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defaultThemeVersion="166925"/>
  <mc:AlternateContent xmlns:mc="http://schemas.openxmlformats.org/markup-compatibility/2006">
    <mc:Choice Requires="x15">
      <x15ac:absPath xmlns:x15ac="http://schemas.microsoft.com/office/spreadsheetml/2010/11/ac" url="https://people.ey.com/personal/rashid_khan_za_ey_com/Documents/Desktop/GIZ - WHEELING/WHEELING/FRAMEWORK/"/>
    </mc:Choice>
  </mc:AlternateContent>
  <xr:revisionPtr revIDLastSave="6" documentId="8_{DEA7159F-D2B6-4E47-ADEC-FE48B57AEF85}" xr6:coauthVersionLast="47" xr6:coauthVersionMax="47" xr10:uidLastSave="{B6BEE6D5-C05D-4B42-B5CD-25525F648990}"/>
  <bookViews>
    <workbookView xWindow="28680" yWindow="-120" windowWidth="29040" windowHeight="15840" tabRatio="895" xr2:uid="{00000000-000D-0000-FFFF-FFFF00000000}"/>
  </bookViews>
  <sheets>
    <sheet name="Cover page" sheetId="10" r:id="rId1"/>
    <sheet name="Instructions" sheetId="1" r:id="rId2"/>
    <sheet name="Abbreviations" sheetId="8" r:id="rId3"/>
    <sheet name="Conversions" sheetId="6" r:id="rId4"/>
    <sheet name="1.Public holidays" sheetId="7" r:id="rId5"/>
    <sheet name="2.Muni Tariff" sheetId="9" r:id="rId6"/>
    <sheet name="3.TOU periods" sheetId="5" r:id="rId7"/>
    <sheet name="Data hide" sheetId="16" state="hidden" r:id="rId8"/>
    <sheet name="1.Customer data" sheetId="2" r:id="rId9"/>
    <sheet name="2.Gen data" sheetId="17" r:id="rId10"/>
    <sheet name="3.Final bill" sheetId="4" r:id="rId11"/>
  </sheets>
  <externalReferences>
    <externalReference r:id="rId12"/>
    <externalReference r:id="rId13"/>
  </externalReferences>
  <definedNames>
    <definedName name="_xlnm._FilterDatabase" localSheetId="8" hidden="1">'1.Customer data'!$A$9:$K$1497</definedName>
    <definedName name="Customer_data">'1.Customer data'!$A$10:$K$1497</definedName>
    <definedName name="Generator_data">'2.Gen data'!$A$10:$K$1497</definedName>
    <definedName name="high_saturday">'Data hide'!$J$57:$K$104</definedName>
    <definedName name="high_sunday">'Data hide'!$J$109:$K$156</definedName>
    <definedName name="high_weekday">'Data hide'!$J$5:$K$52</definedName>
    <definedName name="low_saturday">'Data hide'!$B$57:$C$104</definedName>
    <definedName name="low_sunday">'Data hide'!$B$109:$C$156</definedName>
    <definedName name="low_weekdays">'Data hide'!$B$5:$C$52</definedName>
    <definedName name="TOU_periods">[1]WEPS!#REF!</definedName>
    <definedName name="VAT">'[2]Loss Factors'!$AL$1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7" l="1"/>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C1000" i="17"/>
  <c r="C1001" i="17"/>
  <c r="C1002" i="17"/>
  <c r="C1003" i="17"/>
  <c r="C1004" i="17"/>
  <c r="C1005" i="17"/>
  <c r="C1006" i="17"/>
  <c r="C1007" i="17"/>
  <c r="C1008" i="17"/>
  <c r="C1009" i="17"/>
  <c r="C1010" i="17"/>
  <c r="C1011" i="17"/>
  <c r="C1012" i="17"/>
  <c r="C1013" i="17"/>
  <c r="C1014" i="17"/>
  <c r="C1015" i="17"/>
  <c r="C1016" i="17"/>
  <c r="C1017" i="17"/>
  <c r="C1018" i="17"/>
  <c r="C1019" i="17"/>
  <c r="C1020" i="17"/>
  <c r="C1021" i="17"/>
  <c r="C1022" i="17"/>
  <c r="C1023" i="17"/>
  <c r="C1024" i="17"/>
  <c r="C1025" i="17"/>
  <c r="C1026" i="17"/>
  <c r="C1027" i="17"/>
  <c r="C1028" i="17"/>
  <c r="C1029" i="17"/>
  <c r="C1030" i="17"/>
  <c r="C1031" i="17"/>
  <c r="C1032" i="17"/>
  <c r="C1033" i="17"/>
  <c r="C1034" i="17"/>
  <c r="C1035" i="17"/>
  <c r="C1036" i="17"/>
  <c r="C1037" i="17"/>
  <c r="C1038" i="17"/>
  <c r="C1039" i="17"/>
  <c r="C1040" i="17"/>
  <c r="C1041" i="17"/>
  <c r="C1042" i="17"/>
  <c r="C1043" i="17"/>
  <c r="C1044" i="17"/>
  <c r="C1045" i="17"/>
  <c r="C1046" i="17"/>
  <c r="C1047" i="17"/>
  <c r="C1048" i="17"/>
  <c r="C1049" i="17"/>
  <c r="C1050" i="17"/>
  <c r="C1051" i="17"/>
  <c r="C1052" i="17"/>
  <c r="C1053" i="17"/>
  <c r="C1054" i="17"/>
  <c r="C1055" i="17"/>
  <c r="C1056" i="17"/>
  <c r="C1057" i="17"/>
  <c r="C1058" i="17"/>
  <c r="C1059" i="17"/>
  <c r="C1060" i="17"/>
  <c r="C1061" i="17"/>
  <c r="C1062" i="17"/>
  <c r="C1063" i="17"/>
  <c r="C1064" i="17"/>
  <c r="C1065" i="17"/>
  <c r="C1066" i="17"/>
  <c r="C1067" i="17"/>
  <c r="C1068" i="17"/>
  <c r="C1069" i="17"/>
  <c r="C1070" i="17"/>
  <c r="C1071" i="17"/>
  <c r="C1072" i="17"/>
  <c r="C1073" i="17"/>
  <c r="C1074" i="17"/>
  <c r="C1075" i="17"/>
  <c r="C1076" i="17"/>
  <c r="C1077" i="17"/>
  <c r="C1078" i="17"/>
  <c r="C1079" i="17"/>
  <c r="C1080" i="17"/>
  <c r="C1081" i="17"/>
  <c r="C1082" i="17"/>
  <c r="C1083" i="17"/>
  <c r="C1084" i="17"/>
  <c r="C1085" i="17"/>
  <c r="C1086" i="17"/>
  <c r="C1087" i="17"/>
  <c r="C1088" i="17"/>
  <c r="C1089" i="17"/>
  <c r="C1090" i="17"/>
  <c r="C1091" i="17"/>
  <c r="C1092" i="17"/>
  <c r="C1093" i="17"/>
  <c r="C1094" i="17"/>
  <c r="C1095" i="17"/>
  <c r="C1096" i="17"/>
  <c r="C1097" i="17"/>
  <c r="C1098" i="17"/>
  <c r="C1099" i="17"/>
  <c r="C1100" i="17"/>
  <c r="C1101" i="17"/>
  <c r="C1102" i="17"/>
  <c r="C1103" i="17"/>
  <c r="C1104" i="17"/>
  <c r="C1105" i="17"/>
  <c r="C1106" i="17"/>
  <c r="C1107" i="17"/>
  <c r="C1108" i="17"/>
  <c r="C1109" i="17"/>
  <c r="C1110" i="17"/>
  <c r="C1111" i="17"/>
  <c r="C1112" i="17"/>
  <c r="C1113" i="17"/>
  <c r="C1114" i="17"/>
  <c r="C1115" i="17"/>
  <c r="C1116" i="17"/>
  <c r="C1117" i="17"/>
  <c r="C1118" i="17"/>
  <c r="C1119" i="17"/>
  <c r="C1120" i="17"/>
  <c r="C1121" i="17"/>
  <c r="C1122" i="17"/>
  <c r="C1123" i="17"/>
  <c r="C1124" i="17"/>
  <c r="C1125" i="17"/>
  <c r="C1126" i="17"/>
  <c r="C1127" i="17"/>
  <c r="C1128" i="17"/>
  <c r="C1129" i="17"/>
  <c r="C1130" i="17"/>
  <c r="C1131" i="17"/>
  <c r="C1132" i="17"/>
  <c r="C1133" i="17"/>
  <c r="C1134" i="17"/>
  <c r="C1135" i="17"/>
  <c r="C1136" i="17"/>
  <c r="C1137" i="17"/>
  <c r="C1138" i="17"/>
  <c r="C1139" i="17"/>
  <c r="C1140" i="17"/>
  <c r="C1141" i="17"/>
  <c r="C1142" i="17"/>
  <c r="C1143" i="17"/>
  <c r="C1144" i="17"/>
  <c r="C1145" i="17"/>
  <c r="C1146" i="17"/>
  <c r="C1147" i="17"/>
  <c r="C1148" i="17"/>
  <c r="C1149" i="17"/>
  <c r="C1150" i="17"/>
  <c r="C1151" i="17"/>
  <c r="C1152" i="17"/>
  <c r="C1153" i="17"/>
  <c r="C1154" i="17"/>
  <c r="C1155" i="17"/>
  <c r="C1156" i="17"/>
  <c r="C1157" i="17"/>
  <c r="C1158" i="17"/>
  <c r="C1159" i="17"/>
  <c r="C1160" i="17"/>
  <c r="C1161" i="17"/>
  <c r="C1162" i="17"/>
  <c r="C1163" i="17"/>
  <c r="C1164" i="17"/>
  <c r="C1165" i="17"/>
  <c r="C1166" i="17"/>
  <c r="C1167" i="17"/>
  <c r="C1168" i="17"/>
  <c r="C1169" i="17"/>
  <c r="C1170" i="17"/>
  <c r="C1171" i="17"/>
  <c r="C1172" i="17"/>
  <c r="C1173" i="17"/>
  <c r="C1174" i="17"/>
  <c r="C1175" i="17"/>
  <c r="C1176" i="17"/>
  <c r="C1177" i="17"/>
  <c r="C1178" i="17"/>
  <c r="C1179" i="17"/>
  <c r="C1180" i="17"/>
  <c r="C1181" i="17"/>
  <c r="C1182" i="17"/>
  <c r="C1183" i="17"/>
  <c r="C1184" i="17"/>
  <c r="C1185" i="17"/>
  <c r="C1186" i="17"/>
  <c r="C1187" i="17"/>
  <c r="C1188" i="17"/>
  <c r="C1189" i="17"/>
  <c r="C1190" i="17"/>
  <c r="C1191" i="17"/>
  <c r="C1192" i="17"/>
  <c r="C1193" i="17"/>
  <c r="C1194" i="17"/>
  <c r="C1195" i="17"/>
  <c r="C1196" i="17"/>
  <c r="C1197" i="17"/>
  <c r="C1198" i="17"/>
  <c r="C1199" i="17"/>
  <c r="C1200" i="17"/>
  <c r="C1201" i="17"/>
  <c r="C1202" i="17"/>
  <c r="C1203" i="17"/>
  <c r="C1204" i="17"/>
  <c r="C1205" i="17"/>
  <c r="C1206" i="17"/>
  <c r="C1207" i="17"/>
  <c r="C1208" i="17"/>
  <c r="C1209" i="17"/>
  <c r="C1210" i="17"/>
  <c r="C1211" i="17"/>
  <c r="C1212" i="17"/>
  <c r="C1213" i="17"/>
  <c r="C1214" i="17"/>
  <c r="C1215" i="17"/>
  <c r="C1216" i="17"/>
  <c r="C1217" i="17"/>
  <c r="C1218" i="17"/>
  <c r="C1219" i="17"/>
  <c r="C1220" i="17"/>
  <c r="C1221" i="17"/>
  <c r="C1222" i="17"/>
  <c r="C1223" i="17"/>
  <c r="C1224" i="17"/>
  <c r="C1225" i="17"/>
  <c r="C1226" i="17"/>
  <c r="C1227" i="17"/>
  <c r="C1228" i="17"/>
  <c r="C1229" i="17"/>
  <c r="C1230" i="17"/>
  <c r="C1231" i="17"/>
  <c r="C1232" i="17"/>
  <c r="C1233" i="17"/>
  <c r="C1234" i="17"/>
  <c r="C1235" i="17"/>
  <c r="C1236" i="17"/>
  <c r="C1237" i="17"/>
  <c r="C1238" i="17"/>
  <c r="C1239" i="17"/>
  <c r="C1240" i="17"/>
  <c r="C1241" i="17"/>
  <c r="C1242" i="17"/>
  <c r="C1243" i="17"/>
  <c r="C1244" i="17"/>
  <c r="C1245" i="17"/>
  <c r="C1246" i="17"/>
  <c r="C1247" i="17"/>
  <c r="C1248" i="17"/>
  <c r="C1249" i="17"/>
  <c r="C1250" i="17"/>
  <c r="C1251" i="17"/>
  <c r="C1252" i="17"/>
  <c r="C1253" i="17"/>
  <c r="C1254" i="17"/>
  <c r="C1255" i="17"/>
  <c r="C1256" i="17"/>
  <c r="C1257" i="17"/>
  <c r="C1258" i="17"/>
  <c r="C1259" i="17"/>
  <c r="C1260" i="17"/>
  <c r="C1261" i="17"/>
  <c r="C1262" i="17"/>
  <c r="C1263" i="17"/>
  <c r="C1264" i="17"/>
  <c r="C1265" i="17"/>
  <c r="C1266" i="17"/>
  <c r="C1267" i="17"/>
  <c r="C1268" i="17"/>
  <c r="C1269" i="17"/>
  <c r="C1270" i="17"/>
  <c r="C1271" i="17"/>
  <c r="C1272" i="17"/>
  <c r="C1273" i="17"/>
  <c r="C1274" i="17"/>
  <c r="C1275" i="17"/>
  <c r="C1276" i="17"/>
  <c r="C1277" i="17"/>
  <c r="C1278" i="17"/>
  <c r="C1279" i="17"/>
  <c r="C1280" i="17"/>
  <c r="C1281" i="17"/>
  <c r="C1282" i="17"/>
  <c r="C1283" i="17"/>
  <c r="C1284" i="17"/>
  <c r="C1285" i="17"/>
  <c r="C1286" i="17"/>
  <c r="C1287" i="17"/>
  <c r="C1288" i="17"/>
  <c r="C1289" i="17"/>
  <c r="C1290" i="17"/>
  <c r="C1291" i="17"/>
  <c r="C1292" i="17"/>
  <c r="C1293" i="17"/>
  <c r="C1294" i="17"/>
  <c r="C1295" i="17"/>
  <c r="C1296" i="17"/>
  <c r="C1297" i="17"/>
  <c r="C1298" i="17"/>
  <c r="C1299" i="17"/>
  <c r="C1300" i="17"/>
  <c r="C1301" i="17"/>
  <c r="C1302" i="17"/>
  <c r="C1303" i="17"/>
  <c r="C1304" i="17"/>
  <c r="C1305" i="17"/>
  <c r="C1306" i="17"/>
  <c r="C1307" i="17"/>
  <c r="C1308" i="17"/>
  <c r="C1309" i="17"/>
  <c r="C1310" i="17"/>
  <c r="C1311" i="17"/>
  <c r="C1312" i="17"/>
  <c r="C1313" i="17"/>
  <c r="C1314" i="17"/>
  <c r="C1315" i="17"/>
  <c r="C1316" i="17"/>
  <c r="C1317" i="17"/>
  <c r="C1318" i="17"/>
  <c r="C1319" i="17"/>
  <c r="C1320" i="17"/>
  <c r="C1321" i="17"/>
  <c r="C1322" i="17"/>
  <c r="C1323" i="17"/>
  <c r="C1324" i="17"/>
  <c r="C1325" i="17"/>
  <c r="C1326" i="17"/>
  <c r="C1327" i="17"/>
  <c r="C1328" i="17"/>
  <c r="C1329" i="17"/>
  <c r="C1330" i="17"/>
  <c r="C1331" i="17"/>
  <c r="C1332" i="17"/>
  <c r="C1333" i="17"/>
  <c r="C1334" i="17"/>
  <c r="C1335" i="17"/>
  <c r="C1336" i="17"/>
  <c r="C1337" i="17"/>
  <c r="C1338" i="17"/>
  <c r="C1339" i="17"/>
  <c r="C1340" i="17"/>
  <c r="C1341" i="17"/>
  <c r="C1342" i="17"/>
  <c r="C1343" i="17"/>
  <c r="C1344" i="17"/>
  <c r="C1345" i="17"/>
  <c r="C1346" i="17"/>
  <c r="C1347" i="17"/>
  <c r="C1348" i="17"/>
  <c r="C1349" i="17"/>
  <c r="C1350" i="17"/>
  <c r="C1351" i="17"/>
  <c r="C1352" i="17"/>
  <c r="C1353" i="17"/>
  <c r="C1354" i="17"/>
  <c r="C1355" i="17"/>
  <c r="C1356" i="17"/>
  <c r="C1357" i="17"/>
  <c r="C1358" i="17"/>
  <c r="C1359" i="17"/>
  <c r="C1360" i="17"/>
  <c r="C1361" i="17"/>
  <c r="C1362" i="17"/>
  <c r="C1363" i="17"/>
  <c r="C1364" i="17"/>
  <c r="C1365" i="17"/>
  <c r="C1366" i="17"/>
  <c r="C1367" i="17"/>
  <c r="C1368" i="17"/>
  <c r="C1369" i="17"/>
  <c r="C1370" i="17"/>
  <c r="C1371" i="17"/>
  <c r="C1372" i="17"/>
  <c r="C1373" i="17"/>
  <c r="C1374" i="17"/>
  <c r="C1375" i="17"/>
  <c r="C1376" i="17"/>
  <c r="C1377" i="17"/>
  <c r="C1378" i="17"/>
  <c r="C1379" i="17"/>
  <c r="C1380" i="17"/>
  <c r="C1381" i="17"/>
  <c r="C1382" i="17"/>
  <c r="C1383" i="17"/>
  <c r="C1384" i="17"/>
  <c r="C1385" i="17"/>
  <c r="C1386" i="17"/>
  <c r="C1387" i="17"/>
  <c r="C1388" i="17"/>
  <c r="C1389" i="17"/>
  <c r="C1390" i="17"/>
  <c r="C1391" i="17"/>
  <c r="C1392" i="17"/>
  <c r="C1393" i="17"/>
  <c r="C1394" i="17"/>
  <c r="C1395" i="17"/>
  <c r="C1396" i="17"/>
  <c r="C1397" i="17"/>
  <c r="C1398" i="17"/>
  <c r="C1399" i="17"/>
  <c r="C1400" i="17"/>
  <c r="C1401" i="17"/>
  <c r="C1402" i="17"/>
  <c r="C1403" i="17"/>
  <c r="C1404" i="17"/>
  <c r="C1405" i="17"/>
  <c r="C1406" i="17"/>
  <c r="C1407" i="17"/>
  <c r="C1408" i="17"/>
  <c r="C1409" i="17"/>
  <c r="C1410" i="17"/>
  <c r="C1411" i="17"/>
  <c r="C1412" i="17"/>
  <c r="C1413" i="17"/>
  <c r="C1414" i="17"/>
  <c r="C1415" i="17"/>
  <c r="C1416" i="17"/>
  <c r="C1417" i="17"/>
  <c r="C1418" i="17"/>
  <c r="C1419" i="17"/>
  <c r="C1420" i="17"/>
  <c r="C1421" i="17"/>
  <c r="C1422" i="17"/>
  <c r="C1423" i="17"/>
  <c r="C1424" i="17"/>
  <c r="C1425" i="17"/>
  <c r="C1426" i="17"/>
  <c r="C1427" i="17"/>
  <c r="C1428" i="17"/>
  <c r="C1429" i="17"/>
  <c r="C1430" i="17"/>
  <c r="C1431" i="17"/>
  <c r="C1432" i="17"/>
  <c r="C1433" i="17"/>
  <c r="C1434" i="17"/>
  <c r="C1435" i="17"/>
  <c r="C1436" i="17"/>
  <c r="C1437" i="17"/>
  <c r="C1438" i="17"/>
  <c r="C1439" i="17"/>
  <c r="C1440" i="17"/>
  <c r="C1441" i="17"/>
  <c r="C1442" i="17"/>
  <c r="C1443" i="17"/>
  <c r="C1444" i="17"/>
  <c r="C1445" i="17"/>
  <c r="C1446" i="17"/>
  <c r="C1447" i="17"/>
  <c r="C1448" i="17"/>
  <c r="C1449" i="17"/>
  <c r="C1450" i="17"/>
  <c r="C1451" i="17"/>
  <c r="C1452" i="17"/>
  <c r="C1453" i="17"/>
  <c r="C1454" i="17"/>
  <c r="C1455" i="17"/>
  <c r="C1456" i="17"/>
  <c r="C1457" i="17"/>
  <c r="C1458" i="17"/>
  <c r="C1459" i="17"/>
  <c r="C1460" i="17"/>
  <c r="C1461" i="17"/>
  <c r="C1462" i="17"/>
  <c r="C1463" i="17"/>
  <c r="C1464" i="17"/>
  <c r="C1465" i="17"/>
  <c r="C1466" i="17"/>
  <c r="C1467" i="17"/>
  <c r="C1468" i="17"/>
  <c r="C1469" i="17"/>
  <c r="C1470" i="17"/>
  <c r="C1471" i="17"/>
  <c r="C1472" i="17"/>
  <c r="C1473" i="17"/>
  <c r="C1474" i="17"/>
  <c r="C1475" i="17"/>
  <c r="C1476" i="17"/>
  <c r="C1477" i="17"/>
  <c r="C1478" i="17"/>
  <c r="C1479" i="17"/>
  <c r="C1480" i="17"/>
  <c r="C1481" i="17"/>
  <c r="C1482" i="17"/>
  <c r="C1483" i="17"/>
  <c r="C1484" i="17"/>
  <c r="C1485" i="17"/>
  <c r="C1486" i="17"/>
  <c r="C1487" i="17"/>
  <c r="C1488" i="17"/>
  <c r="C1489" i="17"/>
  <c r="C1490" i="17"/>
  <c r="C1491" i="17"/>
  <c r="C1492" i="17"/>
  <c r="C1493" i="17"/>
  <c r="C1494" i="17"/>
  <c r="C1495" i="17"/>
  <c r="C1496" i="17"/>
  <c r="C1497" i="17"/>
  <c r="C10" i="17"/>
  <c r="C21" i="4"/>
  <c r="C20" i="4"/>
  <c r="C19" i="4"/>
  <c r="I1497" i="17"/>
  <c r="J1497" i="17" s="1"/>
  <c r="G1497" i="17"/>
  <c r="H1497" i="17" s="1" a="1"/>
  <c r="H1497" i="17" s="1"/>
  <c r="I1496" i="17"/>
  <c r="J1496" i="17" s="1"/>
  <c r="G1496" i="17"/>
  <c r="H1496" i="17" s="1" a="1"/>
  <c r="H1496" i="17" s="1"/>
  <c r="I1495" i="17"/>
  <c r="J1495" i="17" s="1"/>
  <c r="G1495" i="17"/>
  <c r="H1495" i="17" s="1" a="1"/>
  <c r="H1495" i="17" s="1"/>
  <c r="K1495" i="17" s="1" a="1"/>
  <c r="K1495" i="17" s="1"/>
  <c r="I1494" i="17"/>
  <c r="J1494" i="17" s="1"/>
  <c r="G1494" i="17"/>
  <c r="H1494" i="17" s="1" a="1"/>
  <c r="H1494" i="17" s="1"/>
  <c r="K1494" i="17" s="1" a="1"/>
  <c r="K1494" i="17" s="1"/>
  <c r="I1493" i="17"/>
  <c r="J1493" i="17" s="1"/>
  <c r="G1493" i="17"/>
  <c r="H1493" i="17" s="1" a="1"/>
  <c r="H1493" i="17" s="1"/>
  <c r="I1492" i="17"/>
  <c r="J1492" i="17" s="1"/>
  <c r="G1492" i="17"/>
  <c r="H1492" i="17" s="1" a="1"/>
  <c r="H1492" i="17" s="1"/>
  <c r="J1491" i="17"/>
  <c r="I1491" i="17"/>
  <c r="G1491" i="17"/>
  <c r="H1491" i="17" s="1" a="1"/>
  <c r="H1491" i="17" s="1"/>
  <c r="K1491" i="17" s="1" a="1"/>
  <c r="K1491" i="17" s="1"/>
  <c r="I1490" i="17"/>
  <c r="J1490" i="17" s="1"/>
  <c r="G1490" i="17"/>
  <c r="H1490" i="17" s="1" a="1"/>
  <c r="H1490" i="17" s="1"/>
  <c r="K1490" i="17" s="1" a="1"/>
  <c r="K1490" i="17" s="1"/>
  <c r="I1489" i="17"/>
  <c r="J1489" i="17" s="1"/>
  <c r="G1489" i="17"/>
  <c r="H1489" i="17" s="1" a="1"/>
  <c r="H1489" i="17" s="1"/>
  <c r="I1488" i="17"/>
  <c r="J1488" i="17" s="1"/>
  <c r="H1488" i="17" a="1"/>
  <c r="H1488" i="17" s="1"/>
  <c r="G1488" i="17"/>
  <c r="I1487" i="17"/>
  <c r="J1487" i="17" s="1"/>
  <c r="G1487" i="17"/>
  <c r="H1487" i="17" s="1" a="1"/>
  <c r="H1487" i="17" s="1"/>
  <c r="I1486" i="17"/>
  <c r="J1486" i="17" s="1"/>
  <c r="G1486" i="17"/>
  <c r="H1486" i="17" s="1" a="1"/>
  <c r="H1486" i="17" s="1"/>
  <c r="K1485" i="17" a="1"/>
  <c r="K1485" i="17" s="1"/>
  <c r="I1485" i="17"/>
  <c r="J1485" i="17" s="1"/>
  <c r="G1485" i="17"/>
  <c r="H1485" i="17" s="1" a="1"/>
  <c r="H1485" i="17" s="1"/>
  <c r="I1484" i="17"/>
  <c r="J1484" i="17" s="1"/>
  <c r="K1484" i="17" s="1" a="1"/>
  <c r="K1484" i="17" s="1"/>
  <c r="H1484" i="17"/>
  <c r="G1484" i="17"/>
  <c r="H1484" i="17" s="1" a="1"/>
  <c r="I1483" i="17"/>
  <c r="J1483" i="17" s="1"/>
  <c r="G1483" i="17"/>
  <c r="H1483" i="17" s="1" a="1"/>
  <c r="H1483" i="17" s="1"/>
  <c r="K1483" i="17" s="1" a="1"/>
  <c r="K1483" i="17" s="1"/>
  <c r="I1482" i="17"/>
  <c r="J1482" i="17" s="1"/>
  <c r="G1482" i="17"/>
  <c r="H1482" i="17" s="1" a="1"/>
  <c r="H1482" i="17" s="1"/>
  <c r="K1482" i="17" s="1" a="1"/>
  <c r="K1482" i="17" s="1"/>
  <c r="I1481" i="17"/>
  <c r="J1481" i="17" s="1"/>
  <c r="G1481" i="17"/>
  <c r="H1481" i="17" s="1" a="1"/>
  <c r="H1481" i="17" s="1"/>
  <c r="I1480" i="17"/>
  <c r="J1480" i="17" s="1"/>
  <c r="G1480" i="17"/>
  <c r="H1480" i="17" s="1" a="1"/>
  <c r="H1480" i="17" s="1"/>
  <c r="I1479" i="17"/>
  <c r="J1479" i="17" s="1"/>
  <c r="G1479" i="17"/>
  <c r="H1479" i="17" s="1" a="1"/>
  <c r="H1479" i="17" s="1"/>
  <c r="I1478" i="17"/>
  <c r="J1478" i="17" s="1"/>
  <c r="G1478" i="17"/>
  <c r="H1478" i="17" s="1" a="1"/>
  <c r="H1478" i="17" s="1"/>
  <c r="I1477" i="17"/>
  <c r="J1477" i="17" s="1"/>
  <c r="H1477" i="17" a="1"/>
  <c r="H1477" i="17" s="1"/>
  <c r="G1477" i="17"/>
  <c r="I1476" i="17"/>
  <c r="J1476" i="17" s="1"/>
  <c r="G1476" i="17"/>
  <c r="H1476" i="17" s="1" a="1"/>
  <c r="H1476" i="17" s="1"/>
  <c r="K1476" i="17" s="1" a="1"/>
  <c r="K1476" i="17" s="1"/>
  <c r="I1475" i="17"/>
  <c r="J1475" i="17" s="1"/>
  <c r="H1475" i="17" a="1"/>
  <c r="H1475" i="17" s="1"/>
  <c r="G1475" i="17"/>
  <c r="I1474" i="17"/>
  <c r="J1474" i="17" s="1"/>
  <c r="G1474" i="17"/>
  <c r="H1474" i="17" s="1" a="1"/>
  <c r="H1474" i="17" s="1"/>
  <c r="I1473" i="17"/>
  <c r="J1473" i="17" s="1"/>
  <c r="G1473" i="17"/>
  <c r="H1473" i="17" s="1" a="1"/>
  <c r="H1473" i="17" s="1"/>
  <c r="J1472" i="17"/>
  <c r="I1472" i="17"/>
  <c r="G1472" i="17"/>
  <c r="H1472" i="17" s="1" a="1"/>
  <c r="H1472" i="17" s="1"/>
  <c r="I1471" i="17"/>
  <c r="J1471" i="17" s="1"/>
  <c r="G1471" i="17"/>
  <c r="H1471" i="17" s="1" a="1"/>
  <c r="H1471" i="17" s="1"/>
  <c r="K1471" i="17" s="1" a="1"/>
  <c r="K1471" i="17" s="1"/>
  <c r="J1470" i="17"/>
  <c r="I1470" i="17"/>
  <c r="G1470" i="17"/>
  <c r="H1470" i="17" s="1" a="1"/>
  <c r="H1470" i="17" s="1"/>
  <c r="K1470" i="17" s="1" a="1"/>
  <c r="K1470" i="17" s="1"/>
  <c r="I1469" i="17"/>
  <c r="J1469" i="17" s="1"/>
  <c r="G1469" i="17"/>
  <c r="H1469" i="17" s="1" a="1"/>
  <c r="H1469" i="17" s="1"/>
  <c r="K1469" i="17" s="1" a="1"/>
  <c r="K1469" i="17" s="1"/>
  <c r="J1468" i="17"/>
  <c r="I1468" i="17"/>
  <c r="G1468" i="17"/>
  <c r="H1468" i="17" s="1" a="1"/>
  <c r="H1468" i="17" s="1"/>
  <c r="J1467" i="17"/>
  <c r="I1467" i="17"/>
  <c r="H1467" i="17" a="1"/>
  <c r="H1467" i="17" s="1"/>
  <c r="G1467" i="17"/>
  <c r="I1466" i="17"/>
  <c r="J1466" i="17" s="1"/>
  <c r="G1466" i="17"/>
  <c r="H1466" i="17" s="1" a="1"/>
  <c r="H1466" i="17" s="1"/>
  <c r="I1465" i="17"/>
  <c r="J1465" i="17" s="1"/>
  <c r="G1465" i="17"/>
  <c r="H1465" i="17" s="1" a="1"/>
  <c r="H1465" i="17" s="1"/>
  <c r="K1465" i="17" s="1" a="1"/>
  <c r="K1465" i="17" s="1"/>
  <c r="I1464" i="17"/>
  <c r="J1464" i="17" s="1"/>
  <c r="G1464" i="17"/>
  <c r="H1464" i="17" s="1" a="1"/>
  <c r="H1464" i="17" s="1"/>
  <c r="I1463" i="17"/>
  <c r="J1463" i="17" s="1"/>
  <c r="G1463" i="17"/>
  <c r="H1463" i="17" s="1" a="1"/>
  <c r="H1463" i="17" s="1"/>
  <c r="K1463" i="17" s="1" a="1"/>
  <c r="K1463" i="17" s="1"/>
  <c r="I1462" i="17"/>
  <c r="J1462" i="17" s="1"/>
  <c r="H1462" i="17" a="1"/>
  <c r="H1462" i="17" s="1"/>
  <c r="G1462" i="17"/>
  <c r="I1461" i="17"/>
  <c r="J1461" i="17" s="1"/>
  <c r="G1461" i="17"/>
  <c r="H1461" i="17" s="1" a="1"/>
  <c r="H1461" i="17" s="1"/>
  <c r="I1460" i="17"/>
  <c r="J1460" i="17" s="1"/>
  <c r="G1460" i="17"/>
  <c r="H1460" i="17" s="1" a="1"/>
  <c r="H1460" i="17" s="1"/>
  <c r="I1459" i="17"/>
  <c r="J1459" i="17" s="1"/>
  <c r="K1459" i="17" s="1" a="1"/>
  <c r="K1459" i="17" s="1"/>
  <c r="G1459" i="17"/>
  <c r="H1459" i="17" s="1" a="1"/>
  <c r="H1459" i="17" s="1"/>
  <c r="I1458" i="17"/>
  <c r="J1458" i="17" s="1"/>
  <c r="G1458" i="17"/>
  <c r="H1458" i="17" s="1" a="1"/>
  <c r="H1458" i="17" s="1"/>
  <c r="I1457" i="17"/>
  <c r="J1457" i="17" s="1"/>
  <c r="H1457" i="17" a="1"/>
  <c r="H1457" i="17" s="1"/>
  <c r="K1457" i="17" s="1" a="1"/>
  <c r="K1457" i="17" s="1"/>
  <c r="G1457" i="17"/>
  <c r="I1456" i="17"/>
  <c r="J1456" i="17" s="1"/>
  <c r="H1456" i="17"/>
  <c r="G1456" i="17"/>
  <c r="H1456" i="17" s="1" a="1"/>
  <c r="I1455" i="17"/>
  <c r="J1455" i="17" s="1"/>
  <c r="H1455" i="17" a="1"/>
  <c r="H1455" i="17" s="1"/>
  <c r="K1455" i="17" s="1" a="1"/>
  <c r="K1455" i="17" s="1"/>
  <c r="G1455" i="17"/>
  <c r="I1454" i="17"/>
  <c r="J1454" i="17" s="1"/>
  <c r="G1454" i="17"/>
  <c r="H1454" i="17" s="1" a="1"/>
  <c r="H1454" i="17" s="1"/>
  <c r="I1453" i="17"/>
  <c r="J1453" i="17" s="1"/>
  <c r="G1453" i="17"/>
  <c r="H1453" i="17" s="1" a="1"/>
  <c r="H1453" i="17" s="1"/>
  <c r="K1453" i="17" s="1" a="1"/>
  <c r="K1453" i="17" s="1"/>
  <c r="I1452" i="17"/>
  <c r="J1452" i="17" s="1"/>
  <c r="H1452" i="17"/>
  <c r="G1452" i="17"/>
  <c r="H1452" i="17" s="1" a="1"/>
  <c r="I1451" i="17"/>
  <c r="J1451" i="17" s="1"/>
  <c r="G1451" i="17"/>
  <c r="H1451" i="17" s="1" a="1"/>
  <c r="H1451" i="17" s="1"/>
  <c r="K1451" i="17" s="1" a="1"/>
  <c r="K1451" i="17" s="1"/>
  <c r="J1450" i="17"/>
  <c r="I1450" i="17"/>
  <c r="G1450" i="17"/>
  <c r="H1450" i="17" s="1" a="1"/>
  <c r="H1450" i="17" s="1"/>
  <c r="K1450" i="17" s="1" a="1"/>
  <c r="K1450" i="17" s="1"/>
  <c r="I1449" i="17"/>
  <c r="J1449" i="17" s="1"/>
  <c r="G1449" i="17"/>
  <c r="H1449" i="17" s="1" a="1"/>
  <c r="H1449" i="17" s="1"/>
  <c r="I1448" i="17"/>
  <c r="J1448" i="17" s="1"/>
  <c r="G1448" i="17"/>
  <c r="H1448" i="17" s="1" a="1"/>
  <c r="H1448" i="17" s="1"/>
  <c r="I1447" i="17"/>
  <c r="J1447" i="17" s="1"/>
  <c r="G1447" i="17"/>
  <c r="H1447" i="17" s="1" a="1"/>
  <c r="H1447" i="17" s="1"/>
  <c r="J1446" i="17"/>
  <c r="I1446" i="17"/>
  <c r="G1446" i="17"/>
  <c r="H1446" i="17" s="1" a="1"/>
  <c r="H1446" i="17" s="1"/>
  <c r="I1445" i="17"/>
  <c r="J1445" i="17" s="1"/>
  <c r="G1445" i="17"/>
  <c r="H1445" i="17" s="1" a="1"/>
  <c r="H1445" i="17" s="1"/>
  <c r="K1445" i="17" s="1" a="1"/>
  <c r="K1445" i="17" s="1"/>
  <c r="J1444" i="17"/>
  <c r="I1444" i="17"/>
  <c r="G1444" i="17"/>
  <c r="H1444" i="17" s="1" a="1"/>
  <c r="H1444" i="17" s="1"/>
  <c r="I1443" i="17"/>
  <c r="J1443" i="17" s="1"/>
  <c r="H1443" i="17" a="1"/>
  <c r="H1443" i="17" s="1"/>
  <c r="K1443" i="17" s="1" a="1"/>
  <c r="K1443" i="17" s="1"/>
  <c r="G1443" i="17"/>
  <c r="J1442" i="17"/>
  <c r="I1442" i="17"/>
  <c r="G1442" i="17"/>
  <c r="H1442" i="17" s="1" a="1"/>
  <c r="H1442" i="17" s="1"/>
  <c r="I1441" i="17"/>
  <c r="J1441" i="17" s="1"/>
  <c r="G1441" i="17"/>
  <c r="H1441" i="17" s="1" a="1"/>
  <c r="H1441" i="17" s="1"/>
  <c r="K1441" i="17" s="1" a="1"/>
  <c r="K1441" i="17" s="1"/>
  <c r="I1440" i="17"/>
  <c r="J1440" i="17" s="1"/>
  <c r="G1440" i="17"/>
  <c r="H1440" i="17" s="1" a="1"/>
  <c r="H1440" i="17" s="1"/>
  <c r="K1440" i="17" s="1" a="1"/>
  <c r="K1440" i="17" s="1"/>
  <c r="I1439" i="17"/>
  <c r="J1439" i="17" s="1"/>
  <c r="G1439" i="17"/>
  <c r="H1439" i="17" s="1" a="1"/>
  <c r="H1439" i="17" s="1"/>
  <c r="K1439" i="17" s="1" a="1"/>
  <c r="K1439" i="17" s="1"/>
  <c r="I1438" i="17"/>
  <c r="J1438" i="17" s="1"/>
  <c r="H1438" i="17"/>
  <c r="H1438" i="17" a="1"/>
  <c r="G1438" i="17"/>
  <c r="J1437" i="17"/>
  <c r="K1437" i="17" s="1" a="1"/>
  <c r="K1437" i="17" s="1"/>
  <c r="I1437" i="17"/>
  <c r="G1437" i="17"/>
  <c r="H1437" i="17" s="1" a="1"/>
  <c r="H1437" i="17" s="1"/>
  <c r="I1436" i="17"/>
  <c r="J1436" i="17" s="1"/>
  <c r="H1436" i="17"/>
  <c r="K1436" i="17" s="1" a="1"/>
  <c r="K1436" i="17" s="1"/>
  <c r="G1436" i="17"/>
  <c r="H1436" i="17" s="1" a="1"/>
  <c r="I1435" i="17"/>
  <c r="J1435" i="17" s="1"/>
  <c r="H1435" i="17" a="1"/>
  <c r="H1435" i="17" s="1"/>
  <c r="K1435" i="17" s="1" a="1"/>
  <c r="K1435" i="17" s="1"/>
  <c r="G1435" i="17"/>
  <c r="J1434" i="17"/>
  <c r="I1434" i="17"/>
  <c r="G1434" i="17"/>
  <c r="H1434" i="17" s="1" a="1"/>
  <c r="H1434" i="17" s="1"/>
  <c r="I1433" i="17"/>
  <c r="J1433" i="17" s="1"/>
  <c r="H1433" i="17" a="1"/>
  <c r="H1433" i="17" s="1"/>
  <c r="G1433" i="17"/>
  <c r="I1432" i="17"/>
  <c r="J1432" i="17" s="1"/>
  <c r="G1432" i="17"/>
  <c r="H1432" i="17" s="1" a="1"/>
  <c r="H1432" i="17" s="1"/>
  <c r="I1431" i="17"/>
  <c r="J1431" i="17" s="1"/>
  <c r="G1431" i="17"/>
  <c r="H1431" i="17" s="1" a="1"/>
  <c r="H1431" i="17" s="1"/>
  <c r="I1430" i="17"/>
  <c r="J1430" i="17" s="1"/>
  <c r="K1430" i="17" s="1" a="1"/>
  <c r="K1430" i="17" s="1"/>
  <c r="G1430" i="17"/>
  <c r="H1430" i="17" s="1" a="1"/>
  <c r="H1430" i="17" s="1"/>
  <c r="I1429" i="17"/>
  <c r="J1429" i="17" s="1"/>
  <c r="G1429" i="17"/>
  <c r="H1429" i="17" s="1" a="1"/>
  <c r="H1429" i="17" s="1"/>
  <c r="K1429" i="17" s="1" a="1"/>
  <c r="K1429" i="17" s="1"/>
  <c r="I1428" i="17"/>
  <c r="J1428" i="17" s="1"/>
  <c r="G1428" i="17"/>
  <c r="H1428" i="17" s="1" a="1"/>
  <c r="H1428" i="17" s="1"/>
  <c r="I1427" i="17"/>
  <c r="J1427" i="17" s="1"/>
  <c r="G1427" i="17"/>
  <c r="H1427" i="17" s="1" a="1"/>
  <c r="H1427" i="17" s="1"/>
  <c r="K1427" i="17" s="1" a="1"/>
  <c r="K1427" i="17" s="1"/>
  <c r="I1426" i="17"/>
  <c r="J1426" i="17" s="1"/>
  <c r="H1426" i="17" a="1"/>
  <c r="H1426" i="17" s="1"/>
  <c r="G1426" i="17"/>
  <c r="I1425" i="17"/>
  <c r="J1425" i="17" s="1"/>
  <c r="G1425" i="17"/>
  <c r="H1425" i="17" s="1" a="1"/>
  <c r="H1425" i="17" s="1"/>
  <c r="I1424" i="17"/>
  <c r="J1424" i="17" s="1"/>
  <c r="G1424" i="17"/>
  <c r="H1424" i="17" s="1" a="1"/>
  <c r="H1424" i="17" s="1"/>
  <c r="K1424" i="17" s="1" a="1"/>
  <c r="K1424" i="17" s="1"/>
  <c r="I1423" i="17"/>
  <c r="J1423" i="17" s="1"/>
  <c r="G1423" i="17"/>
  <c r="H1423" i="17" s="1" a="1"/>
  <c r="H1423" i="17" s="1"/>
  <c r="K1423" i="17" s="1" a="1"/>
  <c r="K1423" i="17" s="1"/>
  <c r="J1422" i="17"/>
  <c r="I1422" i="17"/>
  <c r="G1422" i="17"/>
  <c r="H1422" i="17" s="1" a="1"/>
  <c r="H1422" i="17" s="1"/>
  <c r="K1422" i="17" s="1" a="1"/>
  <c r="K1422" i="17" s="1"/>
  <c r="I1421" i="17"/>
  <c r="J1421" i="17" s="1"/>
  <c r="G1421" i="17"/>
  <c r="H1421" i="17" s="1" a="1"/>
  <c r="H1421" i="17" s="1"/>
  <c r="I1420" i="17"/>
  <c r="J1420" i="17" s="1"/>
  <c r="G1420" i="17"/>
  <c r="H1420" i="17" s="1" a="1"/>
  <c r="H1420" i="17" s="1"/>
  <c r="J1419" i="17"/>
  <c r="I1419" i="17"/>
  <c r="H1419" i="17" a="1"/>
  <c r="H1419" i="17" s="1"/>
  <c r="K1419" i="17" s="1" a="1"/>
  <c r="K1419" i="17" s="1"/>
  <c r="G1419" i="17"/>
  <c r="J1418" i="17"/>
  <c r="K1418" i="17" s="1" a="1"/>
  <c r="K1418" i="17" s="1"/>
  <c r="I1418" i="17"/>
  <c r="G1418" i="17"/>
  <c r="H1418" i="17" s="1" a="1"/>
  <c r="H1418" i="17" s="1"/>
  <c r="I1417" i="17"/>
  <c r="J1417" i="17" s="1"/>
  <c r="G1417" i="17"/>
  <c r="H1417" i="17" s="1" a="1"/>
  <c r="H1417" i="17" s="1"/>
  <c r="K1417" i="17" s="1" a="1"/>
  <c r="K1417" i="17" s="1"/>
  <c r="I1416" i="17"/>
  <c r="J1416" i="17" s="1"/>
  <c r="G1416" i="17"/>
  <c r="H1416" i="17" s="1" a="1"/>
  <c r="H1416" i="17" s="1"/>
  <c r="I1415" i="17"/>
  <c r="J1415" i="17" s="1"/>
  <c r="G1415" i="17"/>
  <c r="H1415" i="17" s="1" a="1"/>
  <c r="H1415" i="17" s="1"/>
  <c r="K1415" i="17" s="1" a="1"/>
  <c r="K1415" i="17" s="1"/>
  <c r="J1414" i="17"/>
  <c r="I1414" i="17"/>
  <c r="H1414" i="17" a="1"/>
  <c r="H1414" i="17" s="1"/>
  <c r="G1414" i="17"/>
  <c r="I1413" i="17"/>
  <c r="J1413" i="17" s="1"/>
  <c r="K1413" i="17" s="1" a="1"/>
  <c r="K1413" i="17" s="1"/>
  <c r="G1413" i="17"/>
  <c r="H1413" i="17" s="1" a="1"/>
  <c r="H1413" i="17" s="1"/>
  <c r="I1412" i="17"/>
  <c r="J1412" i="17" s="1"/>
  <c r="G1412" i="17"/>
  <c r="H1412" i="17" s="1" a="1"/>
  <c r="H1412" i="17" s="1"/>
  <c r="K1411" i="17" a="1"/>
  <c r="K1411" i="17" s="1"/>
  <c r="I1411" i="17"/>
  <c r="J1411" i="17" s="1"/>
  <c r="H1411" i="17" a="1"/>
  <c r="H1411" i="17" s="1"/>
  <c r="G1411" i="17"/>
  <c r="I1410" i="17"/>
  <c r="J1410" i="17" s="1"/>
  <c r="G1410" i="17"/>
  <c r="H1410" i="17" s="1" a="1"/>
  <c r="H1410" i="17" s="1"/>
  <c r="I1409" i="17"/>
  <c r="J1409" i="17" s="1"/>
  <c r="G1409" i="17"/>
  <c r="H1409" i="17" s="1" a="1"/>
  <c r="H1409" i="17" s="1"/>
  <c r="I1408" i="17"/>
  <c r="J1408" i="17" s="1"/>
  <c r="H1408" i="17"/>
  <c r="K1408" i="17" s="1" a="1"/>
  <c r="K1408" i="17" s="1"/>
  <c r="G1408" i="17"/>
  <c r="H1408" i="17" s="1" a="1"/>
  <c r="I1407" i="17"/>
  <c r="J1407" i="17" s="1"/>
  <c r="H1407" i="17" a="1"/>
  <c r="H1407" i="17" s="1"/>
  <c r="K1407" i="17" s="1" a="1"/>
  <c r="K1407" i="17" s="1"/>
  <c r="G1407" i="17"/>
  <c r="J1406" i="17"/>
  <c r="K1406" i="17" s="1" a="1"/>
  <c r="K1406" i="17" s="1"/>
  <c r="I1406" i="17"/>
  <c r="G1406" i="17"/>
  <c r="H1406" i="17" s="1" a="1"/>
  <c r="H1406" i="17" s="1"/>
  <c r="I1405" i="17"/>
  <c r="J1405" i="17" s="1"/>
  <c r="H1405" i="17" a="1"/>
  <c r="H1405" i="17" s="1"/>
  <c r="G1405" i="17"/>
  <c r="I1404" i="17"/>
  <c r="J1404" i="17" s="1"/>
  <c r="H1404" i="17" a="1"/>
  <c r="H1404" i="17" s="1"/>
  <c r="K1404" i="17" s="1" a="1"/>
  <c r="K1404" i="17" s="1"/>
  <c r="G1404" i="17"/>
  <c r="I1403" i="17"/>
  <c r="J1403" i="17" s="1"/>
  <c r="H1403" i="17" a="1"/>
  <c r="H1403" i="17" s="1"/>
  <c r="K1403" i="17" s="1" a="1"/>
  <c r="K1403" i="17" s="1"/>
  <c r="G1403" i="17"/>
  <c r="I1402" i="17"/>
  <c r="J1402" i="17" s="1"/>
  <c r="G1402" i="17"/>
  <c r="H1402" i="17" s="1" a="1"/>
  <c r="H1402" i="17" s="1"/>
  <c r="K1402" i="17" s="1" a="1"/>
  <c r="K1402" i="17" s="1"/>
  <c r="J1401" i="17"/>
  <c r="K1401" i="17" s="1" a="1"/>
  <c r="K1401" i="17" s="1"/>
  <c r="I1401" i="17"/>
  <c r="G1401" i="17"/>
  <c r="H1401" i="17" s="1" a="1"/>
  <c r="H1401" i="17" s="1"/>
  <c r="I1400" i="17"/>
  <c r="J1400" i="17" s="1"/>
  <c r="G1400" i="17"/>
  <c r="H1400" i="17" s="1" a="1"/>
  <c r="H1400" i="17" s="1"/>
  <c r="I1399" i="17"/>
  <c r="J1399" i="17" s="1"/>
  <c r="K1399" i="17" s="1" a="1"/>
  <c r="K1399" i="17" s="1"/>
  <c r="H1399" i="17" a="1"/>
  <c r="H1399" i="17" s="1"/>
  <c r="G1399" i="17"/>
  <c r="I1398" i="17"/>
  <c r="J1398" i="17" s="1"/>
  <c r="G1398" i="17"/>
  <c r="H1398" i="17" s="1" a="1"/>
  <c r="H1398" i="17" s="1"/>
  <c r="I1397" i="17"/>
  <c r="J1397" i="17" s="1"/>
  <c r="G1397" i="17"/>
  <c r="H1397" i="17" s="1" a="1"/>
  <c r="H1397" i="17" s="1"/>
  <c r="K1397" i="17" s="1" a="1"/>
  <c r="K1397" i="17" s="1"/>
  <c r="J1396" i="17"/>
  <c r="I1396" i="17"/>
  <c r="G1396" i="17"/>
  <c r="H1396" i="17" s="1" a="1"/>
  <c r="H1396" i="17" s="1"/>
  <c r="K1396" i="17" s="1" a="1"/>
  <c r="K1396" i="17" s="1"/>
  <c r="I1395" i="17"/>
  <c r="J1395" i="17" s="1"/>
  <c r="H1395" i="17"/>
  <c r="K1395" i="17" s="1" a="1"/>
  <c r="K1395" i="17" s="1"/>
  <c r="H1395" i="17" a="1"/>
  <c r="G1395" i="17"/>
  <c r="J1394" i="17"/>
  <c r="K1394" i="17" s="1" a="1"/>
  <c r="K1394" i="17" s="1"/>
  <c r="I1394" i="17"/>
  <c r="G1394" i="17"/>
  <c r="H1394" i="17" s="1" a="1"/>
  <c r="H1394" i="17" s="1"/>
  <c r="I1393" i="17"/>
  <c r="J1393" i="17" s="1"/>
  <c r="G1393" i="17"/>
  <c r="H1393" i="17" s="1" a="1"/>
  <c r="H1393" i="17" s="1"/>
  <c r="I1392" i="17"/>
  <c r="J1392" i="17" s="1"/>
  <c r="H1392" i="17" a="1"/>
  <c r="H1392" i="17" s="1"/>
  <c r="K1392" i="17" s="1" a="1"/>
  <c r="K1392" i="17" s="1"/>
  <c r="G1392" i="17"/>
  <c r="I1391" i="17"/>
  <c r="J1391" i="17" s="1"/>
  <c r="G1391" i="17"/>
  <c r="H1391" i="17" s="1" a="1"/>
  <c r="H1391" i="17" s="1"/>
  <c r="I1390" i="17"/>
  <c r="J1390" i="17" s="1"/>
  <c r="G1390" i="17"/>
  <c r="H1390" i="17" s="1" a="1"/>
  <c r="H1390" i="17" s="1"/>
  <c r="I1389" i="17"/>
  <c r="J1389" i="17" s="1"/>
  <c r="G1389" i="17"/>
  <c r="H1389" i="17" s="1" a="1"/>
  <c r="H1389" i="17" s="1"/>
  <c r="K1389" i="17" s="1" a="1"/>
  <c r="K1389" i="17" s="1"/>
  <c r="J1388" i="17"/>
  <c r="K1388" i="17" s="1" a="1"/>
  <c r="K1388" i="17" s="1"/>
  <c r="I1388" i="17"/>
  <c r="H1388" i="17"/>
  <c r="G1388" i="17"/>
  <c r="H1388" i="17" s="1" a="1"/>
  <c r="I1387" i="17"/>
  <c r="J1387" i="17" s="1"/>
  <c r="G1387" i="17"/>
  <c r="H1387" i="17" s="1" a="1"/>
  <c r="H1387" i="17" s="1"/>
  <c r="K1387" i="17" s="1" a="1"/>
  <c r="K1387" i="17" s="1"/>
  <c r="J1386" i="17"/>
  <c r="I1386" i="17"/>
  <c r="H1386" i="17" a="1"/>
  <c r="H1386" i="17" s="1"/>
  <c r="K1386" i="17" s="1" a="1"/>
  <c r="K1386" i="17" s="1"/>
  <c r="G1386" i="17"/>
  <c r="I1385" i="17"/>
  <c r="J1385" i="17" s="1"/>
  <c r="G1385" i="17"/>
  <c r="H1385" i="17" s="1" a="1"/>
  <c r="H1385" i="17" s="1"/>
  <c r="J1384" i="17"/>
  <c r="I1384" i="17"/>
  <c r="G1384" i="17"/>
  <c r="H1384" i="17" s="1" a="1"/>
  <c r="H1384" i="17" s="1"/>
  <c r="J1383" i="17"/>
  <c r="I1383" i="17"/>
  <c r="G1383" i="17"/>
  <c r="H1383" i="17" s="1" a="1"/>
  <c r="H1383" i="17" s="1"/>
  <c r="K1383" i="17" s="1" a="1"/>
  <c r="K1383" i="17" s="1"/>
  <c r="I1382" i="17"/>
  <c r="J1382" i="17" s="1"/>
  <c r="G1382" i="17"/>
  <c r="H1382" i="17" s="1" a="1"/>
  <c r="H1382" i="17" s="1"/>
  <c r="I1381" i="17"/>
  <c r="J1381" i="17" s="1"/>
  <c r="H1381" i="17" a="1"/>
  <c r="H1381" i="17" s="1"/>
  <c r="G1381" i="17"/>
  <c r="I1380" i="17"/>
  <c r="J1380" i="17" s="1"/>
  <c r="G1380" i="17"/>
  <c r="H1380" i="17" s="1" a="1"/>
  <c r="H1380" i="17" s="1"/>
  <c r="K1380" i="17" s="1" a="1"/>
  <c r="K1380" i="17" s="1"/>
  <c r="I1379" i="17"/>
  <c r="J1379" i="17" s="1"/>
  <c r="G1379" i="17"/>
  <c r="H1379" i="17" s="1" a="1"/>
  <c r="H1379" i="17" s="1"/>
  <c r="K1379" i="17" s="1" a="1"/>
  <c r="K1379" i="17" s="1"/>
  <c r="J1378" i="17"/>
  <c r="I1378" i="17"/>
  <c r="G1378" i="17"/>
  <c r="H1378" i="17" s="1" a="1"/>
  <c r="H1378" i="17" s="1"/>
  <c r="K1378" i="17" s="1" a="1"/>
  <c r="K1378" i="17" s="1"/>
  <c r="I1377" i="17"/>
  <c r="J1377" i="17" s="1"/>
  <c r="K1377" i="17" s="1" a="1"/>
  <c r="K1377" i="17" s="1"/>
  <c r="G1377" i="17"/>
  <c r="H1377" i="17" s="1" a="1"/>
  <c r="H1377" i="17" s="1"/>
  <c r="I1376" i="17"/>
  <c r="J1376" i="17" s="1"/>
  <c r="G1376" i="17"/>
  <c r="H1376" i="17" s="1" a="1"/>
  <c r="H1376" i="17" s="1"/>
  <c r="I1375" i="17"/>
  <c r="J1375" i="17" s="1"/>
  <c r="G1375" i="17"/>
  <c r="H1375" i="17" s="1" a="1"/>
  <c r="H1375" i="17" s="1"/>
  <c r="J1374" i="17"/>
  <c r="I1374" i="17"/>
  <c r="G1374" i="17"/>
  <c r="H1374" i="17" s="1" a="1"/>
  <c r="H1374" i="17" s="1"/>
  <c r="K1374" i="17" s="1" a="1"/>
  <c r="K1374" i="17" s="1"/>
  <c r="I1373" i="17"/>
  <c r="J1373" i="17" s="1"/>
  <c r="H1373" i="17" a="1"/>
  <c r="H1373" i="17" s="1"/>
  <c r="G1373" i="17"/>
  <c r="I1372" i="17"/>
  <c r="J1372" i="17" s="1"/>
  <c r="G1372" i="17"/>
  <c r="H1372" i="17" s="1" a="1"/>
  <c r="H1372" i="17" s="1"/>
  <c r="I1371" i="17"/>
  <c r="J1371" i="17" s="1"/>
  <c r="G1371" i="17"/>
  <c r="H1371" i="17" s="1" a="1"/>
  <c r="H1371" i="17" s="1"/>
  <c r="K1371" i="17" s="1" a="1"/>
  <c r="K1371" i="17" s="1"/>
  <c r="J1370" i="17"/>
  <c r="I1370" i="17"/>
  <c r="G1370" i="17"/>
  <c r="H1370" i="17" s="1" a="1"/>
  <c r="H1370" i="17" s="1"/>
  <c r="K1370" i="17" s="1" a="1"/>
  <c r="K1370" i="17" s="1"/>
  <c r="I1369" i="17"/>
  <c r="J1369" i="17" s="1"/>
  <c r="G1369" i="17"/>
  <c r="H1369" i="17" s="1" a="1"/>
  <c r="H1369" i="17" s="1"/>
  <c r="I1368" i="17"/>
  <c r="J1368" i="17" s="1"/>
  <c r="G1368" i="17"/>
  <c r="H1368" i="17" s="1" a="1"/>
  <c r="H1368" i="17" s="1"/>
  <c r="K1368" i="17" s="1" a="1"/>
  <c r="K1368" i="17" s="1"/>
  <c r="K1367" i="17" a="1"/>
  <c r="K1367" i="17" s="1"/>
  <c r="I1367" i="17"/>
  <c r="J1367" i="17" s="1"/>
  <c r="G1367" i="17"/>
  <c r="H1367" i="17" s="1" a="1"/>
  <c r="H1367" i="17" s="1"/>
  <c r="I1366" i="17"/>
  <c r="J1366" i="17" s="1"/>
  <c r="G1366" i="17"/>
  <c r="H1366" i="17" s="1" a="1"/>
  <c r="H1366" i="17" s="1"/>
  <c r="I1365" i="17"/>
  <c r="J1365" i="17" s="1"/>
  <c r="K1365" i="17" s="1" a="1"/>
  <c r="K1365" i="17" s="1"/>
  <c r="G1365" i="17"/>
  <c r="H1365" i="17" s="1" a="1"/>
  <c r="H1365" i="17" s="1"/>
  <c r="I1364" i="17"/>
  <c r="J1364" i="17" s="1"/>
  <c r="H1364" i="17"/>
  <c r="G1364" i="17"/>
  <c r="H1364" i="17" s="1" a="1"/>
  <c r="I1363" i="17"/>
  <c r="J1363" i="17" s="1"/>
  <c r="G1363" i="17"/>
  <c r="H1363" i="17" s="1" a="1"/>
  <c r="H1363" i="17" s="1"/>
  <c r="K1363" i="17" s="1" a="1"/>
  <c r="K1363" i="17" s="1"/>
  <c r="J1362" i="17"/>
  <c r="I1362" i="17"/>
  <c r="G1362" i="17"/>
  <c r="H1362" i="17" s="1" a="1"/>
  <c r="H1362" i="17" s="1"/>
  <c r="K1362" i="17" s="1" a="1"/>
  <c r="K1362" i="17" s="1"/>
  <c r="I1361" i="17"/>
  <c r="J1361" i="17" s="1"/>
  <c r="H1361" i="17" a="1"/>
  <c r="H1361" i="17" s="1"/>
  <c r="G1361" i="17"/>
  <c r="I1360" i="17"/>
  <c r="J1360" i="17" s="1"/>
  <c r="G1360" i="17"/>
  <c r="H1360" i="17" s="1" a="1"/>
  <c r="H1360" i="17" s="1"/>
  <c r="I1359" i="17"/>
  <c r="J1359" i="17" s="1"/>
  <c r="G1359" i="17"/>
  <c r="H1359" i="17" s="1" a="1"/>
  <c r="H1359" i="17" s="1"/>
  <c r="K1359" i="17" s="1" a="1"/>
  <c r="K1359" i="17" s="1"/>
  <c r="I1358" i="17"/>
  <c r="J1358" i="17" s="1"/>
  <c r="G1358" i="17"/>
  <c r="H1358" i="17" s="1" a="1"/>
  <c r="H1358" i="17" s="1"/>
  <c r="K1358" i="17" s="1" a="1"/>
  <c r="K1358" i="17" s="1"/>
  <c r="J1357" i="17"/>
  <c r="I1357" i="17"/>
  <c r="G1357" i="17"/>
  <c r="H1357" i="17" s="1" a="1"/>
  <c r="H1357" i="17" s="1"/>
  <c r="I1356" i="17"/>
  <c r="J1356" i="17" s="1"/>
  <c r="G1356" i="17"/>
  <c r="H1356" i="17" s="1" a="1"/>
  <c r="H1356" i="17" s="1"/>
  <c r="I1355" i="17"/>
  <c r="J1355" i="17" s="1"/>
  <c r="G1355" i="17"/>
  <c r="H1355" i="17" s="1" a="1"/>
  <c r="H1355" i="17" s="1"/>
  <c r="K1355" i="17" s="1" a="1"/>
  <c r="K1355" i="17" s="1"/>
  <c r="I1354" i="17"/>
  <c r="J1354" i="17" s="1"/>
  <c r="G1354" i="17"/>
  <c r="H1354" i="17" s="1" a="1"/>
  <c r="H1354" i="17" s="1"/>
  <c r="K1354" i="17" s="1" a="1"/>
  <c r="K1354" i="17" s="1"/>
  <c r="I1353" i="17"/>
  <c r="J1353" i="17" s="1"/>
  <c r="G1353" i="17"/>
  <c r="H1353" i="17" s="1" a="1"/>
  <c r="H1353" i="17" s="1"/>
  <c r="I1352" i="17"/>
  <c r="J1352" i="17" s="1"/>
  <c r="G1352" i="17"/>
  <c r="H1352" i="17" s="1" a="1"/>
  <c r="H1352" i="17" s="1"/>
  <c r="K1352" i="17" s="1" a="1"/>
  <c r="K1352" i="17" s="1"/>
  <c r="I1351" i="17"/>
  <c r="J1351" i="17" s="1"/>
  <c r="G1351" i="17"/>
  <c r="H1351" i="17" s="1" a="1"/>
  <c r="H1351" i="17" s="1"/>
  <c r="I1350" i="17"/>
  <c r="J1350" i="17" s="1"/>
  <c r="G1350" i="17"/>
  <c r="H1350" i="17" s="1" a="1"/>
  <c r="H1350" i="17" s="1"/>
  <c r="I1349" i="17"/>
  <c r="J1349" i="17" s="1"/>
  <c r="G1349" i="17"/>
  <c r="H1349" i="17" s="1" a="1"/>
  <c r="H1349" i="17" s="1"/>
  <c r="I1348" i="17"/>
  <c r="J1348" i="17" s="1"/>
  <c r="H1348" i="17"/>
  <c r="G1348" i="17"/>
  <c r="H1348" i="17" s="1" a="1"/>
  <c r="I1347" i="17"/>
  <c r="J1347" i="17" s="1"/>
  <c r="G1347" i="17"/>
  <c r="H1347" i="17" s="1" a="1"/>
  <c r="H1347" i="17" s="1"/>
  <c r="K1347" i="17" s="1" a="1"/>
  <c r="K1347" i="17" s="1"/>
  <c r="J1346" i="17"/>
  <c r="I1346" i="17"/>
  <c r="G1346" i="17"/>
  <c r="H1346" i="17" s="1" a="1"/>
  <c r="H1346" i="17" s="1"/>
  <c r="K1346" i="17" s="1" a="1"/>
  <c r="K1346" i="17" s="1"/>
  <c r="J1345" i="17"/>
  <c r="I1345" i="17"/>
  <c r="G1345" i="17"/>
  <c r="H1345" i="17" s="1" a="1"/>
  <c r="H1345" i="17" s="1"/>
  <c r="I1344" i="17"/>
  <c r="J1344" i="17" s="1"/>
  <c r="G1344" i="17"/>
  <c r="H1344" i="17" s="1" a="1"/>
  <c r="H1344" i="17" s="1"/>
  <c r="K1344" i="17" s="1" a="1"/>
  <c r="K1344" i="17" s="1"/>
  <c r="I1343" i="17"/>
  <c r="J1343" i="17" s="1"/>
  <c r="H1343" i="17"/>
  <c r="K1343" i="17" s="1" a="1"/>
  <c r="K1343" i="17" s="1"/>
  <c r="H1343" i="17" a="1"/>
  <c r="G1343" i="17"/>
  <c r="I1342" i="17"/>
  <c r="J1342" i="17" s="1"/>
  <c r="H1342" i="17"/>
  <c r="K1342" i="17" s="1" a="1"/>
  <c r="K1342" i="17" s="1"/>
  <c r="H1342" i="17" a="1"/>
  <c r="G1342" i="17"/>
  <c r="I1341" i="17"/>
  <c r="J1341" i="17" s="1"/>
  <c r="G1341" i="17"/>
  <c r="H1341" i="17" s="1" a="1"/>
  <c r="H1341" i="17" s="1"/>
  <c r="I1340" i="17"/>
  <c r="J1340" i="17" s="1"/>
  <c r="H1340" i="17"/>
  <c r="K1340" i="17" s="1" a="1"/>
  <c r="K1340" i="17" s="1"/>
  <c r="G1340" i="17"/>
  <c r="H1340" i="17" s="1" a="1"/>
  <c r="I1339" i="17"/>
  <c r="J1339" i="17" s="1"/>
  <c r="G1339" i="17"/>
  <c r="H1339" i="17" s="1" a="1"/>
  <c r="H1339" i="17" s="1"/>
  <c r="I1338" i="17"/>
  <c r="J1338" i="17" s="1"/>
  <c r="K1338" i="17" s="1" a="1"/>
  <c r="K1338" i="17" s="1"/>
  <c r="H1338" i="17"/>
  <c r="G1338" i="17"/>
  <c r="H1338" i="17" s="1" a="1"/>
  <c r="I1337" i="17"/>
  <c r="J1337" i="17" s="1"/>
  <c r="G1337" i="17"/>
  <c r="H1337" i="17" s="1" a="1"/>
  <c r="H1337" i="17" s="1"/>
  <c r="I1336" i="17"/>
  <c r="J1336" i="17" s="1"/>
  <c r="H1336" i="17"/>
  <c r="G1336" i="17"/>
  <c r="H1336" i="17" s="1" a="1"/>
  <c r="I1335" i="17"/>
  <c r="J1335" i="17" s="1"/>
  <c r="H1335" i="17" a="1"/>
  <c r="H1335" i="17" s="1"/>
  <c r="G1335" i="17"/>
  <c r="I1334" i="17"/>
  <c r="J1334" i="17" s="1"/>
  <c r="H1334" i="17" a="1"/>
  <c r="H1334" i="17" s="1"/>
  <c r="G1334" i="17"/>
  <c r="I1333" i="17"/>
  <c r="J1333" i="17" s="1"/>
  <c r="K1333" i="17" s="1" a="1"/>
  <c r="K1333" i="17" s="1"/>
  <c r="G1333" i="17"/>
  <c r="H1333" i="17" s="1" a="1"/>
  <c r="H1333" i="17" s="1"/>
  <c r="I1332" i="17"/>
  <c r="J1332" i="17" s="1"/>
  <c r="G1332" i="17"/>
  <c r="H1332" i="17" s="1" a="1"/>
  <c r="H1332" i="17" s="1"/>
  <c r="K1332" i="17" s="1" a="1"/>
  <c r="K1332" i="17" s="1"/>
  <c r="K1331" i="17" a="1"/>
  <c r="K1331" i="17" s="1"/>
  <c r="I1331" i="17"/>
  <c r="J1331" i="17" s="1"/>
  <c r="G1331" i="17"/>
  <c r="H1331" i="17" s="1" a="1"/>
  <c r="H1331" i="17" s="1"/>
  <c r="I1330" i="17"/>
  <c r="J1330" i="17" s="1"/>
  <c r="G1330" i="17"/>
  <c r="H1330" i="17" s="1" a="1"/>
  <c r="H1330" i="17" s="1"/>
  <c r="K1330" i="17" s="1" a="1"/>
  <c r="K1330" i="17" s="1"/>
  <c r="I1329" i="17"/>
  <c r="J1329" i="17" s="1"/>
  <c r="K1329" i="17" s="1" a="1"/>
  <c r="K1329" i="17" s="1"/>
  <c r="G1329" i="17"/>
  <c r="H1329" i="17" s="1" a="1"/>
  <c r="H1329" i="17" s="1"/>
  <c r="I1328" i="17"/>
  <c r="J1328" i="17" s="1"/>
  <c r="G1328" i="17"/>
  <c r="H1328" i="17" s="1" a="1"/>
  <c r="H1328" i="17" s="1"/>
  <c r="I1327" i="17"/>
  <c r="J1327" i="17" s="1"/>
  <c r="H1327" i="17" a="1"/>
  <c r="H1327" i="17" s="1"/>
  <c r="K1327" i="17" s="1" a="1"/>
  <c r="K1327" i="17" s="1"/>
  <c r="G1327" i="17"/>
  <c r="I1326" i="17"/>
  <c r="J1326" i="17" s="1"/>
  <c r="H1326" i="17"/>
  <c r="G1326" i="17"/>
  <c r="H1326" i="17" s="1" a="1"/>
  <c r="I1325" i="17"/>
  <c r="J1325" i="17" s="1"/>
  <c r="H1325" i="17" a="1"/>
  <c r="H1325" i="17" s="1"/>
  <c r="G1325" i="17"/>
  <c r="I1324" i="17"/>
  <c r="J1324" i="17" s="1"/>
  <c r="H1324" i="17"/>
  <c r="G1324" i="17"/>
  <c r="H1324" i="17" s="1" a="1"/>
  <c r="I1323" i="17"/>
  <c r="J1323" i="17" s="1"/>
  <c r="H1323" i="17" a="1"/>
  <c r="H1323" i="17" s="1"/>
  <c r="G1323" i="17"/>
  <c r="I1322" i="17"/>
  <c r="J1322" i="17" s="1"/>
  <c r="H1322" i="17" a="1"/>
  <c r="H1322" i="17" s="1"/>
  <c r="G1322" i="17"/>
  <c r="I1321" i="17"/>
  <c r="J1321" i="17" s="1"/>
  <c r="G1321" i="17"/>
  <c r="H1321" i="17" s="1" a="1"/>
  <c r="H1321" i="17" s="1"/>
  <c r="I1320" i="17"/>
  <c r="J1320" i="17" s="1"/>
  <c r="H1320" i="17" a="1"/>
  <c r="H1320" i="17" s="1"/>
  <c r="K1320" i="17" s="1" a="1"/>
  <c r="K1320" i="17" s="1"/>
  <c r="G1320" i="17"/>
  <c r="I1319" i="17"/>
  <c r="J1319" i="17" s="1"/>
  <c r="H1319" i="17" a="1"/>
  <c r="H1319" i="17" s="1"/>
  <c r="G1319" i="17"/>
  <c r="I1318" i="17"/>
  <c r="J1318" i="17" s="1"/>
  <c r="H1318" i="17" a="1"/>
  <c r="H1318" i="17" s="1"/>
  <c r="K1318" i="17" s="1" a="1"/>
  <c r="K1318" i="17" s="1"/>
  <c r="G1318" i="17"/>
  <c r="I1317" i="17"/>
  <c r="J1317" i="17" s="1"/>
  <c r="G1317" i="17"/>
  <c r="H1317" i="17" s="1" a="1"/>
  <c r="H1317" i="17" s="1"/>
  <c r="J1316" i="17"/>
  <c r="I1316" i="17"/>
  <c r="H1316" i="17"/>
  <c r="K1316" i="17" s="1" a="1"/>
  <c r="K1316" i="17" s="1"/>
  <c r="G1316" i="17"/>
  <c r="H1316" i="17" s="1" a="1"/>
  <c r="I1315" i="17"/>
  <c r="J1315" i="17" s="1"/>
  <c r="G1315" i="17"/>
  <c r="H1315" i="17" s="1" a="1"/>
  <c r="H1315" i="17" s="1"/>
  <c r="I1314" i="17"/>
  <c r="J1314" i="17" s="1"/>
  <c r="G1314" i="17"/>
  <c r="H1314" i="17" s="1" a="1"/>
  <c r="H1314" i="17" s="1"/>
  <c r="K1314" i="17" s="1" a="1"/>
  <c r="K1314" i="17" s="1"/>
  <c r="I1313" i="17"/>
  <c r="J1313" i="17" s="1"/>
  <c r="G1313" i="17"/>
  <c r="H1313" i="17" s="1" a="1"/>
  <c r="H1313" i="17" s="1"/>
  <c r="K1313" i="17" s="1" a="1"/>
  <c r="K1313" i="17" s="1"/>
  <c r="I1312" i="17"/>
  <c r="J1312" i="17" s="1"/>
  <c r="G1312" i="17"/>
  <c r="H1312" i="17" s="1" a="1"/>
  <c r="H1312" i="17" s="1"/>
  <c r="K1312" i="17" s="1" a="1"/>
  <c r="K1312" i="17" s="1"/>
  <c r="I1311" i="17"/>
  <c r="J1311" i="17" s="1"/>
  <c r="G1311" i="17"/>
  <c r="H1311" i="17" s="1" a="1"/>
  <c r="H1311" i="17" s="1"/>
  <c r="J1310" i="17"/>
  <c r="I1310" i="17"/>
  <c r="G1310" i="17"/>
  <c r="H1310" i="17" s="1" a="1"/>
  <c r="H1310" i="17" s="1"/>
  <c r="K1310" i="17" s="1" a="1"/>
  <c r="K1310" i="17" s="1"/>
  <c r="J1309" i="17"/>
  <c r="I1309" i="17"/>
  <c r="G1309" i="17"/>
  <c r="H1309" i="17" s="1" a="1"/>
  <c r="H1309" i="17" s="1"/>
  <c r="K1309" i="17" s="1" a="1"/>
  <c r="K1309" i="17" s="1"/>
  <c r="I1308" i="17"/>
  <c r="J1308" i="17" s="1"/>
  <c r="G1308" i="17"/>
  <c r="H1308" i="17" s="1" a="1"/>
  <c r="H1308" i="17" s="1"/>
  <c r="K1308" i="17" s="1" a="1"/>
  <c r="K1308" i="17" s="1"/>
  <c r="K1307" i="17" a="1"/>
  <c r="K1307" i="17" s="1"/>
  <c r="J1307" i="17"/>
  <c r="I1307" i="17"/>
  <c r="H1307" i="17" a="1"/>
  <c r="H1307" i="17" s="1"/>
  <c r="G1307" i="17"/>
  <c r="I1306" i="17"/>
  <c r="J1306" i="17" s="1"/>
  <c r="G1306" i="17"/>
  <c r="H1306" i="17" s="1" a="1"/>
  <c r="H1306" i="17" s="1"/>
  <c r="K1306" i="17" s="1" a="1"/>
  <c r="K1306" i="17" s="1"/>
  <c r="J1305" i="17"/>
  <c r="I1305" i="17"/>
  <c r="G1305" i="17"/>
  <c r="H1305" i="17" s="1" a="1"/>
  <c r="H1305" i="17" s="1"/>
  <c r="K1305" i="17" s="1" a="1"/>
  <c r="K1305" i="17" s="1"/>
  <c r="I1304" i="17"/>
  <c r="J1304" i="17" s="1"/>
  <c r="G1304" i="17"/>
  <c r="H1304" i="17" s="1" a="1"/>
  <c r="H1304" i="17" s="1"/>
  <c r="I1303" i="17"/>
  <c r="J1303" i="17" s="1"/>
  <c r="G1303" i="17"/>
  <c r="H1303" i="17" s="1" a="1"/>
  <c r="H1303" i="17" s="1"/>
  <c r="K1303" i="17" s="1" a="1"/>
  <c r="K1303" i="17" s="1"/>
  <c r="I1302" i="17"/>
  <c r="J1302" i="17" s="1"/>
  <c r="G1302" i="17"/>
  <c r="H1302" i="17" s="1" a="1"/>
  <c r="H1302" i="17" s="1"/>
  <c r="I1301" i="17"/>
  <c r="J1301" i="17" s="1"/>
  <c r="G1301" i="17"/>
  <c r="H1301" i="17" s="1" a="1"/>
  <c r="H1301" i="17" s="1"/>
  <c r="I1300" i="17"/>
  <c r="J1300" i="17" s="1"/>
  <c r="G1300" i="17"/>
  <c r="H1300" i="17" s="1" a="1"/>
  <c r="H1300" i="17" s="1"/>
  <c r="I1299" i="17"/>
  <c r="J1299" i="17" s="1"/>
  <c r="G1299" i="17"/>
  <c r="H1299" i="17" s="1" a="1"/>
  <c r="H1299" i="17" s="1"/>
  <c r="J1298" i="17"/>
  <c r="I1298" i="17"/>
  <c r="H1298" i="17" a="1"/>
  <c r="H1298" i="17" s="1"/>
  <c r="K1298" i="17" s="1" a="1"/>
  <c r="K1298" i="17" s="1"/>
  <c r="G1298" i="17"/>
  <c r="I1297" i="17"/>
  <c r="J1297" i="17" s="1"/>
  <c r="G1297" i="17"/>
  <c r="H1297" i="17" s="1" a="1"/>
  <c r="H1297" i="17" s="1"/>
  <c r="I1296" i="17"/>
  <c r="J1296" i="17" s="1"/>
  <c r="G1296" i="17"/>
  <c r="H1296" i="17" s="1" a="1"/>
  <c r="H1296" i="17" s="1"/>
  <c r="K1295" i="17" a="1"/>
  <c r="K1295" i="17" s="1"/>
  <c r="I1295" i="17"/>
  <c r="J1295" i="17" s="1"/>
  <c r="G1295" i="17"/>
  <c r="H1295" i="17" s="1" a="1"/>
  <c r="H1295" i="17" s="1"/>
  <c r="I1294" i="17"/>
  <c r="J1294" i="17" s="1"/>
  <c r="H1294" i="17" a="1"/>
  <c r="H1294" i="17" s="1"/>
  <c r="G1294" i="17"/>
  <c r="I1293" i="17"/>
  <c r="J1293" i="17" s="1"/>
  <c r="G1293" i="17"/>
  <c r="H1293" i="17" s="1" a="1"/>
  <c r="H1293" i="17" s="1"/>
  <c r="K1293" i="17" s="1" a="1"/>
  <c r="K1293" i="17" s="1"/>
  <c r="J1292" i="17"/>
  <c r="I1292" i="17"/>
  <c r="G1292" i="17"/>
  <c r="H1292" i="17" s="1" a="1"/>
  <c r="H1292" i="17" s="1"/>
  <c r="K1292" i="17" s="1" a="1"/>
  <c r="K1292" i="17" s="1"/>
  <c r="J1291" i="17"/>
  <c r="I1291" i="17"/>
  <c r="G1291" i="17"/>
  <c r="H1291" i="17" s="1" a="1"/>
  <c r="H1291" i="17" s="1"/>
  <c r="K1291" i="17" s="1" a="1"/>
  <c r="K1291" i="17" s="1"/>
  <c r="I1290" i="17"/>
  <c r="J1290" i="17" s="1"/>
  <c r="G1290" i="17"/>
  <c r="H1290" i="17" s="1" a="1"/>
  <c r="H1290" i="17" s="1"/>
  <c r="K1290" i="17" s="1" a="1"/>
  <c r="K1290" i="17" s="1"/>
  <c r="I1289" i="17"/>
  <c r="J1289" i="17" s="1"/>
  <c r="G1289" i="17"/>
  <c r="H1289" i="17" s="1" a="1"/>
  <c r="H1289" i="17" s="1"/>
  <c r="K1289" i="17" s="1" a="1"/>
  <c r="K1289" i="17" s="1"/>
  <c r="J1288" i="17"/>
  <c r="I1288" i="17"/>
  <c r="G1288" i="17"/>
  <c r="H1288" i="17" s="1" a="1"/>
  <c r="H1288" i="17" s="1"/>
  <c r="I1287" i="17"/>
  <c r="J1287" i="17" s="1"/>
  <c r="G1287" i="17"/>
  <c r="H1287" i="17" s="1" a="1"/>
  <c r="H1287" i="17" s="1"/>
  <c r="K1287" i="17" s="1" a="1"/>
  <c r="K1287" i="17" s="1"/>
  <c r="I1286" i="17"/>
  <c r="J1286" i="17" s="1"/>
  <c r="G1286" i="17"/>
  <c r="H1286" i="17" s="1" a="1"/>
  <c r="H1286" i="17" s="1"/>
  <c r="K1286" i="17" s="1" a="1"/>
  <c r="K1286" i="17" s="1"/>
  <c r="I1285" i="17"/>
  <c r="J1285" i="17" s="1"/>
  <c r="G1285" i="17"/>
  <c r="H1285" i="17" s="1" a="1"/>
  <c r="H1285" i="17" s="1"/>
  <c r="K1285" i="17" s="1" a="1"/>
  <c r="K1285" i="17" s="1"/>
  <c r="I1284" i="17"/>
  <c r="J1284" i="17" s="1"/>
  <c r="G1284" i="17"/>
  <c r="H1284" i="17" s="1" a="1"/>
  <c r="H1284" i="17" s="1"/>
  <c r="I1283" i="17"/>
  <c r="J1283" i="17" s="1"/>
  <c r="G1283" i="17"/>
  <c r="H1283" i="17" s="1" a="1"/>
  <c r="H1283" i="17" s="1"/>
  <c r="K1283" i="17" s="1" a="1"/>
  <c r="K1283" i="17" s="1"/>
  <c r="J1282" i="17"/>
  <c r="K1282" i="17" s="1" a="1"/>
  <c r="K1282" i="17" s="1"/>
  <c r="I1282" i="17"/>
  <c r="G1282" i="17"/>
  <c r="H1282" i="17" s="1" a="1"/>
  <c r="H1282" i="17" s="1"/>
  <c r="I1281" i="17"/>
  <c r="J1281" i="17" s="1"/>
  <c r="G1281" i="17"/>
  <c r="H1281" i="17" s="1" a="1"/>
  <c r="H1281" i="17" s="1"/>
  <c r="I1280" i="17"/>
  <c r="J1280" i="17" s="1"/>
  <c r="G1280" i="17"/>
  <c r="H1280" i="17" s="1" a="1"/>
  <c r="H1280" i="17" s="1"/>
  <c r="I1279" i="17"/>
  <c r="J1279" i="17" s="1"/>
  <c r="H1279" i="17" a="1"/>
  <c r="H1279" i="17" s="1"/>
  <c r="K1279" i="17" s="1" a="1"/>
  <c r="K1279" i="17" s="1"/>
  <c r="G1279" i="17"/>
  <c r="I1278" i="17"/>
  <c r="J1278" i="17" s="1"/>
  <c r="G1278" i="17"/>
  <c r="H1278" i="17" s="1" a="1"/>
  <c r="H1278" i="17" s="1"/>
  <c r="K1278" i="17" s="1" a="1"/>
  <c r="K1278" i="17" s="1"/>
  <c r="I1277" i="17"/>
  <c r="J1277" i="17" s="1"/>
  <c r="K1277" i="17" s="1" a="1"/>
  <c r="K1277" i="17" s="1"/>
  <c r="G1277" i="17"/>
  <c r="H1277" i="17" s="1" a="1"/>
  <c r="H1277" i="17" s="1"/>
  <c r="I1276" i="17"/>
  <c r="J1276" i="17" s="1"/>
  <c r="G1276" i="17"/>
  <c r="H1276" i="17" s="1" a="1"/>
  <c r="H1276" i="17" s="1"/>
  <c r="I1275" i="17"/>
  <c r="J1275" i="17" s="1"/>
  <c r="K1275" i="17" s="1" a="1"/>
  <c r="K1275" i="17" s="1"/>
  <c r="G1275" i="17"/>
  <c r="H1275" i="17" s="1" a="1"/>
  <c r="H1275" i="17" s="1"/>
  <c r="I1274" i="17"/>
  <c r="J1274" i="17" s="1"/>
  <c r="G1274" i="17"/>
  <c r="H1274" i="17" s="1" a="1"/>
  <c r="H1274" i="17" s="1"/>
  <c r="K1274" i="17" s="1" a="1"/>
  <c r="K1274" i="17" s="1"/>
  <c r="J1273" i="17"/>
  <c r="I1273" i="17"/>
  <c r="G1273" i="17"/>
  <c r="H1273" i="17" s="1" a="1"/>
  <c r="H1273" i="17" s="1"/>
  <c r="I1272" i="17"/>
  <c r="J1272" i="17" s="1"/>
  <c r="G1272" i="17"/>
  <c r="H1272" i="17" s="1" a="1"/>
  <c r="H1272" i="17" s="1"/>
  <c r="I1271" i="17"/>
  <c r="J1271" i="17" s="1"/>
  <c r="H1271" i="17" a="1"/>
  <c r="H1271" i="17" s="1"/>
  <c r="G1271" i="17"/>
  <c r="I1270" i="17"/>
  <c r="J1270" i="17" s="1"/>
  <c r="H1270" i="17"/>
  <c r="H1270" i="17" a="1"/>
  <c r="G1270" i="17"/>
  <c r="I1269" i="17"/>
  <c r="J1269" i="17" s="1"/>
  <c r="G1269" i="17"/>
  <c r="H1269" i="17" s="1" a="1"/>
  <c r="H1269" i="17" s="1"/>
  <c r="I1268" i="17"/>
  <c r="J1268" i="17" s="1"/>
  <c r="H1268" i="17" a="1"/>
  <c r="H1268" i="17" s="1"/>
  <c r="K1268" i="17" s="1" a="1"/>
  <c r="K1268" i="17" s="1"/>
  <c r="G1268" i="17"/>
  <c r="J1267" i="17"/>
  <c r="I1267" i="17"/>
  <c r="G1267" i="17"/>
  <c r="H1267" i="17" s="1" a="1"/>
  <c r="H1267" i="17" s="1"/>
  <c r="K1267" i="17" s="1" a="1"/>
  <c r="K1267" i="17" s="1"/>
  <c r="J1266" i="17"/>
  <c r="I1266" i="17"/>
  <c r="G1266" i="17"/>
  <c r="H1266" i="17" s="1" a="1"/>
  <c r="H1266" i="17" s="1"/>
  <c r="J1265" i="17"/>
  <c r="I1265" i="17"/>
  <c r="G1265" i="17"/>
  <c r="H1265" i="17" s="1" a="1"/>
  <c r="H1265" i="17" s="1"/>
  <c r="K1265" i="17" s="1" a="1"/>
  <c r="K1265" i="17" s="1"/>
  <c r="I1264" i="17"/>
  <c r="J1264" i="17" s="1"/>
  <c r="K1264" i="17" s="1" a="1"/>
  <c r="K1264" i="17" s="1"/>
  <c r="G1264" i="17"/>
  <c r="H1264" i="17" s="1" a="1"/>
  <c r="H1264" i="17" s="1"/>
  <c r="I1263" i="17"/>
  <c r="J1263" i="17" s="1"/>
  <c r="G1263" i="17"/>
  <c r="H1263" i="17" s="1" a="1"/>
  <c r="H1263" i="17" s="1"/>
  <c r="K1263" i="17" s="1" a="1"/>
  <c r="K1263" i="17" s="1"/>
  <c r="J1262" i="17"/>
  <c r="I1262" i="17"/>
  <c r="G1262" i="17"/>
  <c r="H1262" i="17" s="1" a="1"/>
  <c r="H1262" i="17" s="1"/>
  <c r="K1262" i="17" s="1" a="1"/>
  <c r="K1262" i="17" s="1"/>
  <c r="I1261" i="17"/>
  <c r="J1261" i="17" s="1"/>
  <c r="G1261" i="17"/>
  <c r="H1261" i="17" s="1" a="1"/>
  <c r="H1261" i="17" s="1"/>
  <c r="K1261" i="17" s="1" a="1"/>
  <c r="K1261" i="17" s="1"/>
  <c r="J1260" i="17"/>
  <c r="I1260" i="17"/>
  <c r="G1260" i="17"/>
  <c r="H1260" i="17" s="1" a="1"/>
  <c r="H1260" i="17" s="1"/>
  <c r="I1259" i="17"/>
  <c r="J1259" i="17" s="1"/>
  <c r="G1259" i="17"/>
  <c r="H1259" i="17" s="1" a="1"/>
  <c r="H1259" i="17" s="1"/>
  <c r="J1258" i="17"/>
  <c r="I1258" i="17"/>
  <c r="H1258" i="17" a="1"/>
  <c r="H1258" i="17" s="1"/>
  <c r="G1258" i="17"/>
  <c r="I1257" i="17"/>
  <c r="J1257" i="17" s="1"/>
  <c r="G1257" i="17"/>
  <c r="H1257" i="17" s="1" a="1"/>
  <c r="H1257" i="17" s="1"/>
  <c r="K1257" i="17" s="1" a="1"/>
  <c r="K1257" i="17" s="1"/>
  <c r="J1256" i="17"/>
  <c r="I1256" i="17"/>
  <c r="G1256" i="17"/>
  <c r="H1256" i="17" s="1" a="1"/>
  <c r="H1256" i="17" s="1"/>
  <c r="I1255" i="17"/>
  <c r="J1255" i="17" s="1"/>
  <c r="G1255" i="17"/>
  <c r="H1255" i="17" s="1" a="1"/>
  <c r="H1255" i="17" s="1"/>
  <c r="K1255" i="17" s="1" a="1"/>
  <c r="K1255" i="17" s="1"/>
  <c r="J1254" i="17"/>
  <c r="I1254" i="17"/>
  <c r="G1254" i="17"/>
  <c r="H1254" i="17" s="1" a="1"/>
  <c r="H1254" i="17" s="1"/>
  <c r="I1253" i="17"/>
  <c r="J1253" i="17" s="1"/>
  <c r="H1253" i="17" a="1"/>
  <c r="H1253" i="17" s="1"/>
  <c r="G1253" i="17"/>
  <c r="I1252" i="17"/>
  <c r="J1252" i="17" s="1"/>
  <c r="K1252" i="17" s="1" a="1"/>
  <c r="K1252" i="17" s="1"/>
  <c r="G1252" i="17"/>
  <c r="H1252" i="17" s="1" a="1"/>
  <c r="H1252" i="17" s="1"/>
  <c r="I1251" i="17"/>
  <c r="J1251" i="17" s="1"/>
  <c r="K1251" i="17" s="1" a="1"/>
  <c r="K1251" i="17" s="1"/>
  <c r="H1251" i="17" a="1"/>
  <c r="H1251" i="17" s="1"/>
  <c r="G1251" i="17"/>
  <c r="I1250" i="17"/>
  <c r="J1250" i="17" s="1"/>
  <c r="G1250" i="17"/>
  <c r="H1250" i="17" s="1" a="1"/>
  <c r="H1250" i="17" s="1"/>
  <c r="I1249" i="17"/>
  <c r="J1249" i="17" s="1"/>
  <c r="G1249" i="17"/>
  <c r="H1249" i="17" s="1" a="1"/>
  <c r="H1249" i="17" s="1"/>
  <c r="I1248" i="17"/>
  <c r="J1248" i="17" s="1"/>
  <c r="G1248" i="17"/>
  <c r="H1248" i="17" s="1" a="1"/>
  <c r="H1248" i="17" s="1"/>
  <c r="I1247" i="17"/>
  <c r="J1247" i="17" s="1"/>
  <c r="K1247" i="17" s="1" a="1"/>
  <c r="K1247" i="17" s="1"/>
  <c r="H1247" i="17" a="1"/>
  <c r="H1247" i="17" s="1"/>
  <c r="G1247" i="17"/>
  <c r="I1246" i="17"/>
  <c r="J1246" i="17" s="1"/>
  <c r="H1246" i="17" a="1"/>
  <c r="H1246" i="17" s="1"/>
  <c r="G1246" i="17"/>
  <c r="I1245" i="17"/>
  <c r="J1245" i="17" s="1"/>
  <c r="G1245" i="17"/>
  <c r="H1245" i="17" s="1" a="1"/>
  <c r="H1245" i="17" s="1"/>
  <c r="K1245" i="17" s="1" a="1"/>
  <c r="K1245" i="17" s="1"/>
  <c r="I1244" i="17"/>
  <c r="J1244" i="17" s="1"/>
  <c r="G1244" i="17"/>
  <c r="H1244" i="17" s="1" a="1"/>
  <c r="H1244" i="17" s="1"/>
  <c r="I1243" i="17"/>
  <c r="J1243" i="17" s="1"/>
  <c r="G1243" i="17"/>
  <c r="H1243" i="17" s="1" a="1"/>
  <c r="H1243" i="17" s="1"/>
  <c r="K1243" i="17" s="1" a="1"/>
  <c r="K1243" i="17" s="1"/>
  <c r="I1242" i="17"/>
  <c r="J1242" i="17" s="1"/>
  <c r="G1242" i="17"/>
  <c r="H1242" i="17" s="1" a="1"/>
  <c r="H1242" i="17" s="1"/>
  <c r="I1241" i="17"/>
  <c r="J1241" i="17" s="1"/>
  <c r="G1241" i="17"/>
  <c r="H1241" i="17" s="1" a="1"/>
  <c r="H1241" i="17" s="1"/>
  <c r="K1241" i="17" s="1" a="1"/>
  <c r="K1241" i="17" s="1"/>
  <c r="I1240" i="17"/>
  <c r="J1240" i="17" s="1"/>
  <c r="H1240" i="17"/>
  <c r="G1240" i="17"/>
  <c r="H1240" i="17" s="1" a="1"/>
  <c r="I1239" i="17"/>
  <c r="J1239" i="17" s="1"/>
  <c r="G1239" i="17"/>
  <c r="H1239" i="17" s="1" a="1"/>
  <c r="H1239" i="17" s="1"/>
  <c r="K1239" i="17" s="1" a="1"/>
  <c r="K1239" i="17" s="1"/>
  <c r="I1238" i="17"/>
  <c r="J1238" i="17" s="1"/>
  <c r="G1238" i="17"/>
  <c r="H1238" i="17" s="1" a="1"/>
  <c r="H1238" i="17" s="1"/>
  <c r="J1237" i="17"/>
  <c r="I1237" i="17"/>
  <c r="G1237" i="17"/>
  <c r="H1237" i="17" s="1" a="1"/>
  <c r="H1237" i="17" s="1"/>
  <c r="I1236" i="17"/>
  <c r="J1236" i="17" s="1"/>
  <c r="G1236" i="17"/>
  <c r="H1236" i="17" s="1" a="1"/>
  <c r="H1236" i="17" s="1"/>
  <c r="I1235" i="17"/>
  <c r="J1235" i="17" s="1"/>
  <c r="G1235" i="17"/>
  <c r="H1235" i="17" s="1" a="1"/>
  <c r="H1235" i="17" s="1"/>
  <c r="K1235" i="17" s="1" a="1"/>
  <c r="K1235" i="17" s="1"/>
  <c r="J1234" i="17"/>
  <c r="I1234" i="17"/>
  <c r="G1234" i="17"/>
  <c r="H1234" i="17" s="1" a="1"/>
  <c r="H1234" i="17" s="1"/>
  <c r="K1234" i="17" s="1" a="1"/>
  <c r="K1234" i="17" s="1"/>
  <c r="I1233" i="17"/>
  <c r="J1233" i="17" s="1"/>
  <c r="K1233" i="17" s="1" a="1"/>
  <c r="K1233" i="17" s="1"/>
  <c r="G1233" i="17"/>
  <c r="H1233" i="17" s="1" a="1"/>
  <c r="H1233" i="17" s="1"/>
  <c r="J1232" i="17"/>
  <c r="I1232" i="17"/>
  <c r="G1232" i="17"/>
  <c r="H1232" i="17" s="1" a="1"/>
  <c r="H1232" i="17" s="1"/>
  <c r="I1231" i="17"/>
  <c r="J1231" i="17" s="1"/>
  <c r="G1231" i="17"/>
  <c r="H1231" i="17" s="1" a="1"/>
  <c r="H1231" i="17" s="1"/>
  <c r="J1230" i="17"/>
  <c r="I1230" i="17"/>
  <c r="H1230" i="17"/>
  <c r="K1230" i="17" s="1" a="1"/>
  <c r="K1230" i="17" s="1"/>
  <c r="G1230" i="17"/>
  <c r="H1230" i="17" s="1" a="1"/>
  <c r="K1229" i="17" a="1"/>
  <c r="K1229" i="17" s="1"/>
  <c r="J1229" i="17"/>
  <c r="I1229" i="17"/>
  <c r="G1229" i="17"/>
  <c r="H1229" i="17" s="1" a="1"/>
  <c r="H1229" i="17" s="1"/>
  <c r="J1228" i="17"/>
  <c r="I1228" i="17"/>
  <c r="G1228" i="17"/>
  <c r="H1228" i="17" s="1" a="1"/>
  <c r="H1228" i="17" s="1"/>
  <c r="K1228" i="17" s="1" a="1"/>
  <c r="K1228" i="17" s="1"/>
  <c r="I1227" i="17"/>
  <c r="J1227" i="17" s="1"/>
  <c r="G1227" i="17"/>
  <c r="H1227" i="17" s="1" a="1"/>
  <c r="H1227" i="17" s="1"/>
  <c r="J1226" i="17"/>
  <c r="I1226" i="17"/>
  <c r="G1226" i="17"/>
  <c r="H1226" i="17" s="1" a="1"/>
  <c r="H1226" i="17" s="1"/>
  <c r="I1225" i="17"/>
  <c r="J1225" i="17" s="1"/>
  <c r="H1225" i="17" a="1"/>
  <c r="H1225" i="17" s="1"/>
  <c r="K1225" i="17" s="1" a="1"/>
  <c r="K1225" i="17" s="1"/>
  <c r="G1225" i="17"/>
  <c r="I1224" i="17"/>
  <c r="J1224" i="17" s="1"/>
  <c r="G1224" i="17"/>
  <c r="H1224" i="17" s="1" a="1"/>
  <c r="H1224" i="17" s="1"/>
  <c r="K1224" i="17" s="1" a="1"/>
  <c r="K1224" i="17" s="1"/>
  <c r="I1223" i="17"/>
  <c r="J1223" i="17" s="1"/>
  <c r="G1223" i="17"/>
  <c r="H1223" i="17" s="1" a="1"/>
  <c r="H1223" i="17" s="1"/>
  <c r="K1223" i="17" s="1" a="1"/>
  <c r="K1223" i="17" s="1"/>
  <c r="I1222" i="17"/>
  <c r="J1222" i="17" s="1"/>
  <c r="G1222" i="17"/>
  <c r="H1222" i="17" s="1" a="1"/>
  <c r="H1222" i="17" s="1"/>
  <c r="J1221" i="17"/>
  <c r="I1221" i="17"/>
  <c r="G1221" i="17"/>
  <c r="H1221" i="17" s="1" a="1"/>
  <c r="H1221" i="17" s="1"/>
  <c r="K1221" i="17" s="1" a="1"/>
  <c r="K1221" i="17" s="1"/>
  <c r="I1220" i="17"/>
  <c r="J1220" i="17" s="1"/>
  <c r="G1220" i="17"/>
  <c r="H1220" i="17" s="1" a="1"/>
  <c r="H1220" i="17" s="1"/>
  <c r="J1219" i="17"/>
  <c r="I1219" i="17"/>
  <c r="G1219" i="17"/>
  <c r="H1219" i="17" s="1" a="1"/>
  <c r="H1219" i="17" s="1"/>
  <c r="I1218" i="17"/>
  <c r="J1218" i="17" s="1"/>
  <c r="H1218" i="17" a="1"/>
  <c r="H1218" i="17" s="1"/>
  <c r="G1218" i="17"/>
  <c r="I1217" i="17"/>
  <c r="J1217" i="17" s="1"/>
  <c r="H1217" i="17"/>
  <c r="K1217" i="17" s="1" a="1"/>
  <c r="K1217" i="17" s="1"/>
  <c r="G1217" i="17"/>
  <c r="H1217" i="17" s="1" a="1"/>
  <c r="J1216" i="17"/>
  <c r="K1216" i="17" s="1" a="1"/>
  <c r="K1216" i="17" s="1"/>
  <c r="I1216" i="17"/>
  <c r="H1216" i="17" a="1"/>
  <c r="H1216" i="17" s="1"/>
  <c r="G1216" i="17"/>
  <c r="I1215" i="17"/>
  <c r="J1215" i="17" s="1"/>
  <c r="G1215" i="17"/>
  <c r="H1215" i="17" s="1" a="1"/>
  <c r="H1215" i="17" s="1"/>
  <c r="J1214" i="17"/>
  <c r="I1214" i="17"/>
  <c r="G1214" i="17"/>
  <c r="H1214" i="17" s="1" a="1"/>
  <c r="H1214" i="17" s="1"/>
  <c r="I1213" i="17"/>
  <c r="J1213" i="17" s="1"/>
  <c r="G1213" i="17"/>
  <c r="H1213" i="17" s="1" a="1"/>
  <c r="H1213" i="17" s="1"/>
  <c r="I1212" i="17"/>
  <c r="J1212" i="17" s="1"/>
  <c r="H1212" i="17"/>
  <c r="H1212" i="17" a="1"/>
  <c r="G1212" i="17"/>
  <c r="I1211" i="17"/>
  <c r="J1211" i="17" s="1"/>
  <c r="G1211" i="17"/>
  <c r="H1211" i="17" s="1" a="1"/>
  <c r="H1211" i="17" s="1"/>
  <c r="K1211" i="17" s="1" a="1"/>
  <c r="K1211" i="17" s="1"/>
  <c r="I1210" i="17"/>
  <c r="J1210" i="17" s="1"/>
  <c r="G1210" i="17"/>
  <c r="H1210" i="17" s="1" a="1"/>
  <c r="H1210" i="17" s="1"/>
  <c r="I1209" i="17"/>
  <c r="J1209" i="17" s="1"/>
  <c r="H1209" i="17" a="1"/>
  <c r="H1209" i="17" s="1"/>
  <c r="K1209" i="17" s="1" a="1"/>
  <c r="K1209" i="17" s="1"/>
  <c r="G1209" i="17"/>
  <c r="I1208" i="17"/>
  <c r="J1208" i="17" s="1"/>
  <c r="G1208" i="17"/>
  <c r="H1208" i="17" s="1" a="1"/>
  <c r="H1208" i="17" s="1"/>
  <c r="K1208" i="17" s="1" a="1"/>
  <c r="K1208" i="17" s="1"/>
  <c r="J1207" i="17"/>
  <c r="I1207" i="17"/>
  <c r="G1207" i="17"/>
  <c r="H1207" i="17" s="1" a="1"/>
  <c r="H1207" i="17" s="1"/>
  <c r="I1206" i="17"/>
  <c r="J1206" i="17" s="1"/>
  <c r="G1206" i="17"/>
  <c r="H1206" i="17" s="1" a="1"/>
  <c r="H1206" i="17" s="1"/>
  <c r="I1205" i="17"/>
  <c r="J1205" i="17" s="1"/>
  <c r="H1205" i="17"/>
  <c r="G1205" i="17"/>
  <c r="H1205" i="17" s="1" a="1"/>
  <c r="J1204" i="17"/>
  <c r="K1204" i="17" s="1" a="1"/>
  <c r="K1204" i="17" s="1"/>
  <c r="I1204" i="17"/>
  <c r="G1204" i="17"/>
  <c r="H1204" i="17" s="1" a="1"/>
  <c r="H1204" i="17" s="1"/>
  <c r="J1203" i="17"/>
  <c r="I1203" i="17"/>
  <c r="G1203" i="17"/>
  <c r="H1203" i="17" s="1" a="1"/>
  <c r="H1203" i="17" s="1"/>
  <c r="I1202" i="17"/>
  <c r="J1202" i="17" s="1"/>
  <c r="G1202" i="17"/>
  <c r="H1202" i="17" s="1" a="1"/>
  <c r="H1202" i="17" s="1"/>
  <c r="K1202" i="17" s="1" a="1"/>
  <c r="K1202" i="17" s="1"/>
  <c r="I1201" i="17"/>
  <c r="J1201" i="17" s="1"/>
  <c r="H1201" i="17" a="1"/>
  <c r="H1201" i="17" s="1"/>
  <c r="G1201" i="17"/>
  <c r="I1200" i="17"/>
  <c r="J1200" i="17" s="1"/>
  <c r="H1200" i="17" a="1"/>
  <c r="H1200" i="17" s="1"/>
  <c r="G1200" i="17"/>
  <c r="I1199" i="17"/>
  <c r="J1199" i="17" s="1"/>
  <c r="G1199" i="17"/>
  <c r="H1199" i="17" s="1" a="1"/>
  <c r="H1199" i="17" s="1"/>
  <c r="I1198" i="17"/>
  <c r="J1198" i="17" s="1"/>
  <c r="G1198" i="17"/>
  <c r="H1198" i="17" s="1" a="1"/>
  <c r="H1198" i="17" s="1"/>
  <c r="K1198" i="17" s="1" a="1"/>
  <c r="K1198" i="17" s="1"/>
  <c r="I1197" i="17"/>
  <c r="J1197" i="17" s="1"/>
  <c r="H1197" i="17" a="1"/>
  <c r="H1197" i="17" s="1"/>
  <c r="G1197" i="17"/>
  <c r="I1196" i="17"/>
  <c r="J1196" i="17" s="1"/>
  <c r="H1196" i="17" a="1"/>
  <c r="H1196" i="17" s="1"/>
  <c r="K1196" i="17" s="1" a="1"/>
  <c r="K1196" i="17" s="1"/>
  <c r="G1196" i="17"/>
  <c r="I1195" i="17"/>
  <c r="J1195" i="17" s="1"/>
  <c r="K1195" i="17" s="1" a="1"/>
  <c r="K1195" i="17" s="1"/>
  <c r="G1195" i="17"/>
  <c r="H1195" i="17" s="1" a="1"/>
  <c r="H1195" i="17" s="1"/>
  <c r="I1194" i="17"/>
  <c r="J1194" i="17" s="1"/>
  <c r="H1194" i="17" a="1"/>
  <c r="H1194" i="17" s="1"/>
  <c r="K1194" i="17" s="1" a="1"/>
  <c r="K1194" i="17" s="1"/>
  <c r="G1194" i="17"/>
  <c r="I1193" i="17"/>
  <c r="J1193" i="17" s="1"/>
  <c r="G1193" i="17"/>
  <c r="H1193" i="17" s="1" a="1"/>
  <c r="H1193" i="17" s="1"/>
  <c r="I1192" i="17"/>
  <c r="J1192" i="17" s="1"/>
  <c r="G1192" i="17"/>
  <c r="H1192" i="17" s="1" a="1"/>
  <c r="H1192" i="17" s="1"/>
  <c r="I1191" i="17"/>
  <c r="J1191" i="17" s="1"/>
  <c r="H1191" i="17" a="1"/>
  <c r="H1191" i="17" s="1"/>
  <c r="G1191" i="17"/>
  <c r="J1190" i="17"/>
  <c r="I1190" i="17"/>
  <c r="G1190" i="17"/>
  <c r="H1190" i="17" s="1" a="1"/>
  <c r="H1190" i="17" s="1"/>
  <c r="I1189" i="17"/>
  <c r="J1189" i="17" s="1"/>
  <c r="H1189" i="17"/>
  <c r="G1189" i="17"/>
  <c r="H1189" i="17" s="1" a="1"/>
  <c r="I1188" i="17"/>
  <c r="J1188" i="17" s="1"/>
  <c r="G1188" i="17"/>
  <c r="H1188" i="17" s="1" a="1"/>
  <c r="H1188" i="17" s="1"/>
  <c r="K1188" i="17" s="1" a="1"/>
  <c r="K1188" i="17" s="1"/>
  <c r="J1187" i="17"/>
  <c r="K1187" i="17" s="1" a="1"/>
  <c r="K1187" i="17" s="1"/>
  <c r="I1187" i="17"/>
  <c r="G1187" i="17"/>
  <c r="H1187" i="17" s="1" a="1"/>
  <c r="H1187" i="17" s="1"/>
  <c r="I1186" i="17"/>
  <c r="J1186" i="17" s="1"/>
  <c r="H1186" i="17" a="1"/>
  <c r="H1186" i="17" s="1"/>
  <c r="K1186" i="17" s="1" a="1"/>
  <c r="K1186" i="17" s="1"/>
  <c r="G1186" i="17"/>
  <c r="I1185" i="17"/>
  <c r="J1185" i="17" s="1"/>
  <c r="G1185" i="17"/>
  <c r="H1185" i="17" s="1" a="1"/>
  <c r="H1185" i="17" s="1"/>
  <c r="K1185" i="17" s="1" a="1"/>
  <c r="K1185" i="17" s="1"/>
  <c r="I1184" i="17"/>
  <c r="J1184" i="17" s="1"/>
  <c r="G1184" i="17"/>
  <c r="H1184" i="17" s="1" a="1"/>
  <c r="H1184" i="17" s="1"/>
  <c r="I1183" i="17"/>
  <c r="J1183" i="17" s="1"/>
  <c r="G1183" i="17"/>
  <c r="H1183" i="17" s="1" a="1"/>
  <c r="H1183" i="17" s="1"/>
  <c r="K1183" i="17" s="1" a="1"/>
  <c r="K1183" i="17" s="1"/>
  <c r="I1182" i="17"/>
  <c r="J1182" i="17" s="1"/>
  <c r="H1182" i="17"/>
  <c r="H1182" i="17" a="1"/>
  <c r="G1182" i="17"/>
  <c r="I1181" i="17"/>
  <c r="J1181" i="17" s="1"/>
  <c r="G1181" i="17"/>
  <c r="H1181" i="17" s="1" a="1"/>
  <c r="H1181" i="17" s="1"/>
  <c r="I1180" i="17"/>
  <c r="J1180" i="17" s="1"/>
  <c r="H1180" i="17" a="1"/>
  <c r="H1180" i="17" s="1"/>
  <c r="G1180" i="17"/>
  <c r="I1179" i="17"/>
  <c r="J1179" i="17" s="1"/>
  <c r="H1179" i="17" a="1"/>
  <c r="H1179" i="17" s="1"/>
  <c r="K1179" i="17" s="1" a="1"/>
  <c r="K1179" i="17" s="1"/>
  <c r="G1179" i="17"/>
  <c r="I1178" i="17"/>
  <c r="J1178" i="17" s="1"/>
  <c r="G1178" i="17"/>
  <c r="H1178" i="17" s="1" a="1"/>
  <c r="H1178" i="17" s="1"/>
  <c r="I1177" i="17"/>
  <c r="J1177" i="17" s="1"/>
  <c r="H1177" i="17"/>
  <c r="H1177" i="17" a="1"/>
  <c r="G1177" i="17"/>
  <c r="I1176" i="17"/>
  <c r="J1176" i="17" s="1"/>
  <c r="H1176" i="17"/>
  <c r="K1176" i="17" s="1" a="1"/>
  <c r="K1176" i="17" s="1"/>
  <c r="G1176" i="17"/>
  <c r="H1176" i="17" s="1" a="1"/>
  <c r="J1175" i="17"/>
  <c r="I1175" i="17"/>
  <c r="G1175" i="17"/>
  <c r="H1175" i="17" s="1" a="1"/>
  <c r="H1175" i="17" s="1"/>
  <c r="I1174" i="17"/>
  <c r="J1174" i="17" s="1"/>
  <c r="G1174" i="17"/>
  <c r="H1174" i="17" s="1" a="1"/>
  <c r="H1174" i="17" s="1"/>
  <c r="I1173" i="17"/>
  <c r="J1173" i="17" s="1"/>
  <c r="H1173" i="17" a="1"/>
  <c r="H1173" i="17" s="1"/>
  <c r="K1173" i="17" s="1" a="1"/>
  <c r="K1173" i="17" s="1"/>
  <c r="G1173" i="17"/>
  <c r="I1172" i="17"/>
  <c r="J1172" i="17" s="1"/>
  <c r="G1172" i="17"/>
  <c r="H1172" i="17" s="1" a="1"/>
  <c r="H1172" i="17" s="1"/>
  <c r="I1171" i="17"/>
  <c r="J1171" i="17" s="1"/>
  <c r="H1171" i="17" a="1"/>
  <c r="H1171" i="17" s="1"/>
  <c r="K1171" i="17" s="1" a="1"/>
  <c r="K1171" i="17" s="1"/>
  <c r="G1171" i="17"/>
  <c r="J1170" i="17"/>
  <c r="I1170" i="17"/>
  <c r="H1170" i="17"/>
  <c r="K1170" i="17" s="1" a="1"/>
  <c r="K1170" i="17" s="1"/>
  <c r="G1170" i="17"/>
  <c r="H1170" i="17" s="1" a="1"/>
  <c r="I1169" i="17"/>
  <c r="J1169" i="17" s="1"/>
  <c r="G1169" i="17"/>
  <c r="H1169" i="17" s="1" a="1"/>
  <c r="H1169" i="17" s="1"/>
  <c r="K1169" i="17" s="1" a="1"/>
  <c r="K1169" i="17" s="1"/>
  <c r="I1168" i="17"/>
  <c r="J1168" i="17" s="1"/>
  <c r="K1168" i="17" s="1" a="1"/>
  <c r="K1168" i="17" s="1"/>
  <c r="H1168" i="17"/>
  <c r="H1168" i="17" a="1"/>
  <c r="G1168" i="17"/>
  <c r="I1167" i="17"/>
  <c r="J1167" i="17" s="1"/>
  <c r="G1167" i="17"/>
  <c r="H1167" i="17" s="1" a="1"/>
  <c r="H1167" i="17" s="1"/>
  <c r="K1167" i="17" s="1" a="1"/>
  <c r="K1167" i="17" s="1"/>
  <c r="I1166" i="17"/>
  <c r="J1166" i="17" s="1"/>
  <c r="G1166" i="17"/>
  <c r="H1166" i="17" s="1" a="1"/>
  <c r="H1166" i="17" s="1"/>
  <c r="J1165" i="17"/>
  <c r="I1165" i="17"/>
  <c r="G1165" i="17"/>
  <c r="H1165" i="17" s="1" a="1"/>
  <c r="H1165" i="17" s="1"/>
  <c r="K1165" i="17" s="1" a="1"/>
  <c r="K1165" i="17" s="1"/>
  <c r="I1164" i="17"/>
  <c r="J1164" i="17" s="1"/>
  <c r="K1164" i="17" s="1" a="1"/>
  <c r="K1164" i="17" s="1"/>
  <c r="H1164" i="17" a="1"/>
  <c r="H1164" i="17" s="1"/>
  <c r="G1164" i="17"/>
  <c r="I1163" i="17"/>
  <c r="J1163" i="17" s="1"/>
  <c r="H1163" i="17" a="1"/>
  <c r="H1163" i="17" s="1"/>
  <c r="G1163" i="17"/>
  <c r="I1162" i="17"/>
  <c r="J1162" i="17" s="1"/>
  <c r="K1162" i="17" s="1" a="1"/>
  <c r="K1162" i="17" s="1"/>
  <c r="H1162" i="17" a="1"/>
  <c r="H1162" i="17" s="1"/>
  <c r="G1162" i="17"/>
  <c r="I1161" i="17"/>
  <c r="J1161" i="17" s="1"/>
  <c r="K1161" i="17" s="1" a="1"/>
  <c r="K1161" i="17" s="1"/>
  <c r="G1161" i="17"/>
  <c r="H1161" i="17" s="1" a="1"/>
  <c r="H1161" i="17" s="1"/>
  <c r="I1160" i="17"/>
  <c r="J1160" i="17" s="1"/>
  <c r="H1160" i="17" a="1"/>
  <c r="H1160" i="17" s="1"/>
  <c r="K1160" i="17" s="1" a="1"/>
  <c r="K1160" i="17" s="1"/>
  <c r="G1160" i="17"/>
  <c r="I1159" i="17"/>
  <c r="J1159" i="17" s="1"/>
  <c r="G1159" i="17"/>
  <c r="H1159" i="17" s="1" a="1"/>
  <c r="H1159" i="17" s="1"/>
  <c r="K1159" i="17" s="1" a="1"/>
  <c r="K1159" i="17" s="1"/>
  <c r="I1158" i="17"/>
  <c r="J1158" i="17" s="1"/>
  <c r="G1158" i="17"/>
  <c r="H1158" i="17" s="1" a="1"/>
  <c r="H1158" i="17" s="1"/>
  <c r="K1158" i="17" s="1" a="1"/>
  <c r="K1158" i="17" s="1"/>
  <c r="I1157" i="17"/>
  <c r="J1157" i="17" s="1"/>
  <c r="G1157" i="17"/>
  <c r="H1157" i="17" s="1" a="1"/>
  <c r="H1157" i="17" s="1"/>
  <c r="K1157" i="17" s="1" a="1"/>
  <c r="K1157" i="17" s="1"/>
  <c r="I1156" i="17"/>
  <c r="J1156" i="17" s="1"/>
  <c r="G1156" i="17"/>
  <c r="H1156" i="17" s="1" a="1"/>
  <c r="H1156" i="17" s="1"/>
  <c r="I1155" i="17"/>
  <c r="J1155" i="17" s="1"/>
  <c r="H1155" i="17" a="1"/>
  <c r="H1155" i="17" s="1"/>
  <c r="K1155" i="17" s="1" a="1"/>
  <c r="K1155" i="17" s="1"/>
  <c r="G1155" i="17"/>
  <c r="J1154" i="17"/>
  <c r="I1154" i="17"/>
  <c r="G1154" i="17"/>
  <c r="H1154" i="17" s="1" a="1"/>
  <c r="H1154" i="17" s="1"/>
  <c r="K1153" i="17" a="1"/>
  <c r="K1153" i="17" s="1"/>
  <c r="I1153" i="17"/>
  <c r="J1153" i="17" s="1"/>
  <c r="G1153" i="17"/>
  <c r="H1153" i="17" s="1" a="1"/>
  <c r="H1153" i="17" s="1"/>
  <c r="I1152" i="17"/>
  <c r="J1152" i="17" s="1"/>
  <c r="K1152" i="17" s="1" a="1"/>
  <c r="K1152" i="17" s="1"/>
  <c r="G1152" i="17"/>
  <c r="H1152" i="17" s="1" a="1"/>
  <c r="H1152" i="17" s="1"/>
  <c r="J1151" i="17"/>
  <c r="I1151" i="17"/>
  <c r="G1151" i="17"/>
  <c r="H1151" i="17" s="1" a="1"/>
  <c r="H1151" i="17" s="1"/>
  <c r="K1151" i="17" s="1" a="1"/>
  <c r="K1151" i="17" s="1"/>
  <c r="I1150" i="17"/>
  <c r="J1150" i="17" s="1"/>
  <c r="G1150" i="17"/>
  <c r="H1150" i="17" s="1" a="1"/>
  <c r="H1150" i="17" s="1"/>
  <c r="K1150" i="17" s="1" a="1"/>
  <c r="K1150" i="17" s="1"/>
  <c r="J1149" i="17"/>
  <c r="I1149" i="17"/>
  <c r="G1149" i="17"/>
  <c r="H1149" i="17" s="1" a="1"/>
  <c r="H1149" i="17" s="1"/>
  <c r="J1148" i="17"/>
  <c r="I1148" i="17"/>
  <c r="H1148" i="17" a="1"/>
  <c r="H1148" i="17" s="1"/>
  <c r="K1148" i="17" s="1" a="1"/>
  <c r="K1148" i="17" s="1"/>
  <c r="G1148" i="17"/>
  <c r="I1147" i="17"/>
  <c r="J1147" i="17" s="1"/>
  <c r="H1147" i="17" a="1"/>
  <c r="H1147" i="17" s="1"/>
  <c r="K1147" i="17" s="1" a="1"/>
  <c r="K1147" i="17" s="1"/>
  <c r="G1147" i="17"/>
  <c r="I1146" i="17"/>
  <c r="J1146" i="17" s="1"/>
  <c r="H1146" i="17" a="1"/>
  <c r="H1146" i="17" s="1"/>
  <c r="K1146" i="17" s="1" a="1"/>
  <c r="K1146" i="17" s="1"/>
  <c r="G1146" i="17"/>
  <c r="I1145" i="17"/>
  <c r="J1145" i="17" s="1"/>
  <c r="G1145" i="17"/>
  <c r="H1145" i="17" s="1" a="1"/>
  <c r="H1145" i="17" s="1"/>
  <c r="K1145" i="17" s="1" a="1"/>
  <c r="K1145" i="17" s="1"/>
  <c r="I1144" i="17"/>
  <c r="J1144" i="17" s="1"/>
  <c r="H1144" i="17" a="1"/>
  <c r="H1144" i="17" s="1"/>
  <c r="G1144" i="17"/>
  <c r="I1143" i="17"/>
  <c r="J1143" i="17" s="1"/>
  <c r="G1143" i="17"/>
  <c r="H1143" i="17" s="1" a="1"/>
  <c r="H1143" i="17" s="1"/>
  <c r="I1142" i="17"/>
  <c r="J1142" i="17" s="1"/>
  <c r="G1142" i="17"/>
  <c r="H1142" i="17" s="1" a="1"/>
  <c r="H1142" i="17" s="1"/>
  <c r="I1141" i="17"/>
  <c r="J1141" i="17" s="1"/>
  <c r="G1141" i="17"/>
  <c r="H1141" i="17" s="1" a="1"/>
  <c r="H1141" i="17" s="1"/>
  <c r="K1141" i="17" s="1" a="1"/>
  <c r="K1141" i="17" s="1"/>
  <c r="I1140" i="17"/>
  <c r="J1140" i="17" s="1"/>
  <c r="G1140" i="17"/>
  <c r="H1140" i="17" s="1" a="1"/>
  <c r="H1140" i="17" s="1"/>
  <c r="I1139" i="17"/>
  <c r="J1139" i="17" s="1"/>
  <c r="K1139" i="17" s="1" a="1"/>
  <c r="K1139" i="17" s="1"/>
  <c r="G1139" i="17"/>
  <c r="H1139" i="17" s="1" a="1"/>
  <c r="H1139" i="17" s="1"/>
  <c r="J1138" i="17"/>
  <c r="I1138" i="17"/>
  <c r="G1138" i="17"/>
  <c r="H1138" i="17" s="1" a="1"/>
  <c r="H1138" i="17" s="1"/>
  <c r="K1138" i="17" s="1" a="1"/>
  <c r="K1138" i="17" s="1"/>
  <c r="I1137" i="17"/>
  <c r="J1137" i="17" s="1"/>
  <c r="G1137" i="17"/>
  <c r="H1137" i="17" s="1" a="1"/>
  <c r="H1137" i="17" s="1"/>
  <c r="I1136" i="17"/>
  <c r="J1136" i="17" s="1"/>
  <c r="G1136" i="17"/>
  <c r="H1136" i="17" s="1" a="1"/>
  <c r="H1136" i="17" s="1"/>
  <c r="J1135" i="17"/>
  <c r="I1135" i="17"/>
  <c r="G1135" i="17"/>
  <c r="H1135" i="17" s="1" a="1"/>
  <c r="H1135" i="17" s="1"/>
  <c r="K1134" i="17" a="1"/>
  <c r="K1134" i="17" s="1"/>
  <c r="I1134" i="17"/>
  <c r="J1134" i="17" s="1"/>
  <c r="G1134" i="17"/>
  <c r="H1134" i="17" s="1" a="1"/>
  <c r="H1134" i="17" s="1"/>
  <c r="I1133" i="17"/>
  <c r="J1133" i="17" s="1"/>
  <c r="G1133" i="17"/>
  <c r="H1133" i="17" s="1" a="1"/>
  <c r="H1133" i="17" s="1"/>
  <c r="K1132" i="17" a="1"/>
  <c r="K1132" i="17" s="1"/>
  <c r="I1132" i="17"/>
  <c r="J1132" i="17" s="1"/>
  <c r="H1132" i="17" a="1"/>
  <c r="H1132" i="17" s="1"/>
  <c r="G1132" i="17"/>
  <c r="J1131" i="17"/>
  <c r="I1131" i="17"/>
  <c r="G1131" i="17"/>
  <c r="H1131" i="17" s="1" a="1"/>
  <c r="H1131" i="17" s="1"/>
  <c r="I1130" i="17"/>
  <c r="J1130" i="17" s="1"/>
  <c r="H1130" i="17"/>
  <c r="G1130" i="17"/>
  <c r="H1130" i="17" s="1" a="1"/>
  <c r="I1129" i="17"/>
  <c r="J1129" i="17" s="1"/>
  <c r="K1129" i="17" s="1" a="1"/>
  <c r="K1129" i="17" s="1"/>
  <c r="G1129" i="17"/>
  <c r="H1129" i="17" s="1" a="1"/>
  <c r="H1129" i="17" s="1"/>
  <c r="I1128" i="17"/>
  <c r="J1128" i="17" s="1"/>
  <c r="G1128" i="17"/>
  <c r="H1128" i="17" s="1" a="1"/>
  <c r="H1128" i="17" s="1"/>
  <c r="K1128" i="17" s="1" a="1"/>
  <c r="K1128" i="17" s="1"/>
  <c r="J1127" i="17"/>
  <c r="I1127" i="17"/>
  <c r="G1127" i="17"/>
  <c r="H1127" i="17" s="1" a="1"/>
  <c r="H1127" i="17" s="1"/>
  <c r="J1126" i="17"/>
  <c r="I1126" i="17"/>
  <c r="G1126" i="17"/>
  <c r="H1126" i="17" s="1" a="1"/>
  <c r="H1126" i="17" s="1"/>
  <c r="I1125" i="17"/>
  <c r="J1125" i="17" s="1"/>
  <c r="G1125" i="17"/>
  <c r="H1125" i="17" s="1" a="1"/>
  <c r="H1125" i="17" s="1"/>
  <c r="I1124" i="17"/>
  <c r="J1124" i="17" s="1"/>
  <c r="G1124" i="17"/>
  <c r="H1124" i="17" s="1" a="1"/>
  <c r="H1124" i="17" s="1"/>
  <c r="K1124" i="17" s="1" a="1"/>
  <c r="K1124" i="17" s="1"/>
  <c r="J1123" i="17"/>
  <c r="I1123" i="17"/>
  <c r="G1123" i="17"/>
  <c r="H1123" i="17" s="1" a="1"/>
  <c r="H1123" i="17" s="1"/>
  <c r="I1122" i="17"/>
  <c r="J1122" i="17" s="1"/>
  <c r="G1122" i="17"/>
  <c r="H1122" i="17" s="1" a="1"/>
  <c r="H1122" i="17" s="1"/>
  <c r="I1121" i="17"/>
  <c r="J1121" i="17" s="1"/>
  <c r="G1121" i="17"/>
  <c r="H1121" i="17" s="1" a="1"/>
  <c r="H1121" i="17" s="1"/>
  <c r="K1121" i="17" s="1" a="1"/>
  <c r="K1121" i="17" s="1"/>
  <c r="K1120" i="17" a="1"/>
  <c r="K1120" i="17" s="1"/>
  <c r="I1120" i="17"/>
  <c r="J1120" i="17" s="1"/>
  <c r="G1120" i="17"/>
  <c r="H1120" i="17" s="1" a="1"/>
  <c r="H1120" i="17" s="1"/>
  <c r="I1119" i="17"/>
  <c r="J1119" i="17" s="1"/>
  <c r="H1119" i="17" a="1"/>
  <c r="H1119" i="17" s="1"/>
  <c r="G1119" i="17"/>
  <c r="I1118" i="17"/>
  <c r="J1118" i="17" s="1"/>
  <c r="H1118" i="17" a="1"/>
  <c r="H1118" i="17" s="1"/>
  <c r="K1118" i="17" s="1" a="1"/>
  <c r="K1118" i="17" s="1"/>
  <c r="G1118" i="17"/>
  <c r="I1117" i="17"/>
  <c r="J1117" i="17" s="1"/>
  <c r="G1117" i="17"/>
  <c r="H1117" i="17" s="1" a="1"/>
  <c r="H1117" i="17" s="1"/>
  <c r="I1116" i="17"/>
  <c r="J1116" i="17" s="1"/>
  <c r="G1116" i="17"/>
  <c r="H1116" i="17" s="1" a="1"/>
  <c r="H1116" i="17" s="1"/>
  <c r="K1116" i="17" s="1" a="1"/>
  <c r="K1116" i="17" s="1"/>
  <c r="I1115" i="17"/>
  <c r="J1115" i="17" s="1"/>
  <c r="G1115" i="17"/>
  <c r="H1115" i="17" s="1" a="1"/>
  <c r="H1115" i="17" s="1"/>
  <c r="I1114" i="17"/>
  <c r="J1114" i="17" s="1"/>
  <c r="G1114" i="17"/>
  <c r="H1114" i="17" s="1" a="1"/>
  <c r="H1114" i="17" s="1"/>
  <c r="K1114" i="17" s="1" a="1"/>
  <c r="K1114" i="17" s="1"/>
  <c r="I1113" i="17"/>
  <c r="J1113" i="17" s="1"/>
  <c r="K1113" i="17" s="1" a="1"/>
  <c r="K1113" i="17" s="1"/>
  <c r="G1113" i="17"/>
  <c r="H1113" i="17" s="1" a="1"/>
  <c r="H1113" i="17" s="1"/>
  <c r="I1112" i="17"/>
  <c r="J1112" i="17" s="1"/>
  <c r="H1112" i="17" a="1"/>
  <c r="H1112" i="17" s="1"/>
  <c r="G1112" i="17"/>
  <c r="I1111" i="17"/>
  <c r="J1111" i="17" s="1"/>
  <c r="G1111" i="17"/>
  <c r="H1111" i="17" s="1" a="1"/>
  <c r="H1111" i="17" s="1"/>
  <c r="I1110" i="17"/>
  <c r="J1110" i="17" s="1"/>
  <c r="G1110" i="17"/>
  <c r="H1110" i="17" s="1" a="1"/>
  <c r="H1110" i="17" s="1"/>
  <c r="K1110" i="17" s="1" a="1"/>
  <c r="K1110" i="17" s="1"/>
  <c r="I1109" i="17"/>
  <c r="J1109" i="17" s="1"/>
  <c r="G1109" i="17"/>
  <c r="H1109" i="17" s="1" a="1"/>
  <c r="H1109" i="17" s="1"/>
  <c r="K1108" i="17" a="1"/>
  <c r="K1108" i="17" s="1"/>
  <c r="J1108" i="17"/>
  <c r="I1108" i="17"/>
  <c r="H1108" i="17" a="1"/>
  <c r="H1108" i="17" s="1"/>
  <c r="G1108" i="17"/>
  <c r="I1107" i="17"/>
  <c r="J1107" i="17" s="1"/>
  <c r="H1107" i="17"/>
  <c r="G1107" i="17"/>
  <c r="H1107" i="17" s="1" a="1"/>
  <c r="I1106" i="17"/>
  <c r="J1106" i="17" s="1"/>
  <c r="G1106" i="17"/>
  <c r="H1106" i="17" s="1" a="1"/>
  <c r="H1106" i="17" s="1"/>
  <c r="I1105" i="17"/>
  <c r="J1105" i="17" s="1"/>
  <c r="G1105" i="17"/>
  <c r="H1105" i="17" s="1" a="1"/>
  <c r="H1105" i="17" s="1"/>
  <c r="K1105" i="17" s="1" a="1"/>
  <c r="K1105" i="17" s="1"/>
  <c r="I1104" i="17"/>
  <c r="J1104" i="17" s="1"/>
  <c r="G1104" i="17"/>
  <c r="H1104" i="17" s="1" a="1"/>
  <c r="H1104" i="17" s="1"/>
  <c r="K1104" i="17" s="1" a="1"/>
  <c r="K1104" i="17" s="1"/>
  <c r="I1103" i="17"/>
  <c r="J1103" i="17" s="1"/>
  <c r="G1103" i="17"/>
  <c r="H1103" i="17" s="1" a="1"/>
  <c r="H1103" i="17" s="1"/>
  <c r="I1102" i="17"/>
  <c r="J1102" i="17" s="1"/>
  <c r="G1102" i="17"/>
  <c r="H1102" i="17" s="1" a="1"/>
  <c r="H1102" i="17" s="1"/>
  <c r="I1101" i="17"/>
  <c r="J1101" i="17" s="1"/>
  <c r="G1101" i="17"/>
  <c r="H1101" i="17" s="1" a="1"/>
  <c r="H1101" i="17" s="1"/>
  <c r="I1100" i="17"/>
  <c r="J1100" i="17" s="1"/>
  <c r="G1100" i="17"/>
  <c r="H1100" i="17" s="1" a="1"/>
  <c r="H1100" i="17" s="1"/>
  <c r="K1100" i="17" s="1" a="1"/>
  <c r="K1100" i="17" s="1"/>
  <c r="J1099" i="17"/>
  <c r="I1099" i="17"/>
  <c r="G1099" i="17"/>
  <c r="H1099" i="17" s="1" a="1"/>
  <c r="H1099" i="17" s="1"/>
  <c r="J1098" i="17"/>
  <c r="I1098" i="17"/>
  <c r="G1098" i="17"/>
  <c r="H1098" i="17" s="1" a="1"/>
  <c r="H1098" i="17" s="1"/>
  <c r="I1097" i="17"/>
  <c r="J1097" i="17" s="1"/>
  <c r="H1097" i="17" a="1"/>
  <c r="H1097" i="17" s="1"/>
  <c r="K1097" i="17" s="1" a="1"/>
  <c r="K1097" i="17" s="1"/>
  <c r="G1097" i="17"/>
  <c r="I1096" i="17"/>
  <c r="J1096" i="17" s="1"/>
  <c r="G1096" i="17"/>
  <c r="H1096" i="17" s="1" a="1"/>
  <c r="H1096" i="17" s="1"/>
  <c r="J1095" i="17"/>
  <c r="I1095" i="17"/>
  <c r="G1095" i="17"/>
  <c r="H1095" i="17" s="1" a="1"/>
  <c r="H1095" i="17" s="1"/>
  <c r="K1095" i="17" s="1" a="1"/>
  <c r="K1095" i="17" s="1"/>
  <c r="I1094" i="17"/>
  <c r="J1094" i="17" s="1"/>
  <c r="G1094" i="17"/>
  <c r="H1094" i="17" s="1" a="1"/>
  <c r="H1094" i="17" s="1"/>
  <c r="I1093" i="17"/>
  <c r="J1093" i="17" s="1"/>
  <c r="G1093" i="17"/>
  <c r="H1093" i="17" s="1" a="1"/>
  <c r="H1093" i="17" s="1"/>
  <c r="K1093" i="17" s="1" a="1"/>
  <c r="K1093" i="17" s="1"/>
  <c r="I1092" i="17"/>
  <c r="J1092" i="17" s="1"/>
  <c r="G1092" i="17"/>
  <c r="H1092" i="17" s="1" a="1"/>
  <c r="H1092" i="17" s="1"/>
  <c r="K1092" i="17" s="1" a="1"/>
  <c r="K1092" i="17" s="1"/>
  <c r="J1091" i="17"/>
  <c r="I1091" i="17"/>
  <c r="G1091" i="17"/>
  <c r="H1091" i="17" s="1" a="1"/>
  <c r="H1091" i="17" s="1"/>
  <c r="I1090" i="17"/>
  <c r="J1090" i="17" s="1"/>
  <c r="H1090" i="17" a="1"/>
  <c r="H1090" i="17" s="1"/>
  <c r="G1090" i="17"/>
  <c r="I1089" i="17"/>
  <c r="J1089" i="17" s="1"/>
  <c r="G1089" i="17"/>
  <c r="H1089" i="17" s="1" a="1"/>
  <c r="H1089" i="17" s="1"/>
  <c r="I1088" i="17"/>
  <c r="J1088" i="17" s="1"/>
  <c r="H1088" i="17" a="1"/>
  <c r="H1088" i="17" s="1"/>
  <c r="K1088" i="17" s="1" a="1"/>
  <c r="K1088" i="17" s="1"/>
  <c r="G1088" i="17"/>
  <c r="I1087" i="17"/>
  <c r="J1087" i="17" s="1"/>
  <c r="G1087" i="17"/>
  <c r="H1087" i="17" s="1" a="1"/>
  <c r="H1087" i="17" s="1"/>
  <c r="K1087" i="17" s="1" a="1"/>
  <c r="K1087" i="17" s="1"/>
  <c r="I1086" i="17"/>
  <c r="J1086" i="17" s="1"/>
  <c r="H1086" i="17"/>
  <c r="G1086" i="17"/>
  <c r="H1086" i="17" s="1" a="1"/>
  <c r="J1085" i="17"/>
  <c r="I1085" i="17"/>
  <c r="G1085" i="17"/>
  <c r="H1085" i="17" s="1" a="1"/>
  <c r="H1085" i="17" s="1"/>
  <c r="K1085" i="17" s="1" a="1"/>
  <c r="K1085" i="17" s="1"/>
  <c r="I1084" i="17"/>
  <c r="J1084" i="17" s="1"/>
  <c r="G1084" i="17"/>
  <c r="H1084" i="17" s="1" a="1"/>
  <c r="H1084" i="17" s="1"/>
  <c r="I1083" i="17"/>
  <c r="J1083" i="17" s="1"/>
  <c r="G1083" i="17"/>
  <c r="H1083" i="17" s="1" a="1"/>
  <c r="H1083" i="17" s="1"/>
  <c r="I1082" i="17"/>
  <c r="J1082" i="17" s="1"/>
  <c r="H1082" i="17"/>
  <c r="H1082" i="17" a="1"/>
  <c r="G1082" i="17"/>
  <c r="I1081" i="17"/>
  <c r="J1081" i="17" s="1"/>
  <c r="H1081" i="17" a="1"/>
  <c r="H1081" i="17" s="1"/>
  <c r="G1081" i="17"/>
  <c r="I1080" i="17"/>
  <c r="J1080" i="17" s="1"/>
  <c r="G1080" i="17"/>
  <c r="H1080" i="17" s="1" a="1"/>
  <c r="H1080" i="17" s="1"/>
  <c r="I1079" i="17"/>
  <c r="J1079" i="17" s="1"/>
  <c r="G1079" i="17"/>
  <c r="H1079" i="17" s="1" a="1"/>
  <c r="H1079" i="17" s="1"/>
  <c r="K1078" i="17" a="1"/>
  <c r="K1078" i="17" s="1"/>
  <c r="I1078" i="17"/>
  <c r="J1078" i="17" s="1"/>
  <c r="H1078" i="17" a="1"/>
  <c r="H1078" i="17" s="1"/>
  <c r="G1078" i="17"/>
  <c r="I1077" i="17"/>
  <c r="J1077" i="17" s="1"/>
  <c r="G1077" i="17"/>
  <c r="H1077" i="17" s="1" a="1"/>
  <c r="H1077" i="17" s="1"/>
  <c r="I1076" i="17"/>
  <c r="J1076" i="17" s="1"/>
  <c r="H1076" i="17" a="1"/>
  <c r="H1076" i="17" s="1"/>
  <c r="K1076" i="17" s="1" a="1"/>
  <c r="K1076" i="17" s="1"/>
  <c r="G1076" i="17"/>
  <c r="I1075" i="17"/>
  <c r="J1075" i="17" s="1"/>
  <c r="G1075" i="17"/>
  <c r="H1075" i="17" s="1" a="1"/>
  <c r="H1075" i="17" s="1"/>
  <c r="I1074" i="17"/>
  <c r="J1074" i="17" s="1"/>
  <c r="H1074" i="17"/>
  <c r="K1074" i="17" s="1" a="1"/>
  <c r="K1074" i="17" s="1"/>
  <c r="G1074" i="17"/>
  <c r="H1074" i="17" s="1" a="1"/>
  <c r="I1073" i="17"/>
  <c r="J1073" i="17" s="1"/>
  <c r="G1073" i="17"/>
  <c r="H1073" i="17" s="1" a="1"/>
  <c r="H1073" i="17" s="1"/>
  <c r="K1073" i="17" s="1" a="1"/>
  <c r="K1073" i="17" s="1"/>
  <c r="I1072" i="17"/>
  <c r="J1072" i="17" s="1"/>
  <c r="G1072" i="17"/>
  <c r="H1072" i="17" s="1" a="1"/>
  <c r="H1072" i="17" s="1"/>
  <c r="I1071" i="17"/>
  <c r="J1071" i="17" s="1"/>
  <c r="H1071" i="17" a="1"/>
  <c r="H1071" i="17" s="1"/>
  <c r="K1071" i="17" s="1" a="1"/>
  <c r="K1071" i="17" s="1"/>
  <c r="G1071" i="17"/>
  <c r="I1070" i="17"/>
  <c r="J1070" i="17" s="1"/>
  <c r="G1070" i="17"/>
  <c r="H1070" i="17" s="1" a="1"/>
  <c r="H1070" i="17" s="1"/>
  <c r="J1069" i="17"/>
  <c r="I1069" i="17"/>
  <c r="H1069" i="17" a="1"/>
  <c r="H1069" i="17" s="1"/>
  <c r="K1069" i="17" s="1" a="1"/>
  <c r="K1069" i="17" s="1"/>
  <c r="G1069" i="17"/>
  <c r="I1068" i="17"/>
  <c r="J1068" i="17" s="1"/>
  <c r="G1068" i="17"/>
  <c r="H1068" i="17" s="1" a="1"/>
  <c r="H1068" i="17" s="1"/>
  <c r="K1068" i="17" s="1" a="1"/>
  <c r="K1068" i="17" s="1"/>
  <c r="I1067" i="17"/>
  <c r="J1067" i="17" s="1"/>
  <c r="G1067" i="17"/>
  <c r="H1067" i="17" s="1" a="1"/>
  <c r="H1067" i="17" s="1"/>
  <c r="I1066" i="17"/>
  <c r="J1066" i="17" s="1"/>
  <c r="H1066" i="17"/>
  <c r="G1066" i="17"/>
  <c r="H1066" i="17" s="1" a="1"/>
  <c r="I1065" i="17"/>
  <c r="J1065" i="17" s="1"/>
  <c r="G1065" i="17"/>
  <c r="H1065" i="17" s="1" a="1"/>
  <c r="H1065" i="17" s="1"/>
  <c r="J1064" i="17"/>
  <c r="I1064" i="17"/>
  <c r="G1064" i="17"/>
  <c r="H1064" i="17" s="1" a="1"/>
  <c r="H1064" i="17" s="1"/>
  <c r="I1063" i="17"/>
  <c r="J1063" i="17" s="1"/>
  <c r="G1063" i="17"/>
  <c r="H1063" i="17" s="1" a="1"/>
  <c r="H1063" i="17" s="1"/>
  <c r="K1063" i="17" s="1" a="1"/>
  <c r="K1063" i="17" s="1"/>
  <c r="I1062" i="17"/>
  <c r="J1062" i="17" s="1"/>
  <c r="H1062" i="17"/>
  <c r="K1062" i="17" s="1" a="1"/>
  <c r="K1062" i="17" s="1"/>
  <c r="G1062" i="17"/>
  <c r="H1062" i="17" s="1" a="1"/>
  <c r="I1061" i="17"/>
  <c r="J1061" i="17" s="1"/>
  <c r="G1061" i="17"/>
  <c r="H1061" i="17" s="1" a="1"/>
  <c r="H1061" i="17" s="1"/>
  <c r="I1060" i="17"/>
  <c r="J1060" i="17" s="1"/>
  <c r="G1060" i="17"/>
  <c r="H1060" i="17" s="1" a="1"/>
  <c r="H1060" i="17" s="1"/>
  <c r="K1060" i="17" s="1" a="1"/>
  <c r="K1060" i="17" s="1"/>
  <c r="K1059" i="17" a="1"/>
  <c r="K1059" i="17" s="1"/>
  <c r="I1059" i="17"/>
  <c r="J1059" i="17" s="1"/>
  <c r="G1059" i="17"/>
  <c r="H1059" i="17" s="1" a="1"/>
  <c r="H1059" i="17" s="1"/>
  <c r="I1058" i="17"/>
  <c r="J1058" i="17" s="1"/>
  <c r="G1058" i="17"/>
  <c r="H1058" i="17" s="1" a="1"/>
  <c r="H1058" i="17" s="1"/>
  <c r="K1058" i="17" s="1" a="1"/>
  <c r="K1058" i="17" s="1"/>
  <c r="I1057" i="17"/>
  <c r="J1057" i="17" s="1"/>
  <c r="G1057" i="17"/>
  <c r="H1057" i="17" s="1" a="1"/>
  <c r="H1057" i="17" s="1"/>
  <c r="I1056" i="17"/>
  <c r="J1056" i="17" s="1"/>
  <c r="G1056" i="17"/>
  <c r="H1056" i="17" s="1" a="1"/>
  <c r="H1056" i="17" s="1"/>
  <c r="J1055" i="17"/>
  <c r="I1055" i="17"/>
  <c r="G1055" i="17"/>
  <c r="H1055" i="17" s="1" a="1"/>
  <c r="H1055" i="17" s="1"/>
  <c r="I1054" i="17"/>
  <c r="J1054" i="17" s="1"/>
  <c r="G1054" i="17"/>
  <c r="H1054" i="17" s="1" a="1"/>
  <c r="H1054" i="17" s="1"/>
  <c r="K1054" i="17" s="1" a="1"/>
  <c r="K1054" i="17" s="1"/>
  <c r="I1053" i="17"/>
  <c r="J1053" i="17" s="1"/>
  <c r="G1053" i="17"/>
  <c r="H1053" i="17" s="1" a="1"/>
  <c r="H1053" i="17" s="1"/>
  <c r="I1052" i="17"/>
  <c r="J1052" i="17" s="1"/>
  <c r="G1052" i="17"/>
  <c r="H1052" i="17" s="1" a="1"/>
  <c r="H1052" i="17" s="1"/>
  <c r="I1051" i="17"/>
  <c r="J1051" i="17" s="1"/>
  <c r="G1051" i="17"/>
  <c r="H1051" i="17" s="1" a="1"/>
  <c r="H1051" i="17" s="1"/>
  <c r="K1051" i="17" s="1" a="1"/>
  <c r="K1051" i="17" s="1"/>
  <c r="I1050" i="17"/>
  <c r="J1050" i="17" s="1"/>
  <c r="H1050" i="17"/>
  <c r="K1050" i="17" s="1" a="1"/>
  <c r="K1050" i="17" s="1"/>
  <c r="G1050" i="17"/>
  <c r="H1050" i="17" s="1" a="1"/>
  <c r="J1049" i="17"/>
  <c r="I1049" i="17"/>
  <c r="G1049" i="17"/>
  <c r="H1049" i="17" s="1" a="1"/>
  <c r="H1049" i="17" s="1"/>
  <c r="K1049" i="17" s="1" a="1"/>
  <c r="K1049" i="17" s="1"/>
  <c r="I1048" i="17"/>
  <c r="J1048" i="17" s="1"/>
  <c r="H1048" i="17" a="1"/>
  <c r="H1048" i="17" s="1"/>
  <c r="G1048" i="17"/>
  <c r="I1047" i="17"/>
  <c r="J1047" i="17" s="1"/>
  <c r="G1047" i="17"/>
  <c r="H1047" i="17" s="1" a="1"/>
  <c r="H1047" i="17" s="1"/>
  <c r="I1046" i="17"/>
  <c r="J1046" i="17" s="1"/>
  <c r="H1046" i="17" a="1"/>
  <c r="H1046" i="17" s="1"/>
  <c r="G1046" i="17"/>
  <c r="K1045" i="17" a="1"/>
  <c r="K1045" i="17" s="1"/>
  <c r="I1045" i="17"/>
  <c r="J1045" i="17" s="1"/>
  <c r="G1045" i="17"/>
  <c r="H1045" i="17" s="1" a="1"/>
  <c r="H1045" i="17" s="1"/>
  <c r="J1044" i="17"/>
  <c r="I1044" i="17"/>
  <c r="G1044" i="17"/>
  <c r="H1044" i="17" s="1" a="1"/>
  <c r="H1044" i="17" s="1"/>
  <c r="J1043" i="17"/>
  <c r="I1043" i="17"/>
  <c r="G1043" i="17"/>
  <c r="H1043" i="17" s="1" a="1"/>
  <c r="H1043" i="17" s="1"/>
  <c r="K1043" i="17" s="1" a="1"/>
  <c r="K1043" i="17" s="1"/>
  <c r="K1042" i="17" a="1"/>
  <c r="K1042" i="17" s="1"/>
  <c r="I1042" i="17"/>
  <c r="J1042" i="17" s="1"/>
  <c r="H1042" i="17" a="1"/>
  <c r="H1042" i="17" s="1"/>
  <c r="G1042" i="17"/>
  <c r="J1041" i="17"/>
  <c r="I1041" i="17"/>
  <c r="H1041" i="17" a="1"/>
  <c r="H1041" i="17" s="1"/>
  <c r="G1041" i="17"/>
  <c r="I1040" i="17"/>
  <c r="J1040" i="17" s="1"/>
  <c r="G1040" i="17"/>
  <c r="H1040" i="17" s="1" a="1"/>
  <c r="H1040" i="17" s="1"/>
  <c r="K1040" i="17" s="1" a="1"/>
  <c r="K1040" i="17" s="1"/>
  <c r="I1039" i="17"/>
  <c r="J1039" i="17" s="1"/>
  <c r="G1039" i="17"/>
  <c r="H1039" i="17" s="1" a="1"/>
  <c r="H1039" i="17" s="1"/>
  <c r="I1038" i="17"/>
  <c r="J1038" i="17" s="1"/>
  <c r="H1038" i="17" a="1"/>
  <c r="H1038" i="17" s="1"/>
  <c r="K1038" i="17" s="1" a="1"/>
  <c r="K1038" i="17" s="1"/>
  <c r="G1038" i="17"/>
  <c r="I1037" i="17"/>
  <c r="J1037" i="17" s="1"/>
  <c r="G1037" i="17"/>
  <c r="H1037" i="17" s="1" a="1"/>
  <c r="H1037" i="17" s="1"/>
  <c r="I1036" i="17"/>
  <c r="J1036" i="17" s="1"/>
  <c r="H1036" i="17" a="1"/>
  <c r="H1036" i="17" s="1"/>
  <c r="G1036" i="17"/>
  <c r="I1035" i="17"/>
  <c r="J1035" i="17" s="1"/>
  <c r="G1035" i="17"/>
  <c r="H1035" i="17" s="1" a="1"/>
  <c r="H1035" i="17" s="1"/>
  <c r="I1034" i="17"/>
  <c r="J1034" i="17" s="1"/>
  <c r="K1034" i="17" s="1" a="1"/>
  <c r="K1034" i="17" s="1"/>
  <c r="H1034" i="17" a="1"/>
  <c r="H1034" i="17" s="1"/>
  <c r="G1034" i="17"/>
  <c r="I1033" i="17"/>
  <c r="J1033" i="17" s="1"/>
  <c r="G1033" i="17"/>
  <c r="H1033" i="17" s="1" a="1"/>
  <c r="H1033" i="17" s="1"/>
  <c r="I1032" i="17"/>
  <c r="J1032" i="17" s="1"/>
  <c r="G1032" i="17"/>
  <c r="H1032" i="17" s="1" a="1"/>
  <c r="H1032" i="17" s="1"/>
  <c r="J1031" i="17"/>
  <c r="I1031" i="17"/>
  <c r="G1031" i="17"/>
  <c r="H1031" i="17" s="1" a="1"/>
  <c r="H1031" i="17" s="1"/>
  <c r="K1030" i="17" a="1"/>
  <c r="K1030" i="17" s="1"/>
  <c r="I1030" i="17"/>
  <c r="J1030" i="17" s="1"/>
  <c r="G1030" i="17"/>
  <c r="H1030" i="17" s="1" a="1"/>
  <c r="H1030" i="17" s="1"/>
  <c r="I1029" i="17"/>
  <c r="J1029" i="17" s="1"/>
  <c r="G1029" i="17"/>
  <c r="H1029" i="17" s="1" a="1"/>
  <c r="H1029" i="17" s="1"/>
  <c r="J1028" i="17"/>
  <c r="I1028" i="17"/>
  <c r="G1028" i="17"/>
  <c r="H1028" i="17" s="1" a="1"/>
  <c r="H1028" i="17" s="1"/>
  <c r="I1027" i="17"/>
  <c r="J1027" i="17" s="1"/>
  <c r="G1027" i="17"/>
  <c r="H1027" i="17" s="1" a="1"/>
  <c r="H1027" i="17" s="1"/>
  <c r="I1026" i="17"/>
  <c r="J1026" i="17" s="1"/>
  <c r="H1026" i="17"/>
  <c r="K1026" i="17" s="1" a="1"/>
  <c r="K1026" i="17" s="1"/>
  <c r="G1026" i="17"/>
  <c r="H1026" i="17" s="1" a="1"/>
  <c r="J1025" i="17"/>
  <c r="I1025" i="17"/>
  <c r="G1025" i="17"/>
  <c r="H1025" i="17" s="1" a="1"/>
  <c r="H1025" i="17" s="1"/>
  <c r="I1024" i="17"/>
  <c r="J1024" i="17" s="1"/>
  <c r="H1024" i="17" a="1"/>
  <c r="H1024" i="17" s="1"/>
  <c r="K1024" i="17" s="1" a="1"/>
  <c r="K1024" i="17" s="1"/>
  <c r="G1024" i="17"/>
  <c r="I1023" i="17"/>
  <c r="J1023" i="17" s="1"/>
  <c r="G1023" i="17"/>
  <c r="H1023" i="17" s="1" a="1"/>
  <c r="H1023" i="17" s="1"/>
  <c r="I1022" i="17"/>
  <c r="J1022" i="17" s="1"/>
  <c r="G1022" i="17"/>
  <c r="H1022" i="17" s="1" a="1"/>
  <c r="H1022" i="17" s="1"/>
  <c r="K1022" i="17" s="1" a="1"/>
  <c r="K1022" i="17" s="1"/>
  <c r="I1021" i="17"/>
  <c r="J1021" i="17" s="1"/>
  <c r="G1021" i="17"/>
  <c r="H1021" i="17" s="1" a="1"/>
  <c r="H1021" i="17" s="1"/>
  <c r="I1020" i="17"/>
  <c r="J1020" i="17" s="1"/>
  <c r="G1020" i="17"/>
  <c r="H1020" i="17" s="1" a="1"/>
  <c r="H1020" i="17" s="1"/>
  <c r="I1019" i="17"/>
  <c r="J1019" i="17" s="1"/>
  <c r="G1019" i="17"/>
  <c r="H1019" i="17" s="1" a="1"/>
  <c r="H1019" i="17" s="1"/>
  <c r="I1018" i="17"/>
  <c r="J1018" i="17" s="1"/>
  <c r="G1018" i="17"/>
  <c r="H1018" i="17" s="1" a="1"/>
  <c r="H1018" i="17" s="1"/>
  <c r="J1017" i="17"/>
  <c r="I1017" i="17"/>
  <c r="G1017" i="17"/>
  <c r="H1017" i="17" s="1" a="1"/>
  <c r="H1017" i="17" s="1"/>
  <c r="I1016" i="17"/>
  <c r="J1016" i="17" s="1"/>
  <c r="H1016" i="17" a="1"/>
  <c r="H1016" i="17" s="1"/>
  <c r="G1016" i="17"/>
  <c r="I1015" i="17"/>
  <c r="J1015" i="17" s="1"/>
  <c r="H1015" i="17"/>
  <c r="G1015" i="17"/>
  <c r="H1015" i="17" s="1" a="1"/>
  <c r="I1014" i="17"/>
  <c r="J1014" i="17" s="1"/>
  <c r="G1014" i="17"/>
  <c r="H1014" i="17" s="1" a="1"/>
  <c r="H1014" i="17" s="1"/>
  <c r="K1014" i="17" s="1" a="1"/>
  <c r="K1014" i="17" s="1"/>
  <c r="I1013" i="17"/>
  <c r="J1013" i="17" s="1"/>
  <c r="G1013" i="17"/>
  <c r="H1013" i="17" s="1" a="1"/>
  <c r="H1013" i="17" s="1"/>
  <c r="K1013" i="17" s="1" a="1"/>
  <c r="K1013" i="17" s="1"/>
  <c r="I1012" i="17"/>
  <c r="J1012" i="17" s="1"/>
  <c r="G1012" i="17"/>
  <c r="H1012" i="17" s="1" a="1"/>
  <c r="H1012" i="17" s="1"/>
  <c r="K1012" i="17" s="1" a="1"/>
  <c r="K1012" i="17" s="1"/>
  <c r="J1011" i="17"/>
  <c r="I1011" i="17"/>
  <c r="G1011" i="17"/>
  <c r="H1011" i="17" s="1" a="1"/>
  <c r="H1011" i="17" s="1"/>
  <c r="K1011" i="17" s="1" a="1"/>
  <c r="K1011" i="17" s="1"/>
  <c r="I1010" i="17"/>
  <c r="J1010" i="17" s="1"/>
  <c r="H1010" i="17" a="1"/>
  <c r="H1010" i="17" s="1"/>
  <c r="K1010" i="17" s="1" a="1"/>
  <c r="K1010" i="17" s="1"/>
  <c r="G1010" i="17"/>
  <c r="I1009" i="17"/>
  <c r="J1009" i="17" s="1"/>
  <c r="G1009" i="17"/>
  <c r="H1009" i="17" s="1" a="1"/>
  <c r="H1009" i="17" s="1"/>
  <c r="I1008" i="17"/>
  <c r="J1008" i="17" s="1"/>
  <c r="K1008" i="17" s="1" a="1"/>
  <c r="K1008" i="17" s="1"/>
  <c r="H1008" i="17" a="1"/>
  <c r="H1008" i="17" s="1"/>
  <c r="G1008" i="17"/>
  <c r="J1007" i="17"/>
  <c r="I1007" i="17"/>
  <c r="H1007" i="17"/>
  <c r="G1007" i="17"/>
  <c r="H1007" i="17" s="1" a="1"/>
  <c r="I1006" i="17"/>
  <c r="J1006" i="17" s="1"/>
  <c r="H1006" i="17" a="1"/>
  <c r="H1006" i="17" s="1"/>
  <c r="K1006" i="17" s="1" a="1"/>
  <c r="K1006" i="17" s="1"/>
  <c r="G1006" i="17"/>
  <c r="I1005" i="17"/>
  <c r="J1005" i="17" s="1"/>
  <c r="H1005" i="17"/>
  <c r="H1005" i="17" a="1"/>
  <c r="G1005" i="17"/>
  <c r="J1004" i="17"/>
  <c r="I1004" i="17"/>
  <c r="G1004" i="17"/>
  <c r="H1004" i="17" s="1" a="1"/>
  <c r="H1004" i="17" s="1"/>
  <c r="J1003" i="17"/>
  <c r="I1003" i="17"/>
  <c r="G1003" i="17"/>
  <c r="H1003" i="17" s="1" a="1"/>
  <c r="H1003" i="17" s="1"/>
  <c r="K1003" i="17" s="1" a="1"/>
  <c r="K1003" i="17" s="1"/>
  <c r="I1002" i="17"/>
  <c r="J1002" i="17" s="1"/>
  <c r="G1002" i="17"/>
  <c r="H1002" i="17" s="1" a="1"/>
  <c r="H1002" i="17" s="1"/>
  <c r="K1002" i="17" s="1" a="1"/>
  <c r="K1002" i="17" s="1"/>
  <c r="J1001" i="17"/>
  <c r="I1001" i="17"/>
  <c r="G1001" i="17"/>
  <c r="H1001" i="17" s="1" a="1"/>
  <c r="H1001" i="17" s="1"/>
  <c r="K1001" i="17" s="1" a="1"/>
  <c r="K1001" i="17" s="1"/>
  <c r="I1000" i="17"/>
  <c r="J1000" i="17" s="1"/>
  <c r="H1000" i="17" a="1"/>
  <c r="H1000" i="17" s="1"/>
  <c r="K1000" i="17" s="1" a="1"/>
  <c r="K1000" i="17" s="1"/>
  <c r="G1000" i="17"/>
  <c r="I999" i="17"/>
  <c r="J999" i="17" s="1"/>
  <c r="H999" i="17"/>
  <c r="G999" i="17"/>
  <c r="H999" i="17" s="1" a="1"/>
  <c r="I998" i="17"/>
  <c r="J998" i="17" s="1"/>
  <c r="G998" i="17"/>
  <c r="H998" i="17" s="1" a="1"/>
  <c r="H998" i="17" s="1"/>
  <c r="I997" i="17"/>
  <c r="J997" i="17" s="1"/>
  <c r="H997" i="17" a="1"/>
  <c r="H997" i="17" s="1"/>
  <c r="K997" i="17" s="1" a="1"/>
  <c r="K997" i="17" s="1"/>
  <c r="G997" i="17"/>
  <c r="I996" i="17"/>
  <c r="J996" i="17" s="1"/>
  <c r="H996" i="17" a="1"/>
  <c r="H996" i="17" s="1"/>
  <c r="G996" i="17"/>
  <c r="I995" i="17"/>
  <c r="J995" i="17" s="1"/>
  <c r="G995" i="17"/>
  <c r="H995" i="17" s="1" a="1"/>
  <c r="H995" i="17" s="1"/>
  <c r="I994" i="17"/>
  <c r="J994" i="17" s="1"/>
  <c r="H994" i="17"/>
  <c r="H994" i="17" a="1"/>
  <c r="G994" i="17"/>
  <c r="I993" i="17"/>
  <c r="J993" i="17" s="1"/>
  <c r="G993" i="17"/>
  <c r="H993" i="17" s="1" a="1"/>
  <c r="H993" i="17" s="1"/>
  <c r="K993" i="17" s="1" a="1"/>
  <c r="K993" i="17" s="1"/>
  <c r="I992" i="17"/>
  <c r="J992" i="17" s="1"/>
  <c r="G992" i="17"/>
  <c r="H992" i="17" s="1" a="1"/>
  <c r="H992" i="17" s="1"/>
  <c r="I991" i="17"/>
  <c r="J991" i="17" s="1"/>
  <c r="G991" i="17"/>
  <c r="H991" i="17" s="1" a="1"/>
  <c r="H991" i="17" s="1"/>
  <c r="K991" i="17" s="1" a="1"/>
  <c r="K991" i="17" s="1"/>
  <c r="I990" i="17"/>
  <c r="J990" i="17" s="1"/>
  <c r="G990" i="17"/>
  <c r="H990" i="17" s="1" a="1"/>
  <c r="H990" i="17" s="1"/>
  <c r="I989" i="17"/>
  <c r="J989" i="17" s="1"/>
  <c r="G989" i="17"/>
  <c r="H989" i="17" s="1" a="1"/>
  <c r="H989" i="17" s="1"/>
  <c r="K989" i="17" s="1" a="1"/>
  <c r="K989" i="17" s="1"/>
  <c r="I988" i="17"/>
  <c r="J988" i="17" s="1"/>
  <c r="G988" i="17"/>
  <c r="H988" i="17" s="1" a="1"/>
  <c r="H988" i="17" s="1"/>
  <c r="K988" i="17" s="1" a="1"/>
  <c r="K988" i="17" s="1"/>
  <c r="I987" i="17"/>
  <c r="J987" i="17" s="1"/>
  <c r="H987" i="17"/>
  <c r="K987" i="17" s="1" a="1"/>
  <c r="K987" i="17" s="1"/>
  <c r="G987" i="17"/>
  <c r="H987" i="17" s="1" a="1"/>
  <c r="I986" i="17"/>
  <c r="J986" i="17" s="1"/>
  <c r="G986" i="17"/>
  <c r="H986" i="17" s="1" a="1"/>
  <c r="H986" i="17" s="1"/>
  <c r="I985" i="17"/>
  <c r="J985" i="17" s="1"/>
  <c r="G985" i="17"/>
  <c r="H985" i="17" s="1" a="1"/>
  <c r="H985" i="17" s="1"/>
  <c r="I984" i="17"/>
  <c r="J984" i="17" s="1"/>
  <c r="G984" i="17"/>
  <c r="H984" i="17" s="1" a="1"/>
  <c r="H984" i="17" s="1"/>
  <c r="J983" i="17"/>
  <c r="I983" i="17"/>
  <c r="G983" i="17"/>
  <c r="H983" i="17" s="1" a="1"/>
  <c r="H983" i="17" s="1"/>
  <c r="J982" i="17"/>
  <c r="I982" i="17"/>
  <c r="G982" i="17"/>
  <c r="H982" i="17" s="1" a="1"/>
  <c r="H982" i="17" s="1"/>
  <c r="I981" i="17"/>
  <c r="J981" i="17" s="1"/>
  <c r="G981" i="17"/>
  <c r="H981" i="17" s="1" a="1"/>
  <c r="H981" i="17" s="1"/>
  <c r="I980" i="17"/>
  <c r="J980" i="17" s="1"/>
  <c r="H980" i="17"/>
  <c r="K980" i="17" s="1" a="1"/>
  <c r="K980" i="17" s="1"/>
  <c r="G980" i="17"/>
  <c r="H980" i="17" s="1" a="1"/>
  <c r="J979" i="17"/>
  <c r="I979" i="17"/>
  <c r="G979" i="17"/>
  <c r="H979" i="17" s="1" a="1"/>
  <c r="H979" i="17" s="1"/>
  <c r="I978" i="17"/>
  <c r="J978" i="17" s="1"/>
  <c r="G978" i="17"/>
  <c r="H978" i="17" s="1" a="1"/>
  <c r="H978" i="17" s="1"/>
  <c r="K978" i="17" s="1" a="1"/>
  <c r="K978" i="17" s="1"/>
  <c r="I977" i="17"/>
  <c r="J977" i="17" s="1"/>
  <c r="H977" i="17"/>
  <c r="H977" i="17" a="1"/>
  <c r="G977" i="17"/>
  <c r="I976" i="17"/>
  <c r="J976" i="17" s="1"/>
  <c r="G976" i="17"/>
  <c r="H976" i="17" s="1" a="1"/>
  <c r="H976" i="17" s="1"/>
  <c r="J975" i="17"/>
  <c r="I975" i="17"/>
  <c r="G975" i="17"/>
  <c r="H975" i="17" s="1" a="1"/>
  <c r="H975" i="17" s="1"/>
  <c r="I974" i="17"/>
  <c r="J974" i="17" s="1"/>
  <c r="G974" i="17"/>
  <c r="H974" i="17" s="1" a="1"/>
  <c r="H974" i="17" s="1"/>
  <c r="J973" i="17"/>
  <c r="I973" i="17"/>
  <c r="H973" i="17" a="1"/>
  <c r="H973" i="17" s="1"/>
  <c r="G973" i="17"/>
  <c r="I972" i="17"/>
  <c r="J972" i="17" s="1"/>
  <c r="H972" i="17" a="1"/>
  <c r="H972" i="17" s="1"/>
  <c r="K972" i="17" s="1" a="1"/>
  <c r="K972" i="17" s="1"/>
  <c r="G972" i="17"/>
  <c r="I971" i="17"/>
  <c r="J971" i="17" s="1"/>
  <c r="G971" i="17"/>
  <c r="H971" i="17" s="1" a="1"/>
  <c r="H971" i="17" s="1"/>
  <c r="K971" i="17" s="1" a="1"/>
  <c r="K971" i="17" s="1"/>
  <c r="I970" i="17"/>
  <c r="J970" i="17" s="1"/>
  <c r="G970" i="17"/>
  <c r="H970" i="17" s="1" a="1"/>
  <c r="H970" i="17" s="1"/>
  <c r="K970" i="17" s="1" a="1"/>
  <c r="K970" i="17" s="1"/>
  <c r="K969" i="17" a="1"/>
  <c r="K969" i="17" s="1"/>
  <c r="J969" i="17"/>
  <c r="I969" i="17"/>
  <c r="G969" i="17"/>
  <c r="H969" i="17" s="1" a="1"/>
  <c r="H969" i="17" s="1"/>
  <c r="J968" i="17"/>
  <c r="I968" i="17"/>
  <c r="G968" i="17"/>
  <c r="H968" i="17" s="1" a="1"/>
  <c r="H968" i="17" s="1"/>
  <c r="K968" i="17" s="1" a="1"/>
  <c r="K968" i="17" s="1"/>
  <c r="I967" i="17"/>
  <c r="J967" i="17" s="1"/>
  <c r="G967" i="17"/>
  <c r="H967" i="17" s="1" a="1"/>
  <c r="H967" i="17" s="1"/>
  <c r="I966" i="17"/>
  <c r="J966" i="17" s="1"/>
  <c r="H966" i="17"/>
  <c r="H966" i="17" a="1"/>
  <c r="G966" i="17"/>
  <c r="I965" i="17"/>
  <c r="J965" i="17" s="1"/>
  <c r="G965" i="17"/>
  <c r="H965" i="17" s="1" a="1"/>
  <c r="H965" i="17" s="1"/>
  <c r="K965" i="17" s="1" a="1"/>
  <c r="K965" i="17" s="1"/>
  <c r="I964" i="17"/>
  <c r="J964" i="17" s="1"/>
  <c r="G964" i="17"/>
  <c r="H964" i="17" s="1" a="1"/>
  <c r="H964" i="17" s="1"/>
  <c r="K963" i="17" a="1"/>
  <c r="K963" i="17" s="1"/>
  <c r="I963" i="17"/>
  <c r="J963" i="17" s="1"/>
  <c r="H963" i="17" a="1"/>
  <c r="H963" i="17" s="1"/>
  <c r="G963" i="17"/>
  <c r="I962" i="17"/>
  <c r="J962" i="17" s="1"/>
  <c r="G962" i="17"/>
  <c r="H962" i="17" s="1" a="1"/>
  <c r="H962" i="17" s="1"/>
  <c r="J961" i="17"/>
  <c r="I961" i="17"/>
  <c r="G961" i="17"/>
  <c r="H961" i="17" s="1" a="1"/>
  <c r="H961" i="17" s="1"/>
  <c r="K961" i="17" s="1" a="1"/>
  <c r="K961" i="17" s="1"/>
  <c r="J960" i="17"/>
  <c r="I960" i="17"/>
  <c r="G960" i="17"/>
  <c r="H960" i="17" s="1" a="1"/>
  <c r="H960" i="17" s="1"/>
  <c r="K960" i="17" s="1" a="1"/>
  <c r="K960" i="17" s="1"/>
  <c r="I959" i="17"/>
  <c r="J959" i="17" s="1"/>
  <c r="G959" i="17"/>
  <c r="H959" i="17" s="1" a="1"/>
  <c r="H959" i="17" s="1"/>
  <c r="K959" i="17" s="1" a="1"/>
  <c r="K959" i="17" s="1"/>
  <c r="I958" i="17"/>
  <c r="J958" i="17" s="1"/>
  <c r="G958" i="17"/>
  <c r="H958" i="17" s="1" a="1"/>
  <c r="H958" i="17" s="1"/>
  <c r="J957" i="17"/>
  <c r="I957" i="17"/>
  <c r="G957" i="17"/>
  <c r="H957" i="17" s="1" a="1"/>
  <c r="H957" i="17" s="1"/>
  <c r="K957" i="17" s="1" a="1"/>
  <c r="K957" i="17" s="1"/>
  <c r="I956" i="17"/>
  <c r="J956" i="17" s="1"/>
  <c r="H956" i="17"/>
  <c r="K956" i="17" s="1" a="1"/>
  <c r="K956" i="17" s="1"/>
  <c r="G956" i="17"/>
  <c r="H956" i="17" s="1" a="1"/>
  <c r="I955" i="17"/>
  <c r="J955" i="17" s="1"/>
  <c r="H955" i="17" a="1"/>
  <c r="H955" i="17" s="1"/>
  <c r="G955" i="17"/>
  <c r="I954" i="17"/>
  <c r="J954" i="17" s="1"/>
  <c r="G954" i="17"/>
  <c r="H954" i="17" s="1" a="1"/>
  <c r="H954" i="17" s="1"/>
  <c r="K954" i="17" s="1" a="1"/>
  <c r="K954" i="17" s="1"/>
  <c r="J953" i="17"/>
  <c r="I953" i="17"/>
  <c r="H953" i="17" a="1"/>
  <c r="H953" i="17" s="1"/>
  <c r="K953" i="17" s="1" a="1"/>
  <c r="K953" i="17" s="1"/>
  <c r="G953" i="17"/>
  <c r="I952" i="17"/>
  <c r="J952" i="17" s="1"/>
  <c r="H952" i="17" a="1"/>
  <c r="H952" i="17" s="1"/>
  <c r="G952" i="17"/>
  <c r="I951" i="17"/>
  <c r="J951" i="17" s="1"/>
  <c r="G951" i="17"/>
  <c r="H951" i="17" s="1" a="1"/>
  <c r="H951" i="17" s="1"/>
  <c r="K951" i="17" s="1" a="1"/>
  <c r="K951" i="17" s="1"/>
  <c r="I950" i="17"/>
  <c r="J950" i="17" s="1"/>
  <c r="H950" i="17"/>
  <c r="K950" i="17" s="1" a="1"/>
  <c r="K950" i="17" s="1"/>
  <c r="G950" i="17"/>
  <c r="H950" i="17" s="1" a="1"/>
  <c r="I949" i="17"/>
  <c r="J949" i="17" s="1"/>
  <c r="H949" i="17" a="1"/>
  <c r="H949" i="17" s="1"/>
  <c r="G949" i="17"/>
  <c r="I948" i="17"/>
  <c r="J948" i="17" s="1"/>
  <c r="G948" i="17"/>
  <c r="H948" i="17" s="1" a="1"/>
  <c r="H948" i="17" s="1"/>
  <c r="K948" i="17" s="1" a="1"/>
  <c r="K948" i="17" s="1"/>
  <c r="I947" i="17"/>
  <c r="J947" i="17" s="1"/>
  <c r="G947" i="17"/>
  <c r="H947" i="17" s="1" a="1"/>
  <c r="H947" i="17" s="1"/>
  <c r="I946" i="17"/>
  <c r="J946" i="17" s="1"/>
  <c r="G946" i="17"/>
  <c r="H946" i="17" s="1" a="1"/>
  <c r="H946" i="17" s="1"/>
  <c r="I945" i="17"/>
  <c r="J945" i="17" s="1"/>
  <c r="G945" i="17"/>
  <c r="H945" i="17" s="1" a="1"/>
  <c r="H945" i="17" s="1"/>
  <c r="I944" i="17"/>
  <c r="J944" i="17" s="1"/>
  <c r="H944" i="17"/>
  <c r="H944" i="17" a="1"/>
  <c r="G944" i="17"/>
  <c r="I943" i="17"/>
  <c r="J943" i="17" s="1"/>
  <c r="H943" i="17"/>
  <c r="K943" i="17" s="1" a="1"/>
  <c r="K943" i="17" s="1"/>
  <c r="G943" i="17"/>
  <c r="H943" i="17" s="1" a="1"/>
  <c r="J942" i="17"/>
  <c r="I942" i="17"/>
  <c r="H942" i="17" a="1"/>
  <c r="H942" i="17" s="1"/>
  <c r="G942" i="17"/>
  <c r="I941" i="17"/>
  <c r="J941" i="17" s="1"/>
  <c r="H941" i="17"/>
  <c r="K941" i="17" s="1" a="1"/>
  <c r="K941" i="17" s="1"/>
  <c r="G941" i="17"/>
  <c r="H941" i="17" s="1" a="1"/>
  <c r="I940" i="17"/>
  <c r="J940" i="17" s="1"/>
  <c r="G940" i="17"/>
  <c r="H940" i="17" s="1" a="1"/>
  <c r="H940" i="17" s="1"/>
  <c r="I939" i="17"/>
  <c r="J939" i="17" s="1"/>
  <c r="H939" i="17" a="1"/>
  <c r="H939" i="17" s="1"/>
  <c r="G939" i="17"/>
  <c r="I938" i="17"/>
  <c r="J938" i="17" s="1"/>
  <c r="G938" i="17"/>
  <c r="H938" i="17" s="1" a="1"/>
  <c r="H938" i="17" s="1"/>
  <c r="I937" i="17"/>
  <c r="J937" i="17" s="1"/>
  <c r="G937" i="17"/>
  <c r="H937" i="17" s="1" a="1"/>
  <c r="H937" i="17" s="1"/>
  <c r="I936" i="17"/>
  <c r="J936" i="17" s="1"/>
  <c r="G936" i="17"/>
  <c r="H936" i="17" s="1" a="1"/>
  <c r="H936" i="17" s="1"/>
  <c r="K936" i="17" s="1" a="1"/>
  <c r="K936" i="17" s="1"/>
  <c r="I935" i="17"/>
  <c r="J935" i="17" s="1"/>
  <c r="G935" i="17"/>
  <c r="H935" i="17" s="1" a="1"/>
  <c r="H935" i="17" s="1"/>
  <c r="I934" i="17"/>
  <c r="J934" i="17" s="1"/>
  <c r="H934" i="17"/>
  <c r="K934" i="17" s="1" a="1"/>
  <c r="K934" i="17" s="1"/>
  <c r="H934" i="17" a="1"/>
  <c r="G934" i="17"/>
  <c r="J933" i="17"/>
  <c r="I933" i="17"/>
  <c r="G933" i="17"/>
  <c r="H933" i="17" s="1" a="1"/>
  <c r="H933" i="17" s="1"/>
  <c r="I932" i="17"/>
  <c r="J932" i="17" s="1"/>
  <c r="H932" i="17"/>
  <c r="K932" i="17" s="1" a="1"/>
  <c r="K932" i="17" s="1"/>
  <c r="H932" i="17" a="1"/>
  <c r="G932" i="17"/>
  <c r="I931" i="17"/>
  <c r="J931" i="17" s="1"/>
  <c r="G931" i="17"/>
  <c r="H931" i="17" s="1" a="1"/>
  <c r="H931" i="17" s="1"/>
  <c r="J930" i="17"/>
  <c r="I930" i="17"/>
  <c r="H930" i="17" a="1"/>
  <c r="H930" i="17" s="1"/>
  <c r="K930" i="17" s="1" a="1"/>
  <c r="K930" i="17" s="1"/>
  <c r="G930" i="17"/>
  <c r="K929" i="17" a="1"/>
  <c r="K929" i="17" s="1"/>
  <c r="I929" i="17"/>
  <c r="J929" i="17" s="1"/>
  <c r="G929" i="17"/>
  <c r="H929" i="17" s="1" a="1"/>
  <c r="H929" i="17" s="1"/>
  <c r="J928" i="17"/>
  <c r="I928" i="17"/>
  <c r="G928" i="17"/>
  <c r="H928" i="17" s="1" a="1"/>
  <c r="H928" i="17" s="1"/>
  <c r="I927" i="17"/>
  <c r="J927" i="17" s="1"/>
  <c r="G927" i="17"/>
  <c r="H927" i="17" s="1" a="1"/>
  <c r="H927" i="17" s="1"/>
  <c r="K927" i="17" s="1" a="1"/>
  <c r="K927" i="17" s="1"/>
  <c r="I926" i="17"/>
  <c r="J926" i="17" s="1"/>
  <c r="G926" i="17"/>
  <c r="H926" i="17" s="1" a="1"/>
  <c r="H926" i="17" s="1"/>
  <c r="K926" i="17" s="1" a="1"/>
  <c r="K926" i="17" s="1"/>
  <c r="I925" i="17"/>
  <c r="J925" i="17" s="1"/>
  <c r="H925" i="17" a="1"/>
  <c r="H925" i="17" s="1"/>
  <c r="G925" i="17"/>
  <c r="I924" i="17"/>
  <c r="J924" i="17" s="1"/>
  <c r="G924" i="17"/>
  <c r="H924" i="17" s="1" a="1"/>
  <c r="H924" i="17" s="1"/>
  <c r="K924" i="17" s="1" a="1"/>
  <c r="K924" i="17" s="1"/>
  <c r="I923" i="17"/>
  <c r="J923" i="17" s="1"/>
  <c r="K923" i="17" s="1" a="1"/>
  <c r="K923" i="17" s="1"/>
  <c r="H923" i="17"/>
  <c r="G923" i="17"/>
  <c r="H923" i="17" s="1" a="1"/>
  <c r="I922" i="17"/>
  <c r="J922" i="17" s="1"/>
  <c r="G922" i="17"/>
  <c r="H922" i="17" s="1" a="1"/>
  <c r="H922" i="17" s="1"/>
  <c r="J921" i="17"/>
  <c r="I921" i="17"/>
  <c r="H921" i="17" a="1"/>
  <c r="H921" i="17" s="1"/>
  <c r="K921" i="17" s="1" a="1"/>
  <c r="K921" i="17" s="1"/>
  <c r="G921" i="17"/>
  <c r="I920" i="17"/>
  <c r="J920" i="17" s="1"/>
  <c r="G920" i="17"/>
  <c r="H920" i="17" s="1" a="1"/>
  <c r="H920" i="17" s="1"/>
  <c r="I919" i="17"/>
  <c r="J919" i="17" s="1"/>
  <c r="G919" i="17"/>
  <c r="H919" i="17" s="1" a="1"/>
  <c r="H919" i="17" s="1"/>
  <c r="I918" i="17"/>
  <c r="J918" i="17" s="1"/>
  <c r="H918" i="17"/>
  <c r="H918" i="17" a="1"/>
  <c r="G918" i="17"/>
  <c r="I917" i="17"/>
  <c r="J917" i="17" s="1"/>
  <c r="G917" i="17"/>
  <c r="H917" i="17" s="1" a="1"/>
  <c r="H917" i="17" s="1"/>
  <c r="K917" i="17" s="1" a="1"/>
  <c r="K917" i="17" s="1"/>
  <c r="K916" i="17" a="1"/>
  <c r="K916" i="17" s="1"/>
  <c r="I916" i="17"/>
  <c r="J916" i="17" s="1"/>
  <c r="G916" i="17"/>
  <c r="H916" i="17" s="1" a="1"/>
  <c r="H916" i="17" s="1"/>
  <c r="I915" i="17"/>
  <c r="J915" i="17" s="1"/>
  <c r="G915" i="17"/>
  <c r="H915" i="17" s="1" a="1"/>
  <c r="H915" i="17" s="1"/>
  <c r="I914" i="17"/>
  <c r="J914" i="17" s="1"/>
  <c r="G914" i="17"/>
  <c r="H914" i="17" s="1" a="1"/>
  <c r="H914" i="17" s="1"/>
  <c r="K914" i="17" s="1" a="1"/>
  <c r="K914" i="17" s="1"/>
  <c r="I913" i="17"/>
  <c r="J913" i="17" s="1"/>
  <c r="G913" i="17"/>
  <c r="H913" i="17" s="1" a="1"/>
  <c r="H913" i="17" s="1"/>
  <c r="K913" i="17" s="1" a="1"/>
  <c r="K913" i="17" s="1"/>
  <c r="I912" i="17"/>
  <c r="J912" i="17" s="1"/>
  <c r="H912" i="17" a="1"/>
  <c r="H912" i="17" s="1"/>
  <c r="G912" i="17"/>
  <c r="I911" i="17"/>
  <c r="J911" i="17" s="1"/>
  <c r="G911" i="17"/>
  <c r="H911" i="17" s="1" a="1"/>
  <c r="H911" i="17" s="1"/>
  <c r="I910" i="17"/>
  <c r="J910" i="17" s="1"/>
  <c r="H910" i="17" a="1"/>
  <c r="H910" i="17" s="1"/>
  <c r="K910" i="17" s="1" a="1"/>
  <c r="K910" i="17" s="1"/>
  <c r="G910" i="17"/>
  <c r="J909" i="17"/>
  <c r="I909" i="17"/>
  <c r="G909" i="17"/>
  <c r="H909" i="17" s="1" a="1"/>
  <c r="H909" i="17" s="1"/>
  <c r="I908" i="17"/>
  <c r="J908" i="17" s="1"/>
  <c r="G908" i="17"/>
  <c r="H908" i="17" s="1" a="1"/>
  <c r="H908" i="17" s="1"/>
  <c r="J907" i="17"/>
  <c r="I907" i="17"/>
  <c r="G907" i="17"/>
  <c r="H907" i="17" s="1" a="1"/>
  <c r="H907" i="17" s="1"/>
  <c r="I906" i="17"/>
  <c r="J906" i="17" s="1"/>
  <c r="H906" i="17" a="1"/>
  <c r="H906" i="17" s="1"/>
  <c r="G906" i="17"/>
  <c r="I905" i="17"/>
  <c r="J905" i="17" s="1"/>
  <c r="G905" i="17"/>
  <c r="H905" i="17" s="1" a="1"/>
  <c r="H905" i="17" s="1"/>
  <c r="K905" i="17" s="1" a="1"/>
  <c r="K905" i="17" s="1"/>
  <c r="I904" i="17"/>
  <c r="J904" i="17" s="1"/>
  <c r="H904" i="17" a="1"/>
  <c r="H904" i="17" s="1"/>
  <c r="G904" i="17"/>
  <c r="I903" i="17"/>
  <c r="J903" i="17" s="1"/>
  <c r="G903" i="17"/>
  <c r="H903" i="17" s="1" a="1"/>
  <c r="H903" i="17" s="1"/>
  <c r="K903" i="17" s="1" a="1"/>
  <c r="K903" i="17" s="1"/>
  <c r="I902" i="17"/>
  <c r="J902" i="17" s="1"/>
  <c r="H902" i="17" a="1"/>
  <c r="H902" i="17" s="1"/>
  <c r="G902" i="17"/>
  <c r="I901" i="17"/>
  <c r="J901" i="17" s="1"/>
  <c r="H901" i="17" a="1"/>
  <c r="H901" i="17" s="1"/>
  <c r="K901" i="17" s="1" a="1"/>
  <c r="K901" i="17" s="1"/>
  <c r="G901" i="17"/>
  <c r="J900" i="17"/>
  <c r="I900" i="17"/>
  <c r="G900" i="17"/>
  <c r="H900" i="17" s="1" a="1"/>
  <c r="H900" i="17" s="1"/>
  <c r="I899" i="17"/>
  <c r="J899" i="17" s="1"/>
  <c r="G899" i="17"/>
  <c r="H899" i="17" s="1" a="1"/>
  <c r="H899" i="17" s="1"/>
  <c r="I898" i="17"/>
  <c r="J898" i="17" s="1"/>
  <c r="G898" i="17"/>
  <c r="H898" i="17" s="1" a="1"/>
  <c r="H898" i="17" s="1"/>
  <c r="K898" i="17" s="1" a="1"/>
  <c r="K898" i="17" s="1"/>
  <c r="J897" i="17"/>
  <c r="K897" i="17" s="1" a="1"/>
  <c r="K897" i="17" s="1"/>
  <c r="I897" i="17"/>
  <c r="G897" i="17"/>
  <c r="H897" i="17" s="1" a="1"/>
  <c r="H897" i="17" s="1"/>
  <c r="J896" i="17"/>
  <c r="K896" i="17" s="1" a="1"/>
  <c r="K896" i="17" s="1"/>
  <c r="I896" i="17"/>
  <c r="H896" i="17" a="1"/>
  <c r="H896" i="17" s="1"/>
  <c r="G896" i="17"/>
  <c r="J895" i="17"/>
  <c r="I895" i="17"/>
  <c r="G895" i="17"/>
  <c r="H895" i="17" s="1" a="1"/>
  <c r="H895" i="17" s="1"/>
  <c r="K895" i="17" s="1" a="1"/>
  <c r="K895" i="17" s="1"/>
  <c r="I894" i="17"/>
  <c r="J894" i="17" s="1"/>
  <c r="H894" i="17" a="1"/>
  <c r="H894" i="17" s="1"/>
  <c r="G894" i="17"/>
  <c r="I893" i="17"/>
  <c r="J893" i="17" s="1"/>
  <c r="H893" i="17" a="1"/>
  <c r="H893" i="17" s="1"/>
  <c r="G893" i="17"/>
  <c r="J892" i="17"/>
  <c r="I892" i="17"/>
  <c r="G892" i="17"/>
  <c r="H892" i="17" s="1" a="1"/>
  <c r="H892" i="17" s="1"/>
  <c r="I891" i="17"/>
  <c r="J891" i="17" s="1"/>
  <c r="G891" i="17"/>
  <c r="H891" i="17" s="1" a="1"/>
  <c r="H891" i="17" s="1"/>
  <c r="I890" i="17"/>
  <c r="J890" i="17" s="1"/>
  <c r="G890" i="17"/>
  <c r="H890" i="17" s="1" a="1"/>
  <c r="H890" i="17" s="1"/>
  <c r="K890" i="17" s="1" a="1"/>
  <c r="K890" i="17" s="1"/>
  <c r="I889" i="17"/>
  <c r="J889" i="17" s="1"/>
  <c r="H889" i="17" a="1"/>
  <c r="H889" i="17" s="1"/>
  <c r="K889" i="17" s="1" a="1"/>
  <c r="K889" i="17" s="1"/>
  <c r="G889" i="17"/>
  <c r="J888" i="17"/>
  <c r="I888" i="17"/>
  <c r="G888" i="17"/>
  <c r="H888" i="17" s="1" a="1"/>
  <c r="H888" i="17" s="1"/>
  <c r="I887" i="17"/>
  <c r="J887" i="17" s="1"/>
  <c r="G887" i="17"/>
  <c r="H887" i="17" s="1" a="1"/>
  <c r="H887" i="17" s="1"/>
  <c r="J886" i="17"/>
  <c r="K886" i="17" s="1" a="1"/>
  <c r="K886" i="17" s="1"/>
  <c r="I886" i="17"/>
  <c r="G886" i="17"/>
  <c r="H886" i="17" s="1" a="1"/>
  <c r="H886" i="17" s="1"/>
  <c r="I885" i="17"/>
  <c r="J885" i="17" s="1"/>
  <c r="H885" i="17"/>
  <c r="G885" i="17"/>
  <c r="H885" i="17" s="1" a="1"/>
  <c r="I884" i="17"/>
  <c r="J884" i="17" s="1"/>
  <c r="K884" i="17" s="1" a="1"/>
  <c r="K884" i="17" s="1"/>
  <c r="G884" i="17"/>
  <c r="H884" i="17" s="1" a="1"/>
  <c r="H884" i="17" s="1"/>
  <c r="J883" i="17"/>
  <c r="I883" i="17"/>
  <c r="G883" i="17"/>
  <c r="H883" i="17" s="1" a="1"/>
  <c r="H883" i="17" s="1"/>
  <c r="I882" i="17"/>
  <c r="J882" i="17" s="1"/>
  <c r="H882" i="17" a="1"/>
  <c r="H882" i="17" s="1"/>
  <c r="G882" i="17"/>
  <c r="I881" i="17"/>
  <c r="J881" i="17" s="1"/>
  <c r="G881" i="17"/>
  <c r="H881" i="17" s="1" a="1"/>
  <c r="H881" i="17" s="1"/>
  <c r="I880" i="17"/>
  <c r="J880" i="17" s="1"/>
  <c r="H880" i="17" a="1"/>
  <c r="H880" i="17" s="1"/>
  <c r="G880" i="17"/>
  <c r="I879" i="17"/>
  <c r="J879" i="17" s="1"/>
  <c r="G879" i="17"/>
  <c r="H879" i="17" s="1" a="1"/>
  <c r="H879" i="17" s="1"/>
  <c r="I878" i="17"/>
  <c r="J878" i="17" s="1"/>
  <c r="H878" i="17" a="1"/>
  <c r="H878" i="17" s="1"/>
  <c r="K878" i="17" s="1" a="1"/>
  <c r="K878" i="17" s="1"/>
  <c r="G878" i="17"/>
  <c r="I877" i="17"/>
  <c r="J877" i="17" s="1"/>
  <c r="H877" i="17" a="1"/>
  <c r="H877" i="17" s="1"/>
  <c r="G877" i="17"/>
  <c r="J876" i="17"/>
  <c r="I876" i="17"/>
  <c r="H876" i="17" a="1"/>
  <c r="H876" i="17" s="1"/>
  <c r="G876" i="17"/>
  <c r="I875" i="17"/>
  <c r="J875" i="17" s="1"/>
  <c r="G875" i="17"/>
  <c r="H875" i="17" s="1" a="1"/>
  <c r="H875" i="17" s="1"/>
  <c r="I874" i="17"/>
  <c r="J874" i="17" s="1"/>
  <c r="G874" i="17"/>
  <c r="H874" i="17" s="1" a="1"/>
  <c r="H874" i="17" s="1"/>
  <c r="K874" i="17" s="1" a="1"/>
  <c r="K874" i="17" s="1"/>
  <c r="I873" i="17"/>
  <c r="J873" i="17" s="1"/>
  <c r="G873" i="17"/>
  <c r="H873" i="17" s="1" a="1"/>
  <c r="H873" i="17" s="1"/>
  <c r="I872" i="17"/>
  <c r="J872" i="17" s="1"/>
  <c r="H872" i="17"/>
  <c r="K872" i="17" s="1" a="1"/>
  <c r="K872" i="17" s="1"/>
  <c r="H872" i="17" a="1"/>
  <c r="G872" i="17"/>
  <c r="I871" i="17"/>
  <c r="J871" i="17" s="1"/>
  <c r="G871" i="17"/>
  <c r="H871" i="17" s="1" a="1"/>
  <c r="H871" i="17" s="1"/>
  <c r="K871" i="17" s="1" a="1"/>
  <c r="K871" i="17" s="1"/>
  <c r="J870" i="17"/>
  <c r="I870" i="17"/>
  <c r="H870" i="17"/>
  <c r="G870" i="17"/>
  <c r="H870" i="17" s="1" a="1"/>
  <c r="I869" i="17"/>
  <c r="J869" i="17" s="1"/>
  <c r="H869" i="17"/>
  <c r="G869" i="17"/>
  <c r="H869" i="17" s="1" a="1"/>
  <c r="J868" i="17"/>
  <c r="K868" i="17" s="1" a="1"/>
  <c r="K868" i="17" s="1"/>
  <c r="I868" i="17"/>
  <c r="G868" i="17"/>
  <c r="H868" i="17" s="1" a="1"/>
  <c r="H868" i="17" s="1"/>
  <c r="I867" i="17"/>
  <c r="J867" i="17" s="1"/>
  <c r="G867" i="17"/>
  <c r="H867" i="17" s="1" a="1"/>
  <c r="H867" i="17" s="1"/>
  <c r="K867" i="17" s="1" a="1"/>
  <c r="K867" i="17" s="1"/>
  <c r="I866" i="17"/>
  <c r="J866" i="17" s="1"/>
  <c r="G866" i="17"/>
  <c r="H866" i="17" s="1" a="1"/>
  <c r="H866" i="17" s="1"/>
  <c r="K866" i="17" s="1" a="1"/>
  <c r="K866" i="17" s="1"/>
  <c r="I865" i="17"/>
  <c r="J865" i="17" s="1"/>
  <c r="H865" i="17"/>
  <c r="G865" i="17"/>
  <c r="H865" i="17" s="1" a="1"/>
  <c r="I864" i="17"/>
  <c r="J864" i="17" s="1"/>
  <c r="G864" i="17"/>
  <c r="H864" i="17" s="1" a="1"/>
  <c r="H864" i="17" s="1"/>
  <c r="I863" i="17"/>
  <c r="J863" i="17" s="1"/>
  <c r="G863" i="17"/>
  <c r="H863" i="17" s="1" a="1"/>
  <c r="H863" i="17" s="1"/>
  <c r="I862" i="17"/>
  <c r="J862" i="17" s="1"/>
  <c r="H862" i="17" a="1"/>
  <c r="H862" i="17" s="1"/>
  <c r="K862" i="17" s="1" a="1"/>
  <c r="K862" i="17" s="1"/>
  <c r="G862" i="17"/>
  <c r="K861" i="17" a="1"/>
  <c r="K861" i="17" s="1"/>
  <c r="J861" i="17"/>
  <c r="I861" i="17"/>
  <c r="G861" i="17"/>
  <c r="H861" i="17" s="1" a="1"/>
  <c r="H861" i="17" s="1"/>
  <c r="I860" i="17"/>
  <c r="J860" i="17" s="1"/>
  <c r="G860" i="17"/>
  <c r="H860" i="17" s="1" a="1"/>
  <c r="H860" i="17" s="1"/>
  <c r="I859" i="17"/>
  <c r="J859" i="17" s="1"/>
  <c r="G859" i="17"/>
  <c r="H859" i="17" s="1" a="1"/>
  <c r="H859" i="17" s="1"/>
  <c r="I858" i="17"/>
  <c r="J858" i="17" s="1"/>
  <c r="H858" i="17" a="1"/>
  <c r="H858" i="17" s="1"/>
  <c r="K858" i="17" s="1" a="1"/>
  <c r="K858" i="17" s="1"/>
  <c r="G858" i="17"/>
  <c r="K857" i="17" a="1"/>
  <c r="K857" i="17" s="1"/>
  <c r="I857" i="17"/>
  <c r="J857" i="17" s="1"/>
  <c r="G857" i="17"/>
  <c r="H857" i="17" s="1" a="1"/>
  <c r="H857" i="17" s="1"/>
  <c r="J856" i="17"/>
  <c r="K856" i="17" s="1" a="1"/>
  <c r="K856" i="17" s="1"/>
  <c r="I856" i="17"/>
  <c r="G856" i="17"/>
  <c r="H856" i="17" s="1" a="1"/>
  <c r="H856" i="17" s="1"/>
  <c r="J855" i="17"/>
  <c r="I855" i="17"/>
  <c r="G855" i="17"/>
  <c r="H855" i="17" s="1" a="1"/>
  <c r="H855" i="17" s="1"/>
  <c r="K855" i="17" s="1" a="1"/>
  <c r="K855" i="17" s="1"/>
  <c r="I854" i="17"/>
  <c r="J854" i="17" s="1"/>
  <c r="G854" i="17"/>
  <c r="H854" i="17" s="1" a="1"/>
  <c r="H854" i="17" s="1"/>
  <c r="I853" i="17"/>
  <c r="J853" i="17" s="1"/>
  <c r="G853" i="17"/>
  <c r="H853" i="17" s="1" a="1"/>
  <c r="H853" i="17" s="1"/>
  <c r="K852" i="17" a="1"/>
  <c r="K852" i="17" s="1"/>
  <c r="I852" i="17"/>
  <c r="J852" i="17" s="1"/>
  <c r="G852" i="17"/>
  <c r="H852" i="17" s="1" a="1"/>
  <c r="H852" i="17" s="1"/>
  <c r="I851" i="17"/>
  <c r="J851" i="17" s="1"/>
  <c r="H851" i="17"/>
  <c r="K851" i="17" s="1" a="1"/>
  <c r="K851" i="17" s="1"/>
  <c r="G851" i="17"/>
  <c r="H851" i="17" s="1" a="1"/>
  <c r="I850" i="17"/>
  <c r="J850" i="17" s="1"/>
  <c r="H850" i="17" a="1"/>
  <c r="H850" i="17" s="1"/>
  <c r="K850" i="17" s="1" a="1"/>
  <c r="K850" i="17" s="1"/>
  <c r="G850" i="17"/>
  <c r="I849" i="17"/>
  <c r="J849" i="17" s="1"/>
  <c r="H849" i="17" a="1"/>
  <c r="H849" i="17" s="1"/>
  <c r="K849" i="17" s="1" a="1"/>
  <c r="K849" i="17" s="1"/>
  <c r="G849" i="17"/>
  <c r="I848" i="17"/>
  <c r="J848" i="17" s="1"/>
  <c r="K848" i="17" s="1" a="1"/>
  <c r="K848" i="17" s="1"/>
  <c r="G848" i="17"/>
  <c r="H848" i="17" s="1" a="1"/>
  <c r="H848" i="17" s="1"/>
  <c r="I847" i="17"/>
  <c r="J847" i="17" s="1"/>
  <c r="H847" i="17" a="1"/>
  <c r="H847" i="17" s="1"/>
  <c r="K847" i="17" s="1" a="1"/>
  <c r="K847" i="17" s="1"/>
  <c r="G847" i="17"/>
  <c r="I846" i="17"/>
  <c r="J846" i="17" s="1"/>
  <c r="H846" i="17" a="1"/>
  <c r="H846" i="17" s="1"/>
  <c r="G846" i="17"/>
  <c r="J845" i="17"/>
  <c r="I845" i="17"/>
  <c r="H845" i="17" a="1"/>
  <c r="H845" i="17" s="1"/>
  <c r="G845" i="17"/>
  <c r="I844" i="17"/>
  <c r="J844" i="17" s="1"/>
  <c r="G844" i="17"/>
  <c r="H844" i="17" s="1" a="1"/>
  <c r="H844" i="17" s="1"/>
  <c r="I843" i="17"/>
  <c r="J843" i="17" s="1"/>
  <c r="G843" i="17"/>
  <c r="H843" i="17" s="1" a="1"/>
  <c r="H843" i="17" s="1"/>
  <c r="K843" i="17" s="1" a="1"/>
  <c r="K843" i="17" s="1"/>
  <c r="I842" i="17"/>
  <c r="J842" i="17" s="1"/>
  <c r="G842" i="17"/>
  <c r="H842" i="17" s="1" a="1"/>
  <c r="H842" i="17" s="1"/>
  <c r="K842" i="17" s="1" a="1"/>
  <c r="K842" i="17" s="1"/>
  <c r="J841" i="17"/>
  <c r="I841" i="17"/>
  <c r="G841" i="17"/>
  <c r="H841" i="17" s="1" a="1"/>
  <c r="H841" i="17" s="1"/>
  <c r="K841" i="17" s="1" a="1"/>
  <c r="K841" i="17" s="1"/>
  <c r="I840" i="17"/>
  <c r="J840" i="17" s="1"/>
  <c r="G840" i="17"/>
  <c r="H840" i="17" s="1" a="1"/>
  <c r="H840" i="17" s="1"/>
  <c r="I839" i="17"/>
  <c r="J839" i="17" s="1"/>
  <c r="G839" i="17"/>
  <c r="H839" i="17" s="1" a="1"/>
  <c r="H839" i="17" s="1"/>
  <c r="K838" i="17" a="1"/>
  <c r="K838" i="17" s="1"/>
  <c r="I838" i="17"/>
  <c r="J838" i="17" s="1"/>
  <c r="G838" i="17"/>
  <c r="H838" i="17" s="1" a="1"/>
  <c r="H838" i="17" s="1"/>
  <c r="I837" i="17"/>
  <c r="J837" i="17" s="1"/>
  <c r="H837" i="17"/>
  <c r="G837" i="17"/>
  <c r="H837" i="17" s="1" a="1"/>
  <c r="I836" i="17"/>
  <c r="J836" i="17" s="1"/>
  <c r="G836" i="17"/>
  <c r="H836" i="17" s="1" a="1"/>
  <c r="H836" i="17" s="1"/>
  <c r="K836" i="17" s="1" a="1"/>
  <c r="K836" i="17" s="1"/>
  <c r="J835" i="17"/>
  <c r="I835" i="17"/>
  <c r="H835" i="17" a="1"/>
  <c r="H835" i="17" s="1"/>
  <c r="G835" i="17"/>
  <c r="I834" i="17"/>
  <c r="J834" i="17" s="1"/>
  <c r="H834" i="17" a="1"/>
  <c r="H834" i="17" s="1"/>
  <c r="K834" i="17" s="1" a="1"/>
  <c r="K834" i="17" s="1"/>
  <c r="G834" i="17"/>
  <c r="I833" i="17"/>
  <c r="J833" i="17" s="1"/>
  <c r="G833" i="17"/>
  <c r="H833" i="17" s="1" a="1"/>
  <c r="H833" i="17" s="1"/>
  <c r="I832" i="17"/>
  <c r="J832" i="17" s="1"/>
  <c r="K832" i="17" s="1" a="1"/>
  <c r="K832" i="17" s="1"/>
  <c r="G832" i="17"/>
  <c r="H832" i="17" s="1" a="1"/>
  <c r="H832" i="17" s="1"/>
  <c r="I831" i="17"/>
  <c r="J831" i="17" s="1"/>
  <c r="H831" i="17"/>
  <c r="K831" i="17" s="1" a="1"/>
  <c r="K831" i="17" s="1"/>
  <c r="G831" i="17"/>
  <c r="H831" i="17" s="1" a="1"/>
  <c r="I830" i="17"/>
  <c r="J830" i="17" s="1"/>
  <c r="H830" i="17" a="1"/>
  <c r="H830" i="17" s="1"/>
  <c r="K830" i="17" s="1" a="1"/>
  <c r="K830" i="17" s="1"/>
  <c r="G830" i="17"/>
  <c r="J829" i="17"/>
  <c r="I829" i="17"/>
  <c r="G829" i="17"/>
  <c r="H829" i="17" s="1" a="1"/>
  <c r="H829" i="17" s="1"/>
  <c r="J828" i="17"/>
  <c r="I828" i="17"/>
  <c r="H828" i="17" a="1"/>
  <c r="H828" i="17" s="1"/>
  <c r="G828" i="17"/>
  <c r="J827" i="17"/>
  <c r="I827" i="17"/>
  <c r="G827" i="17"/>
  <c r="H827" i="17" s="1" a="1"/>
  <c r="H827" i="17" s="1"/>
  <c r="K827" i="17" s="1" a="1"/>
  <c r="K827" i="17" s="1"/>
  <c r="I826" i="17"/>
  <c r="J826" i="17" s="1"/>
  <c r="H826" i="17"/>
  <c r="K826" i="17" s="1" a="1"/>
  <c r="K826" i="17" s="1"/>
  <c r="G826" i="17"/>
  <c r="H826" i="17" s="1" a="1"/>
  <c r="J825" i="17"/>
  <c r="I825" i="17"/>
  <c r="G825" i="17"/>
  <c r="H825" i="17" s="1" a="1"/>
  <c r="H825" i="17" s="1"/>
  <c r="J824" i="17"/>
  <c r="I824" i="17"/>
  <c r="H824" i="17"/>
  <c r="K824" i="17" s="1" a="1"/>
  <c r="K824" i="17" s="1"/>
  <c r="G824" i="17"/>
  <c r="H824" i="17" s="1" a="1"/>
  <c r="J823" i="17"/>
  <c r="I823" i="17"/>
  <c r="G823" i="17"/>
  <c r="H823" i="17" s="1" a="1"/>
  <c r="H823" i="17" s="1"/>
  <c r="K823" i="17" s="1" a="1"/>
  <c r="K823" i="17" s="1"/>
  <c r="I822" i="17"/>
  <c r="J822" i="17" s="1"/>
  <c r="H822" i="17"/>
  <c r="K822" i="17" s="1" a="1"/>
  <c r="K822" i="17" s="1"/>
  <c r="G822" i="17"/>
  <c r="H822" i="17" s="1" a="1"/>
  <c r="J821" i="17"/>
  <c r="I821" i="17"/>
  <c r="H821" i="17" a="1"/>
  <c r="H821" i="17" s="1"/>
  <c r="G821" i="17"/>
  <c r="I820" i="17"/>
  <c r="J820" i="17" s="1"/>
  <c r="G820" i="17"/>
  <c r="H820" i="17" s="1" a="1"/>
  <c r="H820" i="17" s="1"/>
  <c r="K820" i="17" s="1" a="1"/>
  <c r="K820" i="17" s="1"/>
  <c r="J819" i="17"/>
  <c r="I819" i="17"/>
  <c r="G819" i="17"/>
  <c r="H819" i="17" s="1" a="1"/>
  <c r="H819" i="17" s="1"/>
  <c r="I818" i="17"/>
  <c r="J818" i="17" s="1"/>
  <c r="G818" i="17"/>
  <c r="H818" i="17" s="1" a="1"/>
  <c r="H818" i="17" s="1"/>
  <c r="K818" i="17" s="1" a="1"/>
  <c r="K818" i="17" s="1"/>
  <c r="I817" i="17"/>
  <c r="J817" i="17" s="1"/>
  <c r="G817" i="17"/>
  <c r="H817" i="17" s="1" a="1"/>
  <c r="H817" i="17" s="1"/>
  <c r="J816" i="17"/>
  <c r="I816" i="17"/>
  <c r="G816" i="17"/>
  <c r="H816" i="17" s="1" a="1"/>
  <c r="H816" i="17" s="1"/>
  <c r="K816" i="17" s="1" a="1"/>
  <c r="K816" i="17" s="1"/>
  <c r="I815" i="17"/>
  <c r="J815" i="17" s="1"/>
  <c r="G815" i="17"/>
  <c r="H815" i="17" s="1" a="1"/>
  <c r="H815" i="17" s="1"/>
  <c r="I814" i="17"/>
  <c r="J814" i="17" s="1"/>
  <c r="G814" i="17"/>
  <c r="H814" i="17" s="1" a="1"/>
  <c r="H814" i="17" s="1"/>
  <c r="J813" i="17"/>
  <c r="I813" i="17"/>
  <c r="H813" i="17"/>
  <c r="K813" i="17" s="1" a="1"/>
  <c r="K813" i="17" s="1"/>
  <c r="G813" i="17"/>
  <c r="H813" i="17" s="1" a="1"/>
  <c r="I812" i="17"/>
  <c r="J812" i="17" s="1"/>
  <c r="G812" i="17"/>
  <c r="H812" i="17" s="1" a="1"/>
  <c r="H812" i="17" s="1"/>
  <c r="K812" i="17" s="1" a="1"/>
  <c r="K812" i="17" s="1"/>
  <c r="I811" i="17"/>
  <c r="J811" i="17" s="1"/>
  <c r="G811" i="17"/>
  <c r="H811" i="17" s="1" a="1"/>
  <c r="H811" i="17" s="1"/>
  <c r="K811" i="17" s="1" a="1"/>
  <c r="K811" i="17" s="1"/>
  <c r="I810" i="17"/>
  <c r="J810" i="17" s="1"/>
  <c r="G810" i="17"/>
  <c r="H810" i="17" s="1" a="1"/>
  <c r="H810" i="17" s="1"/>
  <c r="I809" i="17"/>
  <c r="J809" i="17" s="1"/>
  <c r="H809" i="17" a="1"/>
  <c r="H809" i="17" s="1"/>
  <c r="G809" i="17"/>
  <c r="I808" i="17"/>
  <c r="J808" i="17" s="1"/>
  <c r="G808" i="17"/>
  <c r="H808" i="17" s="1" a="1"/>
  <c r="H808" i="17" s="1"/>
  <c r="I807" i="17"/>
  <c r="J807" i="17" s="1"/>
  <c r="G807" i="17"/>
  <c r="H807" i="17" s="1" a="1"/>
  <c r="H807" i="17" s="1"/>
  <c r="K807" i="17" s="1" a="1"/>
  <c r="K807" i="17" s="1"/>
  <c r="I806" i="17"/>
  <c r="J806" i="17" s="1"/>
  <c r="H806" i="17" a="1"/>
  <c r="H806" i="17" s="1"/>
  <c r="K806" i="17" s="1" a="1"/>
  <c r="K806" i="17" s="1"/>
  <c r="G806" i="17"/>
  <c r="I805" i="17"/>
  <c r="J805" i="17" s="1"/>
  <c r="H805" i="17"/>
  <c r="G805" i="17"/>
  <c r="H805" i="17" s="1" a="1"/>
  <c r="I804" i="17"/>
  <c r="J804" i="17" s="1"/>
  <c r="G804" i="17"/>
  <c r="H804" i="17" s="1" a="1"/>
  <c r="H804" i="17" s="1"/>
  <c r="K804" i="17" s="1" a="1"/>
  <c r="K804" i="17" s="1"/>
  <c r="I803" i="17"/>
  <c r="J803" i="17" s="1"/>
  <c r="G803" i="17"/>
  <c r="H803" i="17" s="1" a="1"/>
  <c r="H803" i="17" s="1"/>
  <c r="I802" i="17"/>
  <c r="J802" i="17" s="1"/>
  <c r="H802" i="17" a="1"/>
  <c r="H802" i="17" s="1"/>
  <c r="G802" i="17"/>
  <c r="J801" i="17"/>
  <c r="I801" i="17"/>
  <c r="G801" i="17"/>
  <c r="H801" i="17" s="1" a="1"/>
  <c r="H801" i="17" s="1"/>
  <c r="K801" i="17" s="1" a="1"/>
  <c r="K801" i="17" s="1"/>
  <c r="I800" i="17"/>
  <c r="J800" i="17" s="1"/>
  <c r="G800" i="17"/>
  <c r="H800" i="17" s="1" a="1"/>
  <c r="H800" i="17" s="1"/>
  <c r="I799" i="17"/>
  <c r="J799" i="17" s="1"/>
  <c r="H799" i="17" a="1"/>
  <c r="H799" i="17" s="1"/>
  <c r="K799" i="17" s="1" a="1"/>
  <c r="K799" i="17" s="1"/>
  <c r="G799" i="17"/>
  <c r="I798" i="17"/>
  <c r="J798" i="17" s="1"/>
  <c r="G798" i="17"/>
  <c r="H798" i="17" s="1" a="1"/>
  <c r="H798" i="17" s="1"/>
  <c r="I797" i="17"/>
  <c r="J797" i="17" s="1"/>
  <c r="H797" i="17"/>
  <c r="H797" i="17" a="1"/>
  <c r="G797" i="17"/>
  <c r="J796" i="17"/>
  <c r="I796" i="17"/>
  <c r="H796" i="17"/>
  <c r="K796" i="17" s="1" a="1"/>
  <c r="K796" i="17" s="1"/>
  <c r="H796" i="17" a="1"/>
  <c r="G796" i="17"/>
  <c r="I795" i="17"/>
  <c r="J795" i="17" s="1"/>
  <c r="K795" i="17" s="1" a="1"/>
  <c r="K795" i="17" s="1"/>
  <c r="G795" i="17"/>
  <c r="H795" i="17" s="1" a="1"/>
  <c r="H795" i="17" s="1"/>
  <c r="J794" i="17"/>
  <c r="I794" i="17"/>
  <c r="H794" i="17" a="1"/>
  <c r="H794" i="17" s="1"/>
  <c r="G794" i="17"/>
  <c r="I793" i="17"/>
  <c r="J793" i="17" s="1"/>
  <c r="G793" i="17"/>
  <c r="H793" i="17" s="1" a="1"/>
  <c r="H793" i="17" s="1"/>
  <c r="I792" i="17"/>
  <c r="J792" i="17" s="1"/>
  <c r="G792" i="17"/>
  <c r="H792" i="17" s="1" a="1"/>
  <c r="H792" i="17" s="1"/>
  <c r="K792" i="17" s="1" a="1"/>
  <c r="K792" i="17" s="1"/>
  <c r="I791" i="17"/>
  <c r="J791" i="17" s="1"/>
  <c r="G791" i="17"/>
  <c r="H791" i="17" s="1" a="1"/>
  <c r="H791" i="17" s="1"/>
  <c r="J790" i="17"/>
  <c r="K790" i="17" s="1" a="1"/>
  <c r="K790" i="17" s="1"/>
  <c r="I790" i="17"/>
  <c r="G790" i="17"/>
  <c r="H790" i="17" s="1" a="1"/>
  <c r="H790" i="17" s="1"/>
  <c r="J789" i="17"/>
  <c r="I789" i="17"/>
  <c r="G789" i="17"/>
  <c r="H789" i="17" s="1" a="1"/>
  <c r="H789" i="17" s="1"/>
  <c r="J788" i="17"/>
  <c r="I788" i="17"/>
  <c r="G788" i="17"/>
  <c r="H788" i="17" s="1" a="1"/>
  <c r="H788" i="17" s="1"/>
  <c r="I787" i="17"/>
  <c r="J787" i="17" s="1"/>
  <c r="G787" i="17"/>
  <c r="H787" i="17" s="1" a="1"/>
  <c r="H787" i="17" s="1"/>
  <c r="J786" i="17"/>
  <c r="I786" i="17"/>
  <c r="G786" i="17"/>
  <c r="H786" i="17" s="1" a="1"/>
  <c r="H786" i="17" s="1"/>
  <c r="I785" i="17"/>
  <c r="J785" i="17" s="1"/>
  <c r="G785" i="17"/>
  <c r="H785" i="17" s="1" a="1"/>
  <c r="H785" i="17" s="1"/>
  <c r="J784" i="17"/>
  <c r="I784" i="17"/>
  <c r="H784" i="17" a="1"/>
  <c r="H784" i="17" s="1"/>
  <c r="K784" i="17" s="1" a="1"/>
  <c r="K784" i="17" s="1"/>
  <c r="G784" i="17"/>
  <c r="I783" i="17"/>
  <c r="J783" i="17" s="1"/>
  <c r="H783" i="17"/>
  <c r="K783" i="17" s="1" a="1"/>
  <c r="K783" i="17" s="1"/>
  <c r="G783" i="17"/>
  <c r="H783" i="17" s="1" a="1"/>
  <c r="K782" i="17" a="1"/>
  <c r="K782" i="17" s="1"/>
  <c r="I782" i="17"/>
  <c r="J782" i="17" s="1"/>
  <c r="H782" i="17" a="1"/>
  <c r="H782" i="17" s="1"/>
  <c r="G782" i="17"/>
  <c r="I781" i="17"/>
  <c r="J781" i="17" s="1"/>
  <c r="G781" i="17"/>
  <c r="H781" i="17" s="1" a="1"/>
  <c r="H781" i="17" s="1"/>
  <c r="K781" i="17" s="1" a="1"/>
  <c r="K781" i="17" s="1"/>
  <c r="I780" i="17"/>
  <c r="J780" i="17" s="1"/>
  <c r="H780" i="17" a="1"/>
  <c r="H780" i="17" s="1"/>
  <c r="K780" i="17" s="1" a="1"/>
  <c r="K780" i="17" s="1"/>
  <c r="G780" i="17"/>
  <c r="I779" i="17"/>
  <c r="J779" i="17" s="1"/>
  <c r="G779" i="17"/>
  <c r="H779" i="17" s="1" a="1"/>
  <c r="H779" i="17" s="1"/>
  <c r="I778" i="17"/>
  <c r="J778" i="17" s="1"/>
  <c r="G778" i="17"/>
  <c r="H778" i="17" s="1" a="1"/>
  <c r="H778" i="17" s="1"/>
  <c r="K778" i="17" s="1" a="1"/>
  <c r="K778" i="17" s="1"/>
  <c r="I777" i="17"/>
  <c r="J777" i="17" s="1"/>
  <c r="G777" i="17"/>
  <c r="H777" i="17" s="1" a="1"/>
  <c r="H777" i="17" s="1"/>
  <c r="I776" i="17"/>
  <c r="J776" i="17" s="1"/>
  <c r="G776" i="17"/>
  <c r="H776" i="17" s="1" a="1"/>
  <c r="H776" i="17" s="1"/>
  <c r="K776" i="17" s="1" a="1"/>
  <c r="K776" i="17" s="1"/>
  <c r="I775" i="17"/>
  <c r="J775" i="17" s="1"/>
  <c r="G775" i="17"/>
  <c r="H775" i="17" s="1" a="1"/>
  <c r="H775" i="17" s="1"/>
  <c r="J774" i="17"/>
  <c r="I774" i="17"/>
  <c r="H774" i="17" a="1"/>
  <c r="H774" i="17" s="1"/>
  <c r="G774" i="17"/>
  <c r="I773" i="17"/>
  <c r="J773" i="17" s="1"/>
  <c r="G773" i="17"/>
  <c r="H773" i="17" s="1" a="1"/>
  <c r="H773" i="17" s="1"/>
  <c r="K773" i="17" s="1" a="1"/>
  <c r="K773" i="17" s="1"/>
  <c r="I772" i="17"/>
  <c r="J772" i="17" s="1"/>
  <c r="H772" i="17" a="1"/>
  <c r="H772" i="17" s="1"/>
  <c r="G772" i="17"/>
  <c r="I771" i="17"/>
  <c r="J771" i="17" s="1"/>
  <c r="G771" i="17"/>
  <c r="H771" i="17" s="1" a="1"/>
  <c r="H771" i="17" s="1"/>
  <c r="I770" i="17"/>
  <c r="J770" i="17" s="1"/>
  <c r="G770" i="17"/>
  <c r="H770" i="17" s="1" a="1"/>
  <c r="H770" i="17" s="1"/>
  <c r="K770" i="17" s="1" a="1"/>
  <c r="K770" i="17" s="1"/>
  <c r="J769" i="17"/>
  <c r="I769" i="17"/>
  <c r="H769" i="17" a="1"/>
  <c r="H769" i="17" s="1"/>
  <c r="G769" i="17"/>
  <c r="I768" i="17"/>
  <c r="J768" i="17" s="1"/>
  <c r="G768" i="17"/>
  <c r="H768" i="17" s="1" a="1"/>
  <c r="H768" i="17" s="1"/>
  <c r="J767" i="17"/>
  <c r="I767" i="17"/>
  <c r="G767" i="17"/>
  <c r="H767" i="17" s="1" a="1"/>
  <c r="H767" i="17" s="1"/>
  <c r="K767" i="17" s="1" a="1"/>
  <c r="K767" i="17" s="1"/>
  <c r="I766" i="17"/>
  <c r="J766" i="17" s="1"/>
  <c r="G766" i="17"/>
  <c r="H766" i="17" s="1" a="1"/>
  <c r="H766" i="17" s="1"/>
  <c r="K766" i="17" s="1" a="1"/>
  <c r="K766" i="17" s="1"/>
  <c r="I765" i="17"/>
  <c r="J765" i="17" s="1"/>
  <c r="G765" i="17"/>
  <c r="H765" i="17" s="1" a="1"/>
  <c r="H765" i="17" s="1"/>
  <c r="J764" i="17"/>
  <c r="I764" i="17"/>
  <c r="G764" i="17"/>
  <c r="H764" i="17" s="1" a="1"/>
  <c r="H764" i="17" s="1"/>
  <c r="I763" i="17"/>
  <c r="J763" i="17" s="1"/>
  <c r="K763" i="17" s="1" a="1"/>
  <c r="K763" i="17" s="1"/>
  <c r="H763" i="17" a="1"/>
  <c r="H763" i="17" s="1"/>
  <c r="G763" i="17"/>
  <c r="I762" i="17"/>
  <c r="J762" i="17" s="1"/>
  <c r="G762" i="17"/>
  <c r="H762" i="17" s="1" a="1"/>
  <c r="H762" i="17" s="1"/>
  <c r="I761" i="17"/>
  <c r="J761" i="17" s="1"/>
  <c r="G761" i="17"/>
  <c r="H761" i="17" s="1" a="1"/>
  <c r="H761" i="17" s="1"/>
  <c r="I760" i="17"/>
  <c r="J760" i="17" s="1"/>
  <c r="H760" i="17" a="1"/>
  <c r="H760" i="17" s="1"/>
  <c r="G760" i="17"/>
  <c r="I759" i="17"/>
  <c r="J759" i="17" s="1"/>
  <c r="H759" i="17" a="1"/>
  <c r="H759" i="17" s="1"/>
  <c r="K759" i="17" s="1" a="1"/>
  <c r="K759" i="17" s="1"/>
  <c r="G759" i="17"/>
  <c r="I758" i="17"/>
  <c r="J758" i="17" s="1"/>
  <c r="G758" i="17"/>
  <c r="H758" i="17" s="1" a="1"/>
  <c r="H758" i="17" s="1"/>
  <c r="K758" i="17" s="1" a="1"/>
  <c r="K758" i="17" s="1"/>
  <c r="I757" i="17"/>
  <c r="J757" i="17" s="1"/>
  <c r="H757" i="17" a="1"/>
  <c r="H757" i="17" s="1"/>
  <c r="K757" i="17" s="1" a="1"/>
  <c r="K757" i="17" s="1"/>
  <c r="G757" i="17"/>
  <c r="I756" i="17"/>
  <c r="J756" i="17" s="1"/>
  <c r="H756" i="17"/>
  <c r="K756" i="17" s="1" a="1"/>
  <c r="K756" i="17" s="1"/>
  <c r="G756" i="17"/>
  <c r="H756" i="17" s="1" a="1"/>
  <c r="I755" i="17"/>
  <c r="J755" i="17" s="1"/>
  <c r="H755" i="17" a="1"/>
  <c r="H755" i="17" s="1"/>
  <c r="G755" i="17"/>
  <c r="I754" i="17"/>
  <c r="J754" i="17" s="1"/>
  <c r="G754" i="17"/>
  <c r="H754" i="17" s="1" a="1"/>
  <c r="H754" i="17" s="1"/>
  <c r="J753" i="17"/>
  <c r="I753" i="17"/>
  <c r="H753" i="17"/>
  <c r="K753" i="17" s="1" a="1"/>
  <c r="K753" i="17" s="1"/>
  <c r="G753" i="17"/>
  <c r="H753" i="17" s="1" a="1"/>
  <c r="I752" i="17"/>
  <c r="J752" i="17" s="1"/>
  <c r="H752" i="17" a="1"/>
  <c r="H752" i="17" s="1"/>
  <c r="K752" i="17" s="1" a="1"/>
  <c r="K752" i="17" s="1"/>
  <c r="G752" i="17"/>
  <c r="J751" i="17"/>
  <c r="I751" i="17"/>
  <c r="H751" i="17" a="1"/>
  <c r="H751" i="17" s="1"/>
  <c r="K751" i="17" s="1" a="1"/>
  <c r="K751" i="17" s="1"/>
  <c r="G751" i="17"/>
  <c r="I750" i="17"/>
  <c r="J750" i="17" s="1"/>
  <c r="G750" i="17"/>
  <c r="H750" i="17" s="1" a="1"/>
  <c r="H750" i="17" s="1"/>
  <c r="I749" i="17"/>
  <c r="J749" i="17" s="1"/>
  <c r="H749" i="17"/>
  <c r="H749" i="17" a="1"/>
  <c r="G749" i="17"/>
  <c r="J748" i="17"/>
  <c r="I748" i="17"/>
  <c r="H748" i="17"/>
  <c r="G748" i="17"/>
  <c r="H748" i="17" s="1" a="1"/>
  <c r="I747" i="17"/>
  <c r="J747" i="17" s="1"/>
  <c r="G747" i="17"/>
  <c r="H747" i="17" s="1" a="1"/>
  <c r="H747" i="17" s="1"/>
  <c r="I746" i="17"/>
  <c r="J746" i="17" s="1"/>
  <c r="G746" i="17"/>
  <c r="H746" i="17" s="1" a="1"/>
  <c r="H746" i="17" s="1"/>
  <c r="I745" i="17"/>
  <c r="J745" i="17" s="1"/>
  <c r="K745" i="17" s="1" a="1"/>
  <c r="K745" i="17" s="1"/>
  <c r="G745" i="17"/>
  <c r="H745" i="17" s="1" a="1"/>
  <c r="H745" i="17" s="1"/>
  <c r="I744" i="17"/>
  <c r="J744" i="17" s="1"/>
  <c r="H744" i="17"/>
  <c r="K744" i="17" s="1" a="1"/>
  <c r="K744" i="17" s="1"/>
  <c r="G744" i="17"/>
  <c r="H744" i="17" s="1" a="1"/>
  <c r="I743" i="17"/>
  <c r="J743" i="17" s="1"/>
  <c r="G743" i="17"/>
  <c r="H743" i="17" s="1" a="1"/>
  <c r="H743" i="17" s="1"/>
  <c r="I742" i="17"/>
  <c r="J742" i="17" s="1"/>
  <c r="G742" i="17"/>
  <c r="H742" i="17" s="1" a="1"/>
  <c r="H742" i="17" s="1"/>
  <c r="K741" i="17" a="1"/>
  <c r="K741" i="17" s="1"/>
  <c r="J741" i="17"/>
  <c r="I741" i="17"/>
  <c r="H741" i="17"/>
  <c r="G741" i="17"/>
  <c r="H741" i="17" s="1" a="1"/>
  <c r="J740" i="17"/>
  <c r="I740" i="17"/>
  <c r="G740" i="17"/>
  <c r="H740" i="17" s="1" a="1"/>
  <c r="H740" i="17" s="1"/>
  <c r="K740" i="17" s="1" a="1"/>
  <c r="K740" i="17" s="1"/>
  <c r="I739" i="17"/>
  <c r="J739" i="17" s="1"/>
  <c r="G739" i="17"/>
  <c r="H739" i="17" s="1" a="1"/>
  <c r="H739" i="17" s="1"/>
  <c r="K739" i="17" s="1" a="1"/>
  <c r="K739" i="17" s="1"/>
  <c r="K738" i="17" a="1"/>
  <c r="K738" i="17" s="1"/>
  <c r="I738" i="17"/>
  <c r="J738" i="17" s="1"/>
  <c r="G738" i="17"/>
  <c r="H738" i="17" s="1" a="1"/>
  <c r="H738" i="17" s="1"/>
  <c r="J737" i="17"/>
  <c r="I737" i="17"/>
  <c r="H737" i="17"/>
  <c r="G737" i="17"/>
  <c r="H737" i="17" s="1" a="1"/>
  <c r="J736" i="17"/>
  <c r="I736" i="17"/>
  <c r="H736" i="17" a="1"/>
  <c r="H736" i="17" s="1"/>
  <c r="G736" i="17"/>
  <c r="I735" i="17"/>
  <c r="J735" i="17" s="1"/>
  <c r="H735" i="17"/>
  <c r="K735" i="17" s="1" a="1"/>
  <c r="K735" i="17" s="1"/>
  <c r="G735" i="17"/>
  <c r="H735" i="17" s="1" a="1"/>
  <c r="I734" i="17"/>
  <c r="J734" i="17" s="1"/>
  <c r="G734" i="17"/>
  <c r="H734" i="17" s="1" a="1"/>
  <c r="H734" i="17" s="1"/>
  <c r="I733" i="17"/>
  <c r="J733" i="17" s="1"/>
  <c r="G733" i="17"/>
  <c r="H733" i="17" s="1" a="1"/>
  <c r="H733" i="17" s="1"/>
  <c r="I732" i="17"/>
  <c r="J732" i="17" s="1"/>
  <c r="G732" i="17"/>
  <c r="H732" i="17" s="1" a="1"/>
  <c r="H732" i="17" s="1"/>
  <c r="K732" i="17" s="1" a="1"/>
  <c r="K732" i="17" s="1"/>
  <c r="I731" i="17"/>
  <c r="J731" i="17" s="1"/>
  <c r="H731" i="17" a="1"/>
  <c r="H731" i="17" s="1"/>
  <c r="G731" i="17"/>
  <c r="J730" i="17"/>
  <c r="I730" i="17"/>
  <c r="G730" i="17"/>
  <c r="H730" i="17" s="1" a="1"/>
  <c r="H730" i="17" s="1"/>
  <c r="I729" i="17"/>
  <c r="J729" i="17" s="1"/>
  <c r="G729" i="17"/>
  <c r="H729" i="17" s="1" a="1"/>
  <c r="H729" i="17" s="1"/>
  <c r="I728" i="17"/>
  <c r="J728" i="17" s="1"/>
  <c r="G728" i="17"/>
  <c r="H728" i="17" s="1" a="1"/>
  <c r="H728" i="17" s="1"/>
  <c r="I727" i="17"/>
  <c r="J727" i="17" s="1"/>
  <c r="H727" i="17" a="1"/>
  <c r="H727" i="17" s="1"/>
  <c r="G727" i="17"/>
  <c r="I726" i="17"/>
  <c r="J726" i="17" s="1"/>
  <c r="G726" i="17"/>
  <c r="H726" i="17" s="1" a="1"/>
  <c r="H726" i="17" s="1"/>
  <c r="K726" i="17" s="1" a="1"/>
  <c r="K726" i="17" s="1"/>
  <c r="I725" i="17"/>
  <c r="J725" i="17" s="1"/>
  <c r="G725" i="17"/>
  <c r="H725" i="17" s="1" a="1"/>
  <c r="H725" i="17" s="1"/>
  <c r="K725" i="17" s="1" a="1"/>
  <c r="K725" i="17" s="1"/>
  <c r="I724" i="17"/>
  <c r="J724" i="17" s="1"/>
  <c r="H724" i="17"/>
  <c r="K724" i="17" s="1" a="1"/>
  <c r="K724" i="17" s="1"/>
  <c r="G724" i="17"/>
  <c r="H724" i="17" s="1" a="1"/>
  <c r="I723" i="17"/>
  <c r="J723" i="17" s="1"/>
  <c r="G723" i="17"/>
  <c r="H723" i="17" s="1" a="1"/>
  <c r="H723" i="17" s="1"/>
  <c r="I722" i="17"/>
  <c r="J722" i="17" s="1"/>
  <c r="G722" i="17"/>
  <c r="H722" i="17" s="1" a="1"/>
  <c r="H722" i="17" s="1"/>
  <c r="J721" i="17"/>
  <c r="I721" i="17"/>
  <c r="G721" i="17"/>
  <c r="H721" i="17" s="1" a="1"/>
  <c r="H721" i="17" s="1"/>
  <c r="I720" i="17"/>
  <c r="J720" i="17" s="1"/>
  <c r="G720" i="17"/>
  <c r="H720" i="17" s="1" a="1"/>
  <c r="H720" i="17" s="1"/>
  <c r="K720" i="17" s="1" a="1"/>
  <c r="K720" i="17" s="1"/>
  <c r="I719" i="17"/>
  <c r="J719" i="17" s="1"/>
  <c r="G719" i="17"/>
  <c r="H719" i="17" s="1" a="1"/>
  <c r="H719" i="17" s="1"/>
  <c r="J718" i="17"/>
  <c r="I718" i="17"/>
  <c r="G718" i="17"/>
  <c r="H718" i="17" s="1" a="1"/>
  <c r="H718" i="17" s="1"/>
  <c r="K718" i="17" s="1" a="1"/>
  <c r="K718" i="17" s="1"/>
  <c r="I717" i="17"/>
  <c r="J717" i="17" s="1"/>
  <c r="G717" i="17"/>
  <c r="H717" i="17" s="1" a="1"/>
  <c r="H717" i="17" s="1"/>
  <c r="K716" i="17" a="1"/>
  <c r="K716" i="17" s="1"/>
  <c r="J716" i="17"/>
  <c r="I716" i="17"/>
  <c r="H716" i="17" a="1"/>
  <c r="H716" i="17" s="1"/>
  <c r="G716" i="17"/>
  <c r="J715" i="17"/>
  <c r="I715" i="17"/>
  <c r="H715" i="17"/>
  <c r="G715" i="17"/>
  <c r="H715" i="17" s="1" a="1"/>
  <c r="K714" i="17" a="1"/>
  <c r="K714" i="17" s="1"/>
  <c r="I714" i="17"/>
  <c r="J714" i="17" s="1"/>
  <c r="G714" i="17"/>
  <c r="H714" i="17" s="1" a="1"/>
  <c r="H714" i="17" s="1"/>
  <c r="I713" i="17"/>
  <c r="J713" i="17" s="1"/>
  <c r="G713" i="17"/>
  <c r="H713" i="17" s="1" a="1"/>
  <c r="H713" i="17" s="1"/>
  <c r="K713" i="17" s="1" a="1"/>
  <c r="K713" i="17" s="1"/>
  <c r="I712" i="17"/>
  <c r="J712" i="17" s="1"/>
  <c r="G712" i="17"/>
  <c r="H712" i="17" s="1" a="1"/>
  <c r="H712" i="17" s="1"/>
  <c r="K712" i="17" s="1" a="1"/>
  <c r="K712" i="17" s="1"/>
  <c r="I711" i="17"/>
  <c r="J711" i="17" s="1"/>
  <c r="G711" i="17"/>
  <c r="H711" i="17" s="1" a="1"/>
  <c r="H711" i="17" s="1"/>
  <c r="K711" i="17" s="1" a="1"/>
  <c r="K711" i="17" s="1"/>
  <c r="I710" i="17"/>
  <c r="J710" i="17" s="1"/>
  <c r="H710" i="17" a="1"/>
  <c r="H710" i="17" s="1"/>
  <c r="G710" i="17"/>
  <c r="J709" i="17"/>
  <c r="I709" i="17"/>
  <c r="G709" i="17"/>
  <c r="H709" i="17" s="1" a="1"/>
  <c r="H709" i="17" s="1"/>
  <c r="I708" i="17"/>
  <c r="J708" i="17" s="1"/>
  <c r="G708" i="17"/>
  <c r="H708" i="17" s="1" a="1"/>
  <c r="H708" i="17" s="1"/>
  <c r="K707" i="17" a="1"/>
  <c r="K707" i="17" s="1"/>
  <c r="J707" i="17"/>
  <c r="I707" i="17"/>
  <c r="G707" i="17"/>
  <c r="H707" i="17" s="1" a="1"/>
  <c r="H707" i="17" s="1"/>
  <c r="I706" i="17"/>
  <c r="J706" i="17" s="1"/>
  <c r="G706" i="17"/>
  <c r="H706" i="17" s="1" a="1"/>
  <c r="H706" i="17" s="1"/>
  <c r="K706" i="17" s="1" a="1"/>
  <c r="K706" i="17" s="1"/>
  <c r="I705" i="17"/>
  <c r="J705" i="17" s="1"/>
  <c r="H705" i="17" a="1"/>
  <c r="H705" i="17" s="1"/>
  <c r="K705" i="17" s="1" a="1"/>
  <c r="K705" i="17" s="1"/>
  <c r="G705" i="17"/>
  <c r="I704" i="17"/>
  <c r="J704" i="17" s="1"/>
  <c r="H704" i="17" a="1"/>
  <c r="H704" i="17" s="1"/>
  <c r="G704" i="17"/>
  <c r="I703" i="17"/>
  <c r="J703" i="17" s="1"/>
  <c r="G703" i="17"/>
  <c r="H703" i="17" s="1" a="1"/>
  <c r="H703" i="17" s="1"/>
  <c r="K703" i="17" s="1" a="1"/>
  <c r="K703" i="17" s="1"/>
  <c r="I702" i="17"/>
  <c r="J702" i="17" s="1"/>
  <c r="G702" i="17"/>
  <c r="H702" i="17" s="1" a="1"/>
  <c r="H702" i="17" s="1"/>
  <c r="K702" i="17" s="1" a="1"/>
  <c r="K702" i="17" s="1"/>
  <c r="I701" i="17"/>
  <c r="J701" i="17" s="1"/>
  <c r="G701" i="17"/>
  <c r="H701" i="17" s="1" a="1"/>
  <c r="H701" i="17" s="1"/>
  <c r="J700" i="17"/>
  <c r="I700" i="17"/>
  <c r="H700" i="17" a="1"/>
  <c r="H700" i="17" s="1"/>
  <c r="G700" i="17"/>
  <c r="J699" i="17"/>
  <c r="I699" i="17"/>
  <c r="H699" i="17"/>
  <c r="G699" i="17"/>
  <c r="H699" i="17" s="1" a="1"/>
  <c r="I698" i="17"/>
  <c r="J698" i="17" s="1"/>
  <c r="H698" i="17"/>
  <c r="K698" i="17" s="1" a="1"/>
  <c r="K698" i="17" s="1"/>
  <c r="G698" i="17"/>
  <c r="H698" i="17" s="1" a="1"/>
  <c r="I697" i="17"/>
  <c r="J697" i="17" s="1"/>
  <c r="K697" i="17" s="1" a="1"/>
  <c r="K697" i="17" s="1"/>
  <c r="G697" i="17"/>
  <c r="H697" i="17" s="1" a="1"/>
  <c r="H697" i="17" s="1"/>
  <c r="I696" i="17"/>
  <c r="J696" i="17" s="1"/>
  <c r="G696" i="17"/>
  <c r="H696" i="17" s="1" a="1"/>
  <c r="H696" i="17" s="1"/>
  <c r="K696" i="17" s="1" a="1"/>
  <c r="K696" i="17" s="1"/>
  <c r="I695" i="17"/>
  <c r="J695" i="17" s="1"/>
  <c r="H695" i="17" a="1"/>
  <c r="H695" i="17" s="1"/>
  <c r="K695" i="17" s="1" a="1"/>
  <c r="K695" i="17" s="1"/>
  <c r="G695" i="17"/>
  <c r="I694" i="17"/>
  <c r="J694" i="17" s="1"/>
  <c r="G694" i="17"/>
  <c r="H694" i="17" s="1" a="1"/>
  <c r="H694" i="17" s="1"/>
  <c r="I693" i="17"/>
  <c r="J693" i="17" s="1"/>
  <c r="G693" i="17"/>
  <c r="H693" i="17" s="1" a="1"/>
  <c r="H693" i="17" s="1"/>
  <c r="K693" i="17" s="1" a="1"/>
  <c r="K693" i="17" s="1"/>
  <c r="I692" i="17"/>
  <c r="J692" i="17" s="1"/>
  <c r="H692" i="17" a="1"/>
  <c r="H692" i="17" s="1"/>
  <c r="G692" i="17"/>
  <c r="I691" i="17"/>
  <c r="J691" i="17" s="1"/>
  <c r="H691" i="17" a="1"/>
  <c r="H691" i="17" s="1"/>
  <c r="G691" i="17"/>
  <c r="I690" i="17"/>
  <c r="J690" i="17" s="1"/>
  <c r="G690" i="17"/>
  <c r="H690" i="17" s="1" a="1"/>
  <c r="H690" i="17" s="1"/>
  <c r="J689" i="17"/>
  <c r="I689" i="17"/>
  <c r="G689" i="17"/>
  <c r="H689" i="17" s="1" a="1"/>
  <c r="H689" i="17" s="1"/>
  <c r="J688" i="17"/>
  <c r="I688" i="17"/>
  <c r="H688" i="17"/>
  <c r="G688" i="17"/>
  <c r="H688" i="17" s="1" a="1"/>
  <c r="J687" i="17"/>
  <c r="I687" i="17"/>
  <c r="G687" i="17"/>
  <c r="H687" i="17" s="1" a="1"/>
  <c r="H687" i="17" s="1"/>
  <c r="I686" i="17"/>
  <c r="J686" i="17" s="1"/>
  <c r="G686" i="17"/>
  <c r="H686" i="17" s="1" a="1"/>
  <c r="H686" i="17" s="1"/>
  <c r="K686" i="17" s="1" a="1"/>
  <c r="K686" i="17" s="1"/>
  <c r="I685" i="17"/>
  <c r="J685" i="17" s="1"/>
  <c r="G685" i="17"/>
  <c r="H685" i="17" s="1" a="1"/>
  <c r="H685" i="17" s="1"/>
  <c r="K684" i="17" a="1"/>
  <c r="K684" i="17" s="1"/>
  <c r="I684" i="17"/>
  <c r="J684" i="17" s="1"/>
  <c r="G684" i="17"/>
  <c r="H684" i="17" s="1" a="1"/>
  <c r="H684" i="17" s="1"/>
  <c r="I683" i="17"/>
  <c r="J683" i="17" s="1"/>
  <c r="G683" i="17"/>
  <c r="H683" i="17" s="1" a="1"/>
  <c r="H683" i="17" s="1"/>
  <c r="K683" i="17" s="1" a="1"/>
  <c r="K683" i="17" s="1"/>
  <c r="I682" i="17"/>
  <c r="J682" i="17" s="1"/>
  <c r="G682" i="17"/>
  <c r="H682" i="17" s="1" a="1"/>
  <c r="H682" i="17" s="1"/>
  <c r="I681" i="17"/>
  <c r="J681" i="17" s="1"/>
  <c r="H681" i="17" a="1"/>
  <c r="H681" i="17" s="1"/>
  <c r="K681" i="17" s="1" a="1"/>
  <c r="K681" i="17" s="1"/>
  <c r="G681" i="17"/>
  <c r="I680" i="17"/>
  <c r="J680" i="17" s="1"/>
  <c r="K680" i="17" s="1" a="1"/>
  <c r="K680" i="17" s="1"/>
  <c r="G680" i="17"/>
  <c r="H680" i="17" s="1" a="1"/>
  <c r="H680" i="17" s="1"/>
  <c r="I679" i="17"/>
  <c r="J679" i="17" s="1"/>
  <c r="H679" i="17" a="1"/>
  <c r="H679" i="17" s="1"/>
  <c r="G679" i="17"/>
  <c r="I678" i="17"/>
  <c r="J678" i="17" s="1"/>
  <c r="H678" i="17"/>
  <c r="K678" i="17" s="1" a="1"/>
  <c r="K678" i="17" s="1"/>
  <c r="G678" i="17"/>
  <c r="H678" i="17" s="1" a="1"/>
  <c r="I677" i="17"/>
  <c r="J677" i="17" s="1"/>
  <c r="G677" i="17"/>
  <c r="H677" i="17" s="1" a="1"/>
  <c r="H677" i="17" s="1"/>
  <c r="K677" i="17" s="1" a="1"/>
  <c r="K677" i="17" s="1"/>
  <c r="J676" i="17"/>
  <c r="I676" i="17"/>
  <c r="G676" i="17"/>
  <c r="H676" i="17" s="1" a="1"/>
  <c r="H676" i="17" s="1"/>
  <c r="J675" i="17"/>
  <c r="I675" i="17"/>
  <c r="H675" i="17"/>
  <c r="G675" i="17"/>
  <c r="H675" i="17" s="1" a="1"/>
  <c r="I674" i="17"/>
  <c r="J674" i="17" s="1"/>
  <c r="G674" i="17"/>
  <c r="H674" i="17" s="1" a="1"/>
  <c r="H674" i="17" s="1"/>
  <c r="I673" i="17"/>
  <c r="J673" i="17" s="1"/>
  <c r="H673" i="17" a="1"/>
  <c r="H673" i="17" s="1"/>
  <c r="G673" i="17"/>
  <c r="I672" i="17"/>
  <c r="J672" i="17" s="1"/>
  <c r="G672" i="17"/>
  <c r="H672" i="17" s="1" a="1"/>
  <c r="H672" i="17" s="1"/>
  <c r="I671" i="17"/>
  <c r="J671" i="17" s="1"/>
  <c r="H671" i="17" a="1"/>
  <c r="H671" i="17" s="1"/>
  <c r="K671" i="17" s="1" a="1"/>
  <c r="K671" i="17" s="1"/>
  <c r="G671" i="17"/>
  <c r="J670" i="17"/>
  <c r="I670" i="17"/>
  <c r="H670" i="17"/>
  <c r="K670" i="17" s="1" a="1"/>
  <c r="K670" i="17" s="1"/>
  <c r="G670" i="17"/>
  <c r="H670" i="17" s="1" a="1"/>
  <c r="I669" i="17"/>
  <c r="J669" i="17" s="1"/>
  <c r="H669" i="17" a="1"/>
  <c r="H669" i="17" s="1"/>
  <c r="G669" i="17"/>
  <c r="I668" i="17"/>
  <c r="J668" i="17" s="1"/>
  <c r="G668" i="17"/>
  <c r="H668" i="17" s="1" a="1"/>
  <c r="H668" i="17" s="1"/>
  <c r="K668" i="17" s="1" a="1"/>
  <c r="K668" i="17" s="1"/>
  <c r="J667" i="17"/>
  <c r="I667" i="17"/>
  <c r="H667" i="17"/>
  <c r="K667" i="17" s="1" a="1"/>
  <c r="K667" i="17" s="1"/>
  <c r="G667" i="17"/>
  <c r="H667" i="17" s="1" a="1"/>
  <c r="K666" i="17" a="1"/>
  <c r="K666" i="17" s="1"/>
  <c r="I666" i="17"/>
  <c r="J666" i="17" s="1"/>
  <c r="G666" i="17"/>
  <c r="H666" i="17" s="1" a="1"/>
  <c r="H666" i="17" s="1"/>
  <c r="I665" i="17"/>
  <c r="J665" i="17" s="1"/>
  <c r="G665" i="17"/>
  <c r="H665" i="17" s="1" a="1"/>
  <c r="H665" i="17" s="1"/>
  <c r="J664" i="17"/>
  <c r="I664" i="17"/>
  <c r="H664" i="17" a="1"/>
  <c r="H664" i="17" s="1"/>
  <c r="K664" i="17" s="1" a="1"/>
  <c r="K664" i="17" s="1"/>
  <c r="G664" i="17"/>
  <c r="I663" i="17"/>
  <c r="J663" i="17" s="1"/>
  <c r="H663" i="17"/>
  <c r="K663" i="17" s="1" a="1"/>
  <c r="K663" i="17" s="1"/>
  <c r="G663" i="17"/>
  <c r="H663" i="17" s="1" a="1"/>
  <c r="I662" i="17"/>
  <c r="J662" i="17" s="1"/>
  <c r="G662" i="17"/>
  <c r="H662" i="17" s="1" a="1"/>
  <c r="H662" i="17" s="1"/>
  <c r="I661" i="17"/>
  <c r="J661" i="17" s="1"/>
  <c r="H661" i="17" a="1"/>
  <c r="H661" i="17" s="1"/>
  <c r="K661" i="17" s="1" a="1"/>
  <c r="K661" i="17" s="1"/>
  <c r="G661" i="17"/>
  <c r="J660" i="17"/>
  <c r="I660" i="17"/>
  <c r="H660" i="17" a="1"/>
  <c r="H660" i="17" s="1"/>
  <c r="G660" i="17"/>
  <c r="I659" i="17"/>
  <c r="J659" i="17" s="1"/>
  <c r="K659" i="17" s="1" a="1"/>
  <c r="K659" i="17" s="1"/>
  <c r="H659" i="17" a="1"/>
  <c r="H659" i="17" s="1"/>
  <c r="G659" i="17"/>
  <c r="J658" i="17"/>
  <c r="I658" i="17"/>
  <c r="H658" i="17"/>
  <c r="G658" i="17"/>
  <c r="H658" i="17" s="1" a="1"/>
  <c r="I657" i="17"/>
  <c r="J657" i="17" s="1"/>
  <c r="G657" i="17"/>
  <c r="H657" i="17" s="1" a="1"/>
  <c r="H657" i="17" s="1"/>
  <c r="I656" i="17"/>
  <c r="J656" i="17" s="1"/>
  <c r="K656" i="17" s="1" a="1"/>
  <c r="K656" i="17" s="1"/>
  <c r="G656" i="17"/>
  <c r="H656" i="17" s="1" a="1"/>
  <c r="H656" i="17" s="1"/>
  <c r="J655" i="17"/>
  <c r="I655" i="17"/>
  <c r="G655" i="17"/>
  <c r="H655" i="17" s="1" a="1"/>
  <c r="H655" i="17" s="1"/>
  <c r="I654" i="17"/>
  <c r="J654" i="17" s="1"/>
  <c r="G654" i="17"/>
  <c r="H654" i="17" s="1" a="1"/>
  <c r="H654" i="17" s="1"/>
  <c r="I653" i="17"/>
  <c r="J653" i="17" s="1"/>
  <c r="G653" i="17"/>
  <c r="H653" i="17" s="1" a="1"/>
  <c r="H653" i="17" s="1"/>
  <c r="K653" i="17" s="1" a="1"/>
  <c r="K653" i="17" s="1"/>
  <c r="J652" i="17"/>
  <c r="I652" i="17"/>
  <c r="G652" i="17"/>
  <c r="H652" i="17" s="1" a="1"/>
  <c r="H652" i="17" s="1"/>
  <c r="K652" i="17" s="1" a="1"/>
  <c r="K652" i="17" s="1"/>
  <c r="I651" i="17"/>
  <c r="J651" i="17" s="1"/>
  <c r="G651" i="17"/>
  <c r="H651" i="17" s="1" a="1"/>
  <c r="H651" i="17" s="1"/>
  <c r="I650" i="17"/>
  <c r="J650" i="17" s="1"/>
  <c r="H650" i="17" a="1"/>
  <c r="H650" i="17" s="1"/>
  <c r="K650" i="17" s="1" a="1"/>
  <c r="K650" i="17" s="1"/>
  <c r="G650" i="17"/>
  <c r="I649" i="17"/>
  <c r="J649" i="17" s="1"/>
  <c r="H649" i="17" a="1"/>
  <c r="H649" i="17" s="1"/>
  <c r="G649" i="17"/>
  <c r="I648" i="17"/>
  <c r="J648" i="17" s="1"/>
  <c r="G648" i="17"/>
  <c r="H648" i="17" s="1" a="1"/>
  <c r="H648" i="17" s="1"/>
  <c r="I647" i="17"/>
  <c r="J647" i="17" s="1"/>
  <c r="G647" i="17"/>
  <c r="H647" i="17" s="1" a="1"/>
  <c r="H647" i="17" s="1"/>
  <c r="I646" i="17"/>
  <c r="J646" i="17" s="1"/>
  <c r="H646" i="17" a="1"/>
  <c r="H646" i="17" s="1"/>
  <c r="G646" i="17"/>
  <c r="I645" i="17"/>
  <c r="J645" i="17" s="1"/>
  <c r="G645" i="17"/>
  <c r="H645" i="17" s="1" a="1"/>
  <c r="H645" i="17" s="1"/>
  <c r="K645" i="17" s="1" a="1"/>
  <c r="K645" i="17" s="1"/>
  <c r="K644" i="17" a="1"/>
  <c r="K644" i="17" s="1"/>
  <c r="I644" i="17"/>
  <c r="J644" i="17" s="1"/>
  <c r="G644" i="17"/>
  <c r="H644" i="17" s="1" a="1"/>
  <c r="H644" i="17" s="1"/>
  <c r="J643" i="17"/>
  <c r="I643" i="17"/>
  <c r="H643" i="17" a="1"/>
  <c r="H643" i="17" s="1"/>
  <c r="K643" i="17" s="1" a="1"/>
  <c r="K643" i="17" s="1"/>
  <c r="G643" i="17"/>
  <c r="I642" i="17"/>
  <c r="J642" i="17" s="1"/>
  <c r="G642" i="17"/>
  <c r="H642" i="17" s="1" a="1"/>
  <c r="H642" i="17" s="1"/>
  <c r="K642" i="17" s="1" a="1"/>
  <c r="K642" i="17" s="1"/>
  <c r="I641" i="17"/>
  <c r="J641" i="17" s="1"/>
  <c r="G641" i="17"/>
  <c r="H641" i="17" s="1" a="1"/>
  <c r="H641" i="17" s="1"/>
  <c r="K641" i="17" s="1" a="1"/>
  <c r="K641" i="17" s="1"/>
  <c r="J640" i="17"/>
  <c r="I640" i="17"/>
  <c r="H640" i="17" a="1"/>
  <c r="H640" i="17" s="1"/>
  <c r="G640" i="17"/>
  <c r="I639" i="17"/>
  <c r="J639" i="17" s="1"/>
  <c r="H639" i="17" a="1"/>
  <c r="H639" i="17" s="1"/>
  <c r="G639" i="17"/>
  <c r="I638" i="17"/>
  <c r="J638" i="17" s="1"/>
  <c r="G638" i="17"/>
  <c r="H638" i="17" s="1" a="1"/>
  <c r="H638" i="17" s="1"/>
  <c r="I637" i="17"/>
  <c r="J637" i="17" s="1"/>
  <c r="H637" i="17" a="1"/>
  <c r="H637" i="17" s="1"/>
  <c r="G637" i="17"/>
  <c r="I636" i="17"/>
  <c r="J636" i="17" s="1"/>
  <c r="K636" i="17" s="1" a="1"/>
  <c r="K636" i="17" s="1"/>
  <c r="G636" i="17"/>
  <c r="H636" i="17" s="1" a="1"/>
  <c r="H636" i="17" s="1"/>
  <c r="I635" i="17"/>
  <c r="J635" i="17" s="1"/>
  <c r="G635" i="17"/>
  <c r="H635" i="17" s="1" a="1"/>
  <c r="H635" i="17" s="1"/>
  <c r="J634" i="17"/>
  <c r="I634" i="17"/>
  <c r="H634" i="17" a="1"/>
  <c r="H634" i="17" s="1"/>
  <c r="G634" i="17"/>
  <c r="I633" i="17"/>
  <c r="J633" i="17" s="1"/>
  <c r="H633" i="17"/>
  <c r="K633" i="17" s="1" a="1"/>
  <c r="K633" i="17" s="1"/>
  <c r="G633" i="17"/>
  <c r="H633" i="17" s="1" a="1"/>
  <c r="I632" i="17"/>
  <c r="J632" i="17" s="1"/>
  <c r="H632" i="17" a="1"/>
  <c r="H632" i="17" s="1"/>
  <c r="K632" i="17" s="1" a="1"/>
  <c r="K632" i="17" s="1"/>
  <c r="G632" i="17"/>
  <c r="I631" i="17"/>
  <c r="J631" i="17" s="1"/>
  <c r="G631" i="17"/>
  <c r="H631" i="17" s="1" a="1"/>
  <c r="H631" i="17" s="1"/>
  <c r="K631" i="17" s="1" a="1"/>
  <c r="K631" i="17" s="1"/>
  <c r="I630" i="17"/>
  <c r="J630" i="17" s="1"/>
  <c r="G630" i="17"/>
  <c r="H630" i="17" s="1" a="1"/>
  <c r="H630" i="17" s="1"/>
  <c r="K630" i="17" s="1" a="1"/>
  <c r="K630" i="17" s="1"/>
  <c r="I629" i="17"/>
  <c r="J629" i="17" s="1"/>
  <c r="G629" i="17"/>
  <c r="H629" i="17" s="1" a="1"/>
  <c r="H629" i="17" s="1"/>
  <c r="K629" i="17" s="1" a="1"/>
  <c r="K629" i="17" s="1"/>
  <c r="J628" i="17"/>
  <c r="I628" i="17"/>
  <c r="G628" i="17"/>
  <c r="H628" i="17" s="1" a="1"/>
  <c r="H628" i="17" s="1"/>
  <c r="I627" i="17"/>
  <c r="J627" i="17" s="1"/>
  <c r="G627" i="17"/>
  <c r="H627" i="17" s="1" a="1"/>
  <c r="H627" i="17" s="1"/>
  <c r="I626" i="17"/>
  <c r="J626" i="17" s="1"/>
  <c r="G626" i="17"/>
  <c r="H626" i="17" s="1" a="1"/>
  <c r="H626" i="17" s="1"/>
  <c r="I625" i="17"/>
  <c r="J625" i="17" s="1"/>
  <c r="G625" i="17"/>
  <c r="H625" i="17" s="1" a="1"/>
  <c r="H625" i="17" s="1"/>
  <c r="I624" i="17"/>
  <c r="J624" i="17" s="1"/>
  <c r="G624" i="17"/>
  <c r="H624" i="17" s="1" a="1"/>
  <c r="H624" i="17" s="1"/>
  <c r="K624" i="17" s="1" a="1"/>
  <c r="K624" i="17" s="1"/>
  <c r="I623" i="17"/>
  <c r="J623" i="17" s="1"/>
  <c r="G623" i="17"/>
  <c r="H623" i="17" s="1" a="1"/>
  <c r="H623" i="17" s="1"/>
  <c r="K623" i="17" s="1" a="1"/>
  <c r="K623" i="17" s="1"/>
  <c r="I622" i="17"/>
  <c r="J622" i="17" s="1"/>
  <c r="G622" i="17"/>
  <c r="H622" i="17" s="1" a="1"/>
  <c r="H622" i="17" s="1"/>
  <c r="I621" i="17"/>
  <c r="J621" i="17" s="1"/>
  <c r="G621" i="17"/>
  <c r="H621" i="17" s="1" a="1"/>
  <c r="H621" i="17" s="1"/>
  <c r="K621" i="17" s="1" a="1"/>
  <c r="K621" i="17" s="1"/>
  <c r="I620" i="17"/>
  <c r="J620" i="17" s="1"/>
  <c r="G620" i="17"/>
  <c r="H620" i="17" s="1" a="1"/>
  <c r="H620" i="17" s="1"/>
  <c r="I619" i="17"/>
  <c r="J619" i="17" s="1"/>
  <c r="H619" i="17" a="1"/>
  <c r="H619" i="17" s="1"/>
  <c r="K619" i="17" s="1" a="1"/>
  <c r="K619" i="17" s="1"/>
  <c r="G619" i="17"/>
  <c r="I618" i="17"/>
  <c r="J618" i="17" s="1"/>
  <c r="K618" i="17" s="1" a="1"/>
  <c r="K618" i="17" s="1"/>
  <c r="G618" i="17"/>
  <c r="H618" i="17" s="1" a="1"/>
  <c r="H618" i="17" s="1"/>
  <c r="I617" i="17"/>
  <c r="J617" i="17" s="1"/>
  <c r="G617" i="17"/>
  <c r="H617" i="17" s="1" a="1"/>
  <c r="H617" i="17" s="1"/>
  <c r="J616" i="17"/>
  <c r="I616" i="17"/>
  <c r="G616" i="17"/>
  <c r="H616" i="17" s="1" a="1"/>
  <c r="H616" i="17" s="1"/>
  <c r="I615" i="17"/>
  <c r="J615" i="17" s="1"/>
  <c r="G615" i="17"/>
  <c r="H615" i="17" s="1" a="1"/>
  <c r="H615" i="17" s="1"/>
  <c r="K615" i="17" s="1" a="1"/>
  <c r="K615" i="17" s="1"/>
  <c r="I614" i="17"/>
  <c r="J614" i="17" s="1"/>
  <c r="G614" i="17"/>
  <c r="H614" i="17" s="1" a="1"/>
  <c r="H614" i="17" s="1"/>
  <c r="I613" i="17"/>
  <c r="J613" i="17" s="1"/>
  <c r="H613" i="17" a="1"/>
  <c r="H613" i="17" s="1"/>
  <c r="G613" i="17"/>
  <c r="I612" i="17"/>
  <c r="J612" i="17" s="1"/>
  <c r="G612" i="17"/>
  <c r="H612" i="17" s="1" a="1"/>
  <c r="H612" i="17" s="1"/>
  <c r="I611" i="17"/>
  <c r="J611" i="17" s="1"/>
  <c r="G611" i="17"/>
  <c r="H611" i="17" s="1" a="1"/>
  <c r="H611" i="17" s="1"/>
  <c r="K611" i="17" s="1" a="1"/>
  <c r="K611" i="17" s="1"/>
  <c r="I610" i="17"/>
  <c r="J610" i="17" s="1"/>
  <c r="G610" i="17"/>
  <c r="H610" i="17" s="1" a="1"/>
  <c r="H610" i="17" s="1"/>
  <c r="I609" i="17"/>
  <c r="J609" i="17" s="1"/>
  <c r="H609" i="17" a="1"/>
  <c r="H609" i="17" s="1"/>
  <c r="K609" i="17" s="1" a="1"/>
  <c r="K609" i="17" s="1"/>
  <c r="G609" i="17"/>
  <c r="I608" i="17"/>
  <c r="J608" i="17" s="1"/>
  <c r="G608" i="17"/>
  <c r="H608" i="17" s="1" a="1"/>
  <c r="H608" i="17" s="1"/>
  <c r="K608" i="17" s="1" a="1"/>
  <c r="K608" i="17" s="1"/>
  <c r="I607" i="17"/>
  <c r="J607" i="17" s="1"/>
  <c r="G607" i="17"/>
  <c r="H607" i="17" s="1" a="1"/>
  <c r="H607" i="17" s="1"/>
  <c r="I606" i="17"/>
  <c r="J606" i="17" s="1"/>
  <c r="G606" i="17"/>
  <c r="H606" i="17" s="1" a="1"/>
  <c r="H606" i="17" s="1"/>
  <c r="I605" i="17"/>
  <c r="J605" i="17" s="1"/>
  <c r="G605" i="17"/>
  <c r="H605" i="17" s="1" a="1"/>
  <c r="H605" i="17" s="1"/>
  <c r="J604" i="17"/>
  <c r="I604" i="17"/>
  <c r="G604" i="17"/>
  <c r="H604" i="17" s="1" a="1"/>
  <c r="H604" i="17" s="1"/>
  <c r="K604" i="17" s="1" a="1"/>
  <c r="K604" i="17" s="1"/>
  <c r="J603" i="17"/>
  <c r="I603" i="17"/>
  <c r="H603" i="17" a="1"/>
  <c r="H603" i="17" s="1"/>
  <c r="G603" i="17"/>
  <c r="I602" i="17"/>
  <c r="J602" i="17" s="1"/>
  <c r="G602" i="17"/>
  <c r="H602" i="17" s="1" a="1"/>
  <c r="H602" i="17" s="1"/>
  <c r="I601" i="17"/>
  <c r="J601" i="17" s="1"/>
  <c r="G601" i="17"/>
  <c r="H601" i="17" s="1" a="1"/>
  <c r="H601" i="17" s="1"/>
  <c r="K601" i="17" s="1" a="1"/>
  <c r="K601" i="17" s="1"/>
  <c r="I600" i="17"/>
  <c r="J600" i="17" s="1"/>
  <c r="G600" i="17"/>
  <c r="H600" i="17" s="1" a="1"/>
  <c r="H600" i="17" s="1"/>
  <c r="K599" i="17" a="1"/>
  <c r="K599" i="17" s="1"/>
  <c r="J599" i="17"/>
  <c r="I599" i="17"/>
  <c r="H599" i="17" a="1"/>
  <c r="H599" i="17" s="1"/>
  <c r="G599" i="17"/>
  <c r="I598" i="17"/>
  <c r="J598" i="17" s="1"/>
  <c r="H598" i="17" a="1"/>
  <c r="H598" i="17" s="1"/>
  <c r="G598" i="17"/>
  <c r="I597" i="17"/>
  <c r="J597" i="17" s="1"/>
  <c r="G597" i="17"/>
  <c r="H597" i="17" s="1" a="1"/>
  <c r="H597" i="17" s="1"/>
  <c r="K597" i="17" s="1" a="1"/>
  <c r="K597" i="17" s="1"/>
  <c r="I596" i="17"/>
  <c r="J596" i="17" s="1"/>
  <c r="K596" i="17" s="1" a="1"/>
  <c r="K596" i="17" s="1"/>
  <c r="H596" i="17"/>
  <c r="G596" i="17"/>
  <c r="H596" i="17" s="1" a="1"/>
  <c r="I595" i="17"/>
  <c r="J595" i="17" s="1"/>
  <c r="G595" i="17"/>
  <c r="H595" i="17" s="1" a="1"/>
  <c r="H595" i="17" s="1"/>
  <c r="K595" i="17" s="1" a="1"/>
  <c r="K595" i="17" s="1"/>
  <c r="I594" i="17"/>
  <c r="J594" i="17" s="1"/>
  <c r="G594" i="17"/>
  <c r="H594" i="17" s="1" a="1"/>
  <c r="H594" i="17" s="1"/>
  <c r="J593" i="17"/>
  <c r="I593" i="17"/>
  <c r="G593" i="17"/>
  <c r="H593" i="17" s="1" a="1"/>
  <c r="H593" i="17" s="1"/>
  <c r="K592" i="17" a="1"/>
  <c r="K592" i="17" s="1"/>
  <c r="I592" i="17"/>
  <c r="J592" i="17" s="1"/>
  <c r="G592" i="17"/>
  <c r="H592" i="17" s="1" a="1"/>
  <c r="H592" i="17" s="1"/>
  <c r="I591" i="17"/>
  <c r="J591" i="17" s="1"/>
  <c r="G591" i="17"/>
  <c r="H591" i="17" s="1" a="1"/>
  <c r="H591" i="17" s="1"/>
  <c r="K591" i="17" s="1" a="1"/>
  <c r="K591" i="17" s="1"/>
  <c r="I590" i="17"/>
  <c r="J590" i="17" s="1"/>
  <c r="H590" i="17"/>
  <c r="G590" i="17"/>
  <c r="H590" i="17" s="1" a="1"/>
  <c r="I589" i="17"/>
  <c r="J589" i="17" s="1"/>
  <c r="G589" i="17"/>
  <c r="H589" i="17" s="1" a="1"/>
  <c r="H589" i="17" s="1"/>
  <c r="I588" i="17"/>
  <c r="J588" i="17" s="1"/>
  <c r="G588" i="17"/>
  <c r="H588" i="17" s="1" a="1"/>
  <c r="H588" i="17" s="1"/>
  <c r="K588" i="17" s="1" a="1"/>
  <c r="K588" i="17" s="1"/>
  <c r="I587" i="17"/>
  <c r="J587" i="17" s="1"/>
  <c r="G587" i="17"/>
  <c r="H587" i="17" s="1" a="1"/>
  <c r="H587" i="17" s="1"/>
  <c r="K587" i="17" s="1" a="1"/>
  <c r="K587" i="17" s="1"/>
  <c r="J586" i="17"/>
  <c r="I586" i="17"/>
  <c r="H586" i="17"/>
  <c r="H586" i="17" a="1"/>
  <c r="G586" i="17"/>
  <c r="I585" i="17"/>
  <c r="J585" i="17" s="1"/>
  <c r="G585" i="17"/>
  <c r="H585" i="17" s="1" a="1"/>
  <c r="H585" i="17" s="1"/>
  <c r="J584" i="17"/>
  <c r="I584" i="17"/>
  <c r="H584" i="17" a="1"/>
  <c r="H584" i="17" s="1"/>
  <c r="G584" i="17"/>
  <c r="I583" i="17"/>
  <c r="J583" i="17" s="1"/>
  <c r="K583" i="17" s="1" a="1"/>
  <c r="K583" i="17" s="1"/>
  <c r="G583" i="17"/>
  <c r="H583" i="17" s="1" a="1"/>
  <c r="H583" i="17" s="1"/>
  <c r="J582" i="17"/>
  <c r="I582" i="17"/>
  <c r="G582" i="17"/>
  <c r="H582" i="17" s="1" a="1"/>
  <c r="H582" i="17" s="1"/>
  <c r="J581" i="17"/>
  <c r="I581" i="17"/>
  <c r="G581" i="17"/>
  <c r="H581" i="17" s="1" a="1"/>
  <c r="H581" i="17" s="1"/>
  <c r="K581" i="17" s="1" a="1"/>
  <c r="K581" i="17" s="1"/>
  <c r="I580" i="17"/>
  <c r="J580" i="17" s="1"/>
  <c r="H580" i="17"/>
  <c r="G580" i="17"/>
  <c r="H580" i="17" s="1" a="1"/>
  <c r="J579" i="17"/>
  <c r="I579" i="17"/>
  <c r="G579" i="17"/>
  <c r="H579" i="17" s="1" a="1"/>
  <c r="H579" i="17" s="1"/>
  <c r="K579" i="17" s="1" a="1"/>
  <c r="K579" i="17" s="1"/>
  <c r="I578" i="17"/>
  <c r="J578" i="17" s="1"/>
  <c r="G578" i="17"/>
  <c r="H578" i="17" s="1" a="1"/>
  <c r="H578" i="17" s="1"/>
  <c r="K578" i="17" s="1" a="1"/>
  <c r="K578" i="17" s="1"/>
  <c r="I577" i="17"/>
  <c r="J577" i="17" s="1"/>
  <c r="G577" i="17"/>
  <c r="H577" i="17" s="1" a="1"/>
  <c r="H577" i="17" s="1"/>
  <c r="K577" i="17" s="1" a="1"/>
  <c r="K577" i="17" s="1"/>
  <c r="I576" i="17"/>
  <c r="J576" i="17" s="1"/>
  <c r="G576" i="17"/>
  <c r="H576" i="17" s="1" a="1"/>
  <c r="H576" i="17" s="1"/>
  <c r="I575" i="17"/>
  <c r="J575" i="17" s="1"/>
  <c r="G575" i="17"/>
  <c r="H575" i="17" s="1" a="1"/>
  <c r="H575" i="17" s="1"/>
  <c r="K575" i="17" s="1" a="1"/>
  <c r="K575" i="17" s="1"/>
  <c r="I574" i="17"/>
  <c r="J574" i="17" s="1"/>
  <c r="G574" i="17"/>
  <c r="H574" i="17" s="1" a="1"/>
  <c r="H574" i="17" s="1"/>
  <c r="I573" i="17"/>
  <c r="J573" i="17" s="1"/>
  <c r="H573" i="17" a="1"/>
  <c r="H573" i="17" s="1"/>
  <c r="G573" i="17"/>
  <c r="I572" i="17"/>
  <c r="J572" i="17" s="1"/>
  <c r="G572" i="17"/>
  <c r="H572" i="17" s="1" a="1"/>
  <c r="H572" i="17" s="1"/>
  <c r="K572" i="17" s="1" a="1"/>
  <c r="K572" i="17" s="1"/>
  <c r="I571" i="17"/>
  <c r="J571" i="17" s="1"/>
  <c r="G571" i="17"/>
  <c r="H571" i="17" s="1" a="1"/>
  <c r="H571" i="17" s="1"/>
  <c r="I570" i="17"/>
  <c r="J570" i="17" s="1"/>
  <c r="K570" i="17" s="1" a="1"/>
  <c r="K570" i="17" s="1"/>
  <c r="H570" i="17"/>
  <c r="G570" i="17"/>
  <c r="H570" i="17" s="1" a="1"/>
  <c r="J569" i="17"/>
  <c r="I569" i="17"/>
  <c r="G569" i="17"/>
  <c r="H569" i="17" s="1" a="1"/>
  <c r="H569" i="17" s="1"/>
  <c r="I568" i="17"/>
  <c r="J568" i="17" s="1"/>
  <c r="G568" i="17"/>
  <c r="H568" i="17" s="1" a="1"/>
  <c r="H568" i="17" s="1"/>
  <c r="I567" i="17"/>
  <c r="J567" i="17" s="1"/>
  <c r="G567" i="17"/>
  <c r="H567" i="17" s="1" a="1"/>
  <c r="H567" i="17" s="1"/>
  <c r="K567" i="17" s="1" a="1"/>
  <c r="K567" i="17" s="1"/>
  <c r="J566" i="17"/>
  <c r="I566" i="17"/>
  <c r="G566" i="17"/>
  <c r="H566" i="17" s="1" a="1"/>
  <c r="H566" i="17" s="1"/>
  <c r="I565" i="17"/>
  <c r="J565" i="17" s="1"/>
  <c r="H565" i="17" a="1"/>
  <c r="H565" i="17" s="1"/>
  <c r="G565" i="17"/>
  <c r="J564" i="17"/>
  <c r="I564" i="17"/>
  <c r="H564" i="17" a="1"/>
  <c r="H564" i="17" s="1"/>
  <c r="G564" i="17"/>
  <c r="I563" i="17"/>
  <c r="J563" i="17" s="1"/>
  <c r="G563" i="17"/>
  <c r="H563" i="17" s="1" a="1"/>
  <c r="H563" i="17" s="1"/>
  <c r="I562" i="17"/>
  <c r="J562" i="17" s="1"/>
  <c r="G562" i="17"/>
  <c r="H562" i="17" s="1" a="1"/>
  <c r="H562" i="17" s="1"/>
  <c r="K561" i="17" a="1"/>
  <c r="K561" i="17" s="1"/>
  <c r="I561" i="17"/>
  <c r="J561" i="17" s="1"/>
  <c r="H561" i="17" a="1"/>
  <c r="H561" i="17" s="1"/>
  <c r="G561" i="17"/>
  <c r="J560" i="17"/>
  <c r="I560" i="17"/>
  <c r="G560" i="17"/>
  <c r="H560" i="17" s="1" a="1"/>
  <c r="H560" i="17" s="1"/>
  <c r="I559" i="17"/>
  <c r="J559" i="17" s="1"/>
  <c r="G559" i="17"/>
  <c r="H559" i="17" s="1" a="1"/>
  <c r="H559" i="17" s="1"/>
  <c r="J558" i="17"/>
  <c r="I558" i="17"/>
  <c r="H558" i="17"/>
  <c r="K558" i="17" s="1" a="1"/>
  <c r="K558" i="17" s="1"/>
  <c r="G558" i="17"/>
  <c r="H558" i="17" s="1" a="1"/>
  <c r="I557" i="17"/>
  <c r="J557" i="17" s="1"/>
  <c r="G557" i="17"/>
  <c r="H557" i="17" s="1" a="1"/>
  <c r="H557" i="17" s="1"/>
  <c r="K557" i="17" s="1" a="1"/>
  <c r="K557" i="17" s="1"/>
  <c r="J556" i="17"/>
  <c r="I556" i="17"/>
  <c r="G556" i="17"/>
  <c r="H556" i="17" s="1" a="1"/>
  <c r="H556" i="17" s="1"/>
  <c r="K556" i="17" s="1" a="1"/>
  <c r="K556" i="17" s="1"/>
  <c r="I555" i="17"/>
  <c r="J555" i="17" s="1"/>
  <c r="G555" i="17"/>
  <c r="H555" i="17" s="1" a="1"/>
  <c r="H555" i="17" s="1"/>
  <c r="I554" i="17"/>
  <c r="J554" i="17" s="1"/>
  <c r="H554" i="17"/>
  <c r="K554" i="17" s="1" a="1"/>
  <c r="K554" i="17" s="1"/>
  <c r="G554" i="17"/>
  <c r="H554" i="17" s="1" a="1"/>
  <c r="I553" i="17"/>
  <c r="J553" i="17" s="1"/>
  <c r="H553" i="17" a="1"/>
  <c r="H553" i="17" s="1"/>
  <c r="K553" i="17" s="1" a="1"/>
  <c r="K553" i="17" s="1"/>
  <c r="G553" i="17"/>
  <c r="J552" i="17"/>
  <c r="I552" i="17"/>
  <c r="H552" i="17" a="1"/>
  <c r="H552" i="17" s="1"/>
  <c r="G552" i="17"/>
  <c r="J551" i="17"/>
  <c r="I551" i="17"/>
  <c r="G551" i="17"/>
  <c r="H551" i="17" s="1" a="1"/>
  <c r="H551" i="17" s="1"/>
  <c r="I550" i="17"/>
  <c r="J550" i="17" s="1"/>
  <c r="G550" i="17"/>
  <c r="H550" i="17" s="1" a="1"/>
  <c r="H550" i="17" s="1"/>
  <c r="I549" i="17"/>
  <c r="J549" i="17" s="1"/>
  <c r="K549" i="17" s="1" a="1"/>
  <c r="K549" i="17" s="1"/>
  <c r="G549" i="17"/>
  <c r="H549" i="17" s="1" a="1"/>
  <c r="H549" i="17" s="1"/>
  <c r="I548" i="17"/>
  <c r="J548" i="17" s="1"/>
  <c r="G548" i="17"/>
  <c r="H548" i="17" s="1" a="1"/>
  <c r="H548" i="17" s="1"/>
  <c r="I547" i="17"/>
  <c r="J547" i="17" s="1"/>
  <c r="K547" i="17" s="1" a="1"/>
  <c r="K547" i="17" s="1"/>
  <c r="G547" i="17"/>
  <c r="H547" i="17" s="1" a="1"/>
  <c r="H547" i="17" s="1"/>
  <c r="J546" i="17"/>
  <c r="I546" i="17"/>
  <c r="G546" i="17"/>
  <c r="H546" i="17" s="1" a="1"/>
  <c r="H546" i="17" s="1"/>
  <c r="K546" i="17" s="1" a="1"/>
  <c r="K546" i="17" s="1"/>
  <c r="I545" i="17"/>
  <c r="J545" i="17" s="1"/>
  <c r="H545" i="17" a="1"/>
  <c r="H545" i="17" s="1"/>
  <c r="K545" i="17" s="1" a="1"/>
  <c r="K545" i="17" s="1"/>
  <c r="G545" i="17"/>
  <c r="I544" i="17"/>
  <c r="J544" i="17" s="1"/>
  <c r="G544" i="17"/>
  <c r="H544" i="17" s="1" a="1"/>
  <c r="H544" i="17" s="1"/>
  <c r="I543" i="17"/>
  <c r="J543" i="17" s="1"/>
  <c r="G543" i="17"/>
  <c r="H543" i="17" s="1" a="1"/>
  <c r="H543" i="17" s="1"/>
  <c r="J542" i="17"/>
  <c r="I542" i="17"/>
  <c r="H542" i="17" a="1"/>
  <c r="H542" i="17" s="1"/>
  <c r="G542" i="17"/>
  <c r="I541" i="17"/>
  <c r="J541" i="17" s="1"/>
  <c r="G541" i="17"/>
  <c r="H541" i="17" s="1" a="1"/>
  <c r="H541" i="17" s="1"/>
  <c r="I540" i="17"/>
  <c r="J540" i="17" s="1"/>
  <c r="H540" i="17" a="1"/>
  <c r="H540" i="17" s="1"/>
  <c r="G540" i="17"/>
  <c r="I539" i="17"/>
  <c r="J539" i="17" s="1"/>
  <c r="G539" i="17"/>
  <c r="H539" i="17" s="1" a="1"/>
  <c r="H539" i="17" s="1"/>
  <c r="J538" i="17"/>
  <c r="I538" i="17"/>
  <c r="H538" i="17"/>
  <c r="G538" i="17"/>
  <c r="H538" i="17" s="1" a="1"/>
  <c r="I537" i="17"/>
  <c r="J537" i="17" s="1"/>
  <c r="G537" i="17"/>
  <c r="H537" i="17" s="1" a="1"/>
  <c r="H537" i="17" s="1"/>
  <c r="I536" i="17"/>
  <c r="J536" i="17" s="1"/>
  <c r="G536" i="17"/>
  <c r="H536" i="17" s="1" a="1"/>
  <c r="H536" i="17" s="1"/>
  <c r="K536" i="17" s="1" a="1"/>
  <c r="K536" i="17" s="1"/>
  <c r="I535" i="17"/>
  <c r="J535" i="17" s="1"/>
  <c r="H535" i="17" a="1"/>
  <c r="H535" i="17" s="1"/>
  <c r="G535" i="17"/>
  <c r="I534" i="17"/>
  <c r="J534" i="17" s="1"/>
  <c r="G534" i="17"/>
  <c r="H534" i="17" s="1" a="1"/>
  <c r="H534" i="17" s="1"/>
  <c r="I533" i="17"/>
  <c r="J533" i="17" s="1"/>
  <c r="G533" i="17"/>
  <c r="H533" i="17" s="1" a="1"/>
  <c r="H533" i="17" s="1"/>
  <c r="J532" i="17"/>
  <c r="I532" i="17"/>
  <c r="G532" i="17"/>
  <c r="H532" i="17" s="1" a="1"/>
  <c r="H532" i="17" s="1"/>
  <c r="I531" i="17"/>
  <c r="J531" i="17" s="1"/>
  <c r="G531" i="17"/>
  <c r="H531" i="17" s="1" a="1"/>
  <c r="H531" i="17" s="1"/>
  <c r="I530" i="17"/>
  <c r="J530" i="17" s="1"/>
  <c r="H530" i="17" a="1"/>
  <c r="H530" i="17" s="1"/>
  <c r="K530" i="17" s="1" a="1"/>
  <c r="K530" i="17" s="1"/>
  <c r="G530" i="17"/>
  <c r="I529" i="17"/>
  <c r="J529" i="17" s="1"/>
  <c r="H529" i="17" a="1"/>
  <c r="H529" i="17" s="1"/>
  <c r="G529" i="17"/>
  <c r="I528" i="17"/>
  <c r="J528" i="17" s="1"/>
  <c r="H528" i="17" a="1"/>
  <c r="H528" i="17" s="1"/>
  <c r="K528" i="17" s="1" a="1"/>
  <c r="K528" i="17" s="1"/>
  <c r="G528" i="17"/>
  <c r="I527" i="17"/>
  <c r="J527" i="17" s="1"/>
  <c r="G527" i="17"/>
  <c r="H527" i="17" s="1" a="1"/>
  <c r="H527" i="17" s="1"/>
  <c r="K527" i="17" s="1" a="1"/>
  <c r="K527" i="17" s="1"/>
  <c r="I526" i="17"/>
  <c r="J526" i="17" s="1"/>
  <c r="G526" i="17"/>
  <c r="H526" i="17" s="1" a="1"/>
  <c r="H526" i="17" s="1"/>
  <c r="K526" i="17" s="1" a="1"/>
  <c r="K526" i="17" s="1"/>
  <c r="I525" i="17"/>
  <c r="J525" i="17" s="1"/>
  <c r="G525" i="17"/>
  <c r="H525" i="17" s="1" a="1"/>
  <c r="H525" i="17" s="1"/>
  <c r="K525" i="17" s="1" a="1"/>
  <c r="K525" i="17" s="1"/>
  <c r="I524" i="17"/>
  <c r="J524" i="17" s="1"/>
  <c r="G524" i="17"/>
  <c r="H524" i="17" s="1" a="1"/>
  <c r="H524" i="17" s="1"/>
  <c r="K524" i="17" s="1" a="1"/>
  <c r="K524" i="17" s="1"/>
  <c r="J523" i="17"/>
  <c r="I523" i="17"/>
  <c r="H523" i="17" a="1"/>
  <c r="H523" i="17" s="1"/>
  <c r="G523" i="17"/>
  <c r="J522" i="17"/>
  <c r="I522" i="17"/>
  <c r="G522" i="17"/>
  <c r="H522" i="17" s="1" a="1"/>
  <c r="H522" i="17" s="1"/>
  <c r="I521" i="17"/>
  <c r="J521" i="17" s="1"/>
  <c r="G521" i="17"/>
  <c r="H521" i="17" s="1" a="1"/>
  <c r="H521" i="17" s="1"/>
  <c r="K521" i="17" s="1" a="1"/>
  <c r="K521" i="17" s="1"/>
  <c r="I520" i="17"/>
  <c r="J520" i="17" s="1"/>
  <c r="G520" i="17"/>
  <c r="H520" i="17" s="1" a="1"/>
  <c r="H520" i="17" s="1"/>
  <c r="I519" i="17"/>
  <c r="J519" i="17" s="1"/>
  <c r="G519" i="17"/>
  <c r="H519" i="17" s="1" a="1"/>
  <c r="H519" i="17" s="1"/>
  <c r="I518" i="17"/>
  <c r="J518" i="17" s="1"/>
  <c r="G518" i="17"/>
  <c r="H518" i="17" s="1" a="1"/>
  <c r="H518" i="17" s="1"/>
  <c r="I517" i="17"/>
  <c r="J517" i="17" s="1"/>
  <c r="K517" i="17" s="1" a="1"/>
  <c r="K517" i="17" s="1"/>
  <c r="H517" i="17" a="1"/>
  <c r="H517" i="17" s="1"/>
  <c r="G517" i="17"/>
  <c r="I516" i="17"/>
  <c r="J516" i="17" s="1"/>
  <c r="G516" i="17"/>
  <c r="H516" i="17" s="1" a="1"/>
  <c r="H516" i="17" s="1"/>
  <c r="K516" i="17" s="1" a="1"/>
  <c r="K516" i="17" s="1"/>
  <c r="I515" i="17"/>
  <c r="J515" i="17" s="1"/>
  <c r="G515" i="17"/>
  <c r="H515" i="17" s="1" a="1"/>
  <c r="H515" i="17" s="1"/>
  <c r="K515" i="17" s="1" a="1"/>
  <c r="K515" i="17" s="1"/>
  <c r="I514" i="17"/>
  <c r="J514" i="17" s="1"/>
  <c r="H514" i="17" a="1"/>
  <c r="H514" i="17" s="1"/>
  <c r="K514" i="17" s="1" a="1"/>
  <c r="K514" i="17" s="1"/>
  <c r="G514" i="17"/>
  <c r="I513" i="17"/>
  <c r="J513" i="17" s="1"/>
  <c r="G513" i="17"/>
  <c r="H513" i="17" s="1" a="1"/>
  <c r="H513" i="17" s="1"/>
  <c r="K513" i="17" s="1" a="1"/>
  <c r="K513" i="17" s="1"/>
  <c r="I512" i="17"/>
  <c r="J512" i="17" s="1"/>
  <c r="G512" i="17"/>
  <c r="H512" i="17" s="1" a="1"/>
  <c r="H512" i="17" s="1"/>
  <c r="J511" i="17"/>
  <c r="I511" i="17"/>
  <c r="H511" i="17" a="1"/>
  <c r="H511" i="17" s="1"/>
  <c r="G511" i="17"/>
  <c r="I510" i="17"/>
  <c r="J510" i="17" s="1"/>
  <c r="G510" i="17"/>
  <c r="H510" i="17" s="1" a="1"/>
  <c r="H510" i="17" s="1"/>
  <c r="I509" i="17"/>
  <c r="J509" i="17" s="1"/>
  <c r="G509" i="17"/>
  <c r="H509" i="17" s="1" a="1"/>
  <c r="H509" i="17" s="1"/>
  <c r="K509" i="17" s="1" a="1"/>
  <c r="K509" i="17" s="1"/>
  <c r="J508" i="17"/>
  <c r="I508" i="17"/>
  <c r="G508" i="17"/>
  <c r="H508" i="17" s="1" a="1"/>
  <c r="H508" i="17" s="1"/>
  <c r="J507" i="17"/>
  <c r="I507" i="17"/>
  <c r="G507" i="17"/>
  <c r="H507" i="17" s="1" a="1"/>
  <c r="H507" i="17" s="1"/>
  <c r="I506" i="17"/>
  <c r="J506" i="17" s="1"/>
  <c r="G506" i="17"/>
  <c r="H506" i="17" s="1" a="1"/>
  <c r="H506" i="17" s="1"/>
  <c r="K506" i="17" s="1" a="1"/>
  <c r="K506" i="17" s="1"/>
  <c r="I505" i="17"/>
  <c r="J505" i="17" s="1"/>
  <c r="G505" i="17"/>
  <c r="H505" i="17" s="1" a="1"/>
  <c r="H505" i="17" s="1"/>
  <c r="K505" i="17" s="1" a="1"/>
  <c r="K505" i="17" s="1"/>
  <c r="I504" i="17"/>
  <c r="J504" i="17" s="1"/>
  <c r="H504" i="17" a="1"/>
  <c r="H504" i="17" s="1"/>
  <c r="G504" i="17"/>
  <c r="I503" i="17"/>
  <c r="J503" i="17" s="1"/>
  <c r="G503" i="17"/>
  <c r="H503" i="17" s="1" a="1"/>
  <c r="H503" i="17" s="1"/>
  <c r="I502" i="17"/>
  <c r="J502" i="17" s="1"/>
  <c r="H502" i="17" a="1"/>
  <c r="H502" i="17" s="1"/>
  <c r="K502" i="17" s="1" a="1"/>
  <c r="K502" i="17" s="1"/>
  <c r="G502" i="17"/>
  <c r="I501" i="17"/>
  <c r="J501" i="17" s="1"/>
  <c r="G501" i="17"/>
  <c r="H501" i="17" s="1" a="1"/>
  <c r="H501" i="17" s="1"/>
  <c r="K501" i="17" s="1" a="1"/>
  <c r="K501" i="17" s="1"/>
  <c r="I500" i="17"/>
  <c r="J500" i="17" s="1"/>
  <c r="H500" i="17"/>
  <c r="G500" i="17"/>
  <c r="H500" i="17" s="1" a="1"/>
  <c r="I499" i="17"/>
  <c r="J499" i="17" s="1"/>
  <c r="G499" i="17"/>
  <c r="H499" i="17" s="1" a="1"/>
  <c r="H499" i="17" s="1"/>
  <c r="K499" i="17" s="1" a="1"/>
  <c r="K499" i="17" s="1"/>
  <c r="I498" i="17"/>
  <c r="J498" i="17" s="1"/>
  <c r="G498" i="17"/>
  <c r="H498" i="17" s="1" a="1"/>
  <c r="H498" i="17" s="1"/>
  <c r="I497" i="17"/>
  <c r="J497" i="17" s="1"/>
  <c r="G497" i="17"/>
  <c r="H497" i="17" s="1" a="1"/>
  <c r="H497" i="17" s="1"/>
  <c r="I496" i="17"/>
  <c r="J496" i="17" s="1"/>
  <c r="G496" i="17"/>
  <c r="H496" i="17" s="1" a="1"/>
  <c r="H496" i="17" s="1"/>
  <c r="I495" i="17"/>
  <c r="J495" i="17" s="1"/>
  <c r="G495" i="17"/>
  <c r="H495" i="17" s="1" a="1"/>
  <c r="H495" i="17" s="1"/>
  <c r="I494" i="17"/>
  <c r="J494" i="17" s="1"/>
  <c r="G494" i="17"/>
  <c r="H494" i="17" s="1" a="1"/>
  <c r="H494" i="17" s="1"/>
  <c r="I493" i="17"/>
  <c r="J493" i="17" s="1"/>
  <c r="G493" i="17"/>
  <c r="H493" i="17" s="1" a="1"/>
  <c r="H493" i="17" s="1"/>
  <c r="K493" i="17" s="1" a="1"/>
  <c r="K493" i="17" s="1"/>
  <c r="I492" i="17"/>
  <c r="J492" i="17" s="1"/>
  <c r="G492" i="17"/>
  <c r="H492" i="17" s="1" a="1"/>
  <c r="H492" i="17" s="1"/>
  <c r="K492" i="17" s="1" a="1"/>
  <c r="K492" i="17" s="1"/>
  <c r="I491" i="17"/>
  <c r="J491" i="17" s="1"/>
  <c r="H491" i="17" a="1"/>
  <c r="H491" i="17" s="1"/>
  <c r="K491" i="17" s="1" a="1"/>
  <c r="K491" i="17" s="1"/>
  <c r="G491" i="17"/>
  <c r="I490" i="17"/>
  <c r="J490" i="17" s="1"/>
  <c r="H490" i="17" a="1"/>
  <c r="H490" i="17" s="1"/>
  <c r="G490" i="17"/>
  <c r="I489" i="17"/>
  <c r="J489" i="17" s="1"/>
  <c r="G489" i="17"/>
  <c r="H489" i="17" s="1" a="1"/>
  <c r="H489" i="17" s="1"/>
  <c r="J488" i="17"/>
  <c r="I488" i="17"/>
  <c r="G488" i="17"/>
  <c r="H488" i="17" s="1" a="1"/>
  <c r="H488" i="17" s="1"/>
  <c r="I487" i="17"/>
  <c r="J487" i="17" s="1"/>
  <c r="G487" i="17"/>
  <c r="H487" i="17" s="1" a="1"/>
  <c r="H487" i="17" s="1"/>
  <c r="K487" i="17" s="1" a="1"/>
  <c r="K487" i="17" s="1"/>
  <c r="I486" i="17"/>
  <c r="J486" i="17" s="1"/>
  <c r="G486" i="17"/>
  <c r="H486" i="17" s="1" a="1"/>
  <c r="H486" i="17" s="1"/>
  <c r="I485" i="17"/>
  <c r="J485" i="17" s="1"/>
  <c r="G485" i="17"/>
  <c r="H485" i="17" s="1" a="1"/>
  <c r="H485" i="17" s="1"/>
  <c r="J484" i="17"/>
  <c r="I484" i="17"/>
  <c r="H484" i="17" a="1"/>
  <c r="H484" i="17" s="1"/>
  <c r="K484" i="17" s="1" a="1"/>
  <c r="K484" i="17" s="1"/>
  <c r="G484" i="17"/>
  <c r="J483" i="17"/>
  <c r="I483" i="17"/>
  <c r="H483" i="17" a="1"/>
  <c r="H483" i="17" s="1"/>
  <c r="K483" i="17" s="1" a="1"/>
  <c r="K483" i="17" s="1"/>
  <c r="G483" i="17"/>
  <c r="I482" i="17"/>
  <c r="J482" i="17" s="1"/>
  <c r="G482" i="17"/>
  <c r="H482" i="17" s="1" a="1"/>
  <c r="H482" i="17" s="1"/>
  <c r="I481" i="17"/>
  <c r="J481" i="17" s="1"/>
  <c r="G481" i="17"/>
  <c r="H481" i="17" s="1" a="1"/>
  <c r="H481" i="17" s="1"/>
  <c r="I480" i="17"/>
  <c r="J480" i="17" s="1"/>
  <c r="G480" i="17"/>
  <c r="H480" i="17" s="1" a="1"/>
  <c r="H480" i="17" s="1"/>
  <c r="J479" i="17"/>
  <c r="I479" i="17"/>
  <c r="G479" i="17"/>
  <c r="H479" i="17" s="1" a="1"/>
  <c r="H479" i="17" s="1"/>
  <c r="K479" i="17" s="1" a="1"/>
  <c r="K479" i="17" s="1"/>
  <c r="I478" i="17"/>
  <c r="J478" i="17" s="1"/>
  <c r="G478" i="17"/>
  <c r="H478" i="17" s="1" a="1"/>
  <c r="H478" i="17" s="1"/>
  <c r="I477" i="17"/>
  <c r="J477" i="17" s="1"/>
  <c r="G477" i="17"/>
  <c r="H477" i="17" s="1" a="1"/>
  <c r="H477" i="17" s="1"/>
  <c r="K477" i="17" s="1" a="1"/>
  <c r="K477" i="17" s="1"/>
  <c r="J476" i="17"/>
  <c r="I476" i="17"/>
  <c r="G476" i="17"/>
  <c r="H476" i="17" s="1" a="1"/>
  <c r="H476" i="17" s="1"/>
  <c r="K476" i="17" s="1" a="1"/>
  <c r="K476" i="17" s="1"/>
  <c r="I475" i="17"/>
  <c r="J475" i="17" s="1"/>
  <c r="G475" i="17"/>
  <c r="H475" i="17" s="1" a="1"/>
  <c r="H475" i="17" s="1"/>
  <c r="K475" i="17" s="1" a="1"/>
  <c r="K475" i="17" s="1"/>
  <c r="K474" i="17" a="1"/>
  <c r="K474" i="17" s="1"/>
  <c r="I474" i="17"/>
  <c r="J474" i="17" s="1"/>
  <c r="G474" i="17"/>
  <c r="H474" i="17" s="1" a="1"/>
  <c r="H474" i="17" s="1"/>
  <c r="J473" i="17"/>
  <c r="I473" i="17"/>
  <c r="G473" i="17"/>
  <c r="H473" i="17" s="1" a="1"/>
  <c r="H473" i="17" s="1"/>
  <c r="K473" i="17" s="1" a="1"/>
  <c r="K473" i="17" s="1"/>
  <c r="I472" i="17"/>
  <c r="J472" i="17" s="1"/>
  <c r="H472" i="17" a="1"/>
  <c r="H472" i="17" s="1"/>
  <c r="G472" i="17"/>
  <c r="I471" i="17"/>
  <c r="J471" i="17" s="1"/>
  <c r="G471" i="17"/>
  <c r="H471" i="17" s="1" a="1"/>
  <c r="H471" i="17" s="1"/>
  <c r="K471" i="17" s="1" a="1"/>
  <c r="K471" i="17" s="1"/>
  <c r="I470" i="17"/>
  <c r="J470" i="17" s="1"/>
  <c r="G470" i="17"/>
  <c r="H470" i="17" s="1" a="1"/>
  <c r="H470" i="17" s="1"/>
  <c r="K470" i="17" s="1" a="1"/>
  <c r="K470" i="17" s="1"/>
  <c r="I469" i="17"/>
  <c r="J469" i="17" s="1"/>
  <c r="H469" i="17" a="1"/>
  <c r="H469" i="17" s="1"/>
  <c r="K469" i="17" s="1" a="1"/>
  <c r="K469" i="17" s="1"/>
  <c r="G469" i="17"/>
  <c r="I468" i="17"/>
  <c r="J468" i="17" s="1"/>
  <c r="G468" i="17"/>
  <c r="H468" i="17" s="1" a="1"/>
  <c r="H468" i="17" s="1"/>
  <c r="J467" i="17"/>
  <c r="I467" i="17"/>
  <c r="G467" i="17"/>
  <c r="H467" i="17" s="1" a="1"/>
  <c r="H467" i="17" s="1"/>
  <c r="I466" i="17"/>
  <c r="J466" i="17" s="1"/>
  <c r="G466" i="17"/>
  <c r="H466" i="17" s="1" a="1"/>
  <c r="H466" i="17" s="1"/>
  <c r="K466" i="17" s="1" a="1"/>
  <c r="K466" i="17" s="1"/>
  <c r="I465" i="17"/>
  <c r="J465" i="17" s="1"/>
  <c r="H465" i="17"/>
  <c r="K465" i="17" s="1" a="1"/>
  <c r="K465" i="17" s="1"/>
  <c r="G465" i="17"/>
  <c r="H465" i="17" s="1" a="1"/>
  <c r="I464" i="17"/>
  <c r="J464" i="17" s="1"/>
  <c r="H464" i="17"/>
  <c r="K464" i="17" s="1" a="1"/>
  <c r="K464" i="17" s="1"/>
  <c r="H464" i="17" a="1"/>
  <c r="G464" i="17"/>
  <c r="I463" i="17"/>
  <c r="J463" i="17" s="1"/>
  <c r="H463" i="17" a="1"/>
  <c r="H463" i="17" s="1"/>
  <c r="G463" i="17"/>
  <c r="I462" i="17"/>
  <c r="J462" i="17" s="1"/>
  <c r="G462" i="17"/>
  <c r="H462" i="17" s="1" a="1"/>
  <c r="H462" i="17" s="1"/>
  <c r="J461" i="17"/>
  <c r="I461" i="17"/>
  <c r="G461" i="17"/>
  <c r="H461" i="17" s="1" a="1"/>
  <c r="H461" i="17" s="1"/>
  <c r="K461" i="17" s="1" a="1"/>
  <c r="K461" i="17" s="1"/>
  <c r="J460" i="17"/>
  <c r="I460" i="17"/>
  <c r="G460" i="17"/>
  <c r="H460" i="17" s="1" a="1"/>
  <c r="H460" i="17" s="1"/>
  <c r="K460" i="17" s="1" a="1"/>
  <c r="K460" i="17" s="1"/>
  <c r="I459" i="17"/>
  <c r="J459" i="17" s="1"/>
  <c r="H459" i="17" a="1"/>
  <c r="H459" i="17" s="1"/>
  <c r="G459" i="17"/>
  <c r="J458" i="17"/>
  <c r="I458" i="17"/>
  <c r="G458" i="17"/>
  <c r="H458" i="17" s="1" a="1"/>
  <c r="H458" i="17" s="1"/>
  <c r="J457" i="17"/>
  <c r="I457" i="17"/>
  <c r="G457" i="17"/>
  <c r="H457" i="17" s="1" a="1"/>
  <c r="H457" i="17" s="1"/>
  <c r="J456" i="17"/>
  <c r="I456" i="17"/>
  <c r="G456" i="17"/>
  <c r="H456" i="17" s="1" a="1"/>
  <c r="H456" i="17" s="1"/>
  <c r="K456" i="17" s="1" a="1"/>
  <c r="K456" i="17" s="1"/>
  <c r="I455" i="17"/>
  <c r="J455" i="17" s="1"/>
  <c r="G455" i="17"/>
  <c r="H455" i="17" s="1" a="1"/>
  <c r="H455" i="17" s="1"/>
  <c r="K455" i="17" s="1" a="1"/>
  <c r="K455" i="17" s="1"/>
  <c r="I454" i="17"/>
  <c r="J454" i="17" s="1"/>
  <c r="G454" i="17"/>
  <c r="H454" i="17" s="1" a="1"/>
  <c r="H454" i="17" s="1"/>
  <c r="K454" i="17" s="1" a="1"/>
  <c r="K454" i="17" s="1"/>
  <c r="I453" i="17"/>
  <c r="J453" i="17" s="1"/>
  <c r="G453" i="17"/>
  <c r="H453" i="17" s="1" a="1"/>
  <c r="H453" i="17" s="1"/>
  <c r="K453" i="17" s="1" a="1"/>
  <c r="K453" i="17" s="1"/>
  <c r="I452" i="17"/>
  <c r="J452" i="17" s="1"/>
  <c r="G452" i="17"/>
  <c r="H452" i="17" s="1" a="1"/>
  <c r="H452" i="17" s="1"/>
  <c r="K452" i="17" s="1" a="1"/>
  <c r="K452" i="17" s="1"/>
  <c r="I451" i="17"/>
  <c r="J451" i="17" s="1"/>
  <c r="G451" i="17"/>
  <c r="H451" i="17" s="1" a="1"/>
  <c r="H451" i="17" s="1"/>
  <c r="I450" i="17"/>
  <c r="J450" i="17" s="1"/>
  <c r="K450" i="17" s="1" a="1"/>
  <c r="K450" i="17" s="1"/>
  <c r="H450" i="17"/>
  <c r="G450" i="17"/>
  <c r="H450" i="17" s="1" a="1"/>
  <c r="I449" i="17"/>
  <c r="J449" i="17" s="1"/>
  <c r="H449" i="17" a="1"/>
  <c r="H449" i="17" s="1"/>
  <c r="K449" i="17" s="1" a="1"/>
  <c r="K449" i="17" s="1"/>
  <c r="G449" i="17"/>
  <c r="J448" i="17"/>
  <c r="I448" i="17"/>
  <c r="G448" i="17"/>
  <c r="H448" i="17" s="1" a="1"/>
  <c r="H448" i="17" s="1"/>
  <c r="K448" i="17" s="1" a="1"/>
  <c r="K448" i="17" s="1"/>
  <c r="I447" i="17"/>
  <c r="J447" i="17" s="1"/>
  <c r="G447" i="17"/>
  <c r="H447" i="17" s="1" a="1"/>
  <c r="H447" i="17" s="1"/>
  <c r="K447" i="17" s="1" a="1"/>
  <c r="K447" i="17" s="1"/>
  <c r="J446" i="17"/>
  <c r="I446" i="17"/>
  <c r="G446" i="17"/>
  <c r="H446" i="17" s="1" a="1"/>
  <c r="H446" i="17" s="1"/>
  <c r="K446" i="17" s="1" a="1"/>
  <c r="K446" i="17" s="1"/>
  <c r="J445" i="17"/>
  <c r="I445" i="17"/>
  <c r="G445" i="17"/>
  <c r="H445" i="17" s="1" a="1"/>
  <c r="H445" i="17" s="1"/>
  <c r="K445" i="17" s="1" a="1"/>
  <c r="K445" i="17" s="1"/>
  <c r="I444" i="17"/>
  <c r="J444" i="17" s="1"/>
  <c r="G444" i="17"/>
  <c r="H444" i="17" s="1" a="1"/>
  <c r="H444" i="17" s="1"/>
  <c r="K444" i="17" s="1" a="1"/>
  <c r="K444" i="17" s="1"/>
  <c r="I443" i="17"/>
  <c r="J443" i="17" s="1"/>
  <c r="G443" i="17"/>
  <c r="H443" i="17" s="1" a="1"/>
  <c r="H443" i="17" s="1"/>
  <c r="I442" i="17"/>
  <c r="J442" i="17" s="1"/>
  <c r="G442" i="17"/>
  <c r="H442" i="17" s="1" a="1"/>
  <c r="H442" i="17" s="1"/>
  <c r="K441" i="17" a="1"/>
  <c r="K441" i="17" s="1"/>
  <c r="I441" i="17"/>
  <c r="J441" i="17" s="1"/>
  <c r="H441" i="17" a="1"/>
  <c r="H441" i="17" s="1"/>
  <c r="G441" i="17"/>
  <c r="I440" i="17"/>
  <c r="J440" i="17" s="1"/>
  <c r="G440" i="17"/>
  <c r="H440" i="17" s="1" a="1"/>
  <c r="H440" i="17" s="1"/>
  <c r="I439" i="17"/>
  <c r="J439" i="17" s="1"/>
  <c r="K439" i="17" s="1" a="1"/>
  <c r="K439" i="17" s="1"/>
  <c r="G439" i="17"/>
  <c r="H439" i="17" s="1" a="1"/>
  <c r="H439" i="17" s="1"/>
  <c r="J438" i="17"/>
  <c r="I438" i="17"/>
  <c r="H438" i="17"/>
  <c r="K438" i="17" s="1" a="1"/>
  <c r="K438" i="17" s="1"/>
  <c r="G438" i="17"/>
  <c r="H438" i="17" s="1" a="1"/>
  <c r="I437" i="17"/>
  <c r="J437" i="17" s="1"/>
  <c r="G437" i="17"/>
  <c r="H437" i="17" s="1" a="1"/>
  <c r="H437" i="17" s="1"/>
  <c r="I436" i="17"/>
  <c r="J436" i="17" s="1"/>
  <c r="G436" i="17"/>
  <c r="H436" i="17" s="1" a="1"/>
  <c r="H436" i="17" s="1"/>
  <c r="I435" i="17"/>
  <c r="J435" i="17" s="1"/>
  <c r="H435" i="17" a="1"/>
  <c r="H435" i="17" s="1"/>
  <c r="K435" i="17" s="1" a="1"/>
  <c r="K435" i="17" s="1"/>
  <c r="G435" i="17"/>
  <c r="J434" i="17"/>
  <c r="I434" i="17"/>
  <c r="G434" i="17"/>
  <c r="H434" i="17" s="1" a="1"/>
  <c r="H434" i="17" s="1"/>
  <c r="I433" i="17"/>
  <c r="J433" i="17" s="1"/>
  <c r="G433" i="17"/>
  <c r="H433" i="17" s="1" a="1"/>
  <c r="H433" i="17" s="1"/>
  <c r="K433" i="17" s="1" a="1"/>
  <c r="K433" i="17" s="1"/>
  <c r="I432" i="17"/>
  <c r="J432" i="17" s="1"/>
  <c r="G432" i="17"/>
  <c r="H432" i="17" s="1" a="1"/>
  <c r="H432" i="17" s="1"/>
  <c r="I431" i="17"/>
  <c r="J431" i="17" s="1"/>
  <c r="G431" i="17"/>
  <c r="H431" i="17" s="1" a="1"/>
  <c r="H431" i="17" s="1"/>
  <c r="I430" i="17"/>
  <c r="J430" i="17" s="1"/>
  <c r="G430" i="17"/>
  <c r="H430" i="17" s="1" a="1"/>
  <c r="H430" i="17" s="1"/>
  <c r="I429" i="17"/>
  <c r="J429" i="17" s="1"/>
  <c r="G429" i="17"/>
  <c r="H429" i="17" s="1" a="1"/>
  <c r="H429" i="17" s="1"/>
  <c r="K429" i="17" s="1" a="1"/>
  <c r="K429" i="17" s="1"/>
  <c r="J428" i="17"/>
  <c r="I428" i="17"/>
  <c r="H428" i="17" a="1"/>
  <c r="H428" i="17" s="1"/>
  <c r="G428" i="17"/>
  <c r="I427" i="17"/>
  <c r="J427" i="17" s="1"/>
  <c r="G427" i="17"/>
  <c r="H427" i="17" s="1" a="1"/>
  <c r="H427" i="17" s="1"/>
  <c r="I426" i="17"/>
  <c r="J426" i="17" s="1"/>
  <c r="G426" i="17"/>
  <c r="H426" i="17" s="1" a="1"/>
  <c r="H426" i="17" s="1"/>
  <c r="I425" i="17"/>
  <c r="J425" i="17" s="1"/>
  <c r="G425" i="17"/>
  <c r="H425" i="17" s="1" a="1"/>
  <c r="H425" i="17" s="1"/>
  <c r="K425" i="17" s="1" a="1"/>
  <c r="K425" i="17" s="1"/>
  <c r="I424" i="17"/>
  <c r="J424" i="17" s="1"/>
  <c r="G424" i="17"/>
  <c r="H424" i="17" s="1" a="1"/>
  <c r="H424" i="17" s="1"/>
  <c r="I423" i="17"/>
  <c r="J423" i="17" s="1"/>
  <c r="H423" i="17" a="1"/>
  <c r="H423" i="17" s="1"/>
  <c r="K423" i="17" s="1" a="1"/>
  <c r="K423" i="17" s="1"/>
  <c r="G423" i="17"/>
  <c r="I422" i="17"/>
  <c r="J422" i="17" s="1"/>
  <c r="H422" i="17" a="1"/>
  <c r="H422" i="17" s="1"/>
  <c r="G422" i="17"/>
  <c r="I421" i="17"/>
  <c r="J421" i="17" s="1"/>
  <c r="G421" i="17"/>
  <c r="H421" i="17" s="1" a="1"/>
  <c r="H421" i="17" s="1"/>
  <c r="J420" i="17"/>
  <c r="I420" i="17"/>
  <c r="G420" i="17"/>
  <c r="H420" i="17" s="1" a="1"/>
  <c r="H420" i="17" s="1"/>
  <c r="K420" i="17" s="1" a="1"/>
  <c r="K420" i="17" s="1"/>
  <c r="I419" i="17"/>
  <c r="J419" i="17" s="1"/>
  <c r="G419" i="17"/>
  <c r="H419" i="17" s="1" a="1"/>
  <c r="H419" i="17" s="1"/>
  <c r="K419" i="17" s="1" a="1"/>
  <c r="K419" i="17" s="1"/>
  <c r="J418" i="17"/>
  <c r="I418" i="17"/>
  <c r="H418" i="17" a="1"/>
  <c r="H418" i="17" s="1"/>
  <c r="G418" i="17"/>
  <c r="I417" i="17"/>
  <c r="J417" i="17" s="1"/>
  <c r="K417" i="17" s="1" a="1"/>
  <c r="K417" i="17" s="1"/>
  <c r="G417" i="17"/>
  <c r="H417" i="17" s="1" a="1"/>
  <c r="H417" i="17" s="1"/>
  <c r="I416" i="17"/>
  <c r="J416" i="17" s="1"/>
  <c r="G416" i="17"/>
  <c r="H416" i="17" s="1" a="1"/>
  <c r="H416" i="17" s="1"/>
  <c r="K416" i="17" s="1" a="1"/>
  <c r="K416" i="17" s="1"/>
  <c r="I415" i="17"/>
  <c r="J415" i="17" s="1"/>
  <c r="G415" i="17"/>
  <c r="H415" i="17" s="1" a="1"/>
  <c r="H415" i="17" s="1"/>
  <c r="I414" i="17"/>
  <c r="J414" i="17" s="1"/>
  <c r="G414" i="17"/>
  <c r="H414" i="17" s="1" a="1"/>
  <c r="H414" i="17" s="1"/>
  <c r="I413" i="17"/>
  <c r="J413" i="17" s="1"/>
  <c r="G413" i="17"/>
  <c r="H413" i="17" s="1" a="1"/>
  <c r="H413" i="17" s="1"/>
  <c r="I412" i="17"/>
  <c r="J412" i="17" s="1"/>
  <c r="H412" i="17"/>
  <c r="H412" i="17" a="1"/>
  <c r="G412" i="17"/>
  <c r="J411" i="17"/>
  <c r="K411" i="17" s="1" a="1"/>
  <c r="K411" i="17" s="1"/>
  <c r="I411" i="17"/>
  <c r="G411" i="17"/>
  <c r="H411" i="17" s="1" a="1"/>
  <c r="H411" i="17" s="1"/>
  <c r="I410" i="17"/>
  <c r="J410" i="17" s="1"/>
  <c r="H410" i="17" a="1"/>
  <c r="H410" i="17" s="1"/>
  <c r="K410" i="17" s="1" a="1"/>
  <c r="K410" i="17" s="1"/>
  <c r="G410" i="17"/>
  <c r="I409" i="17"/>
  <c r="J409" i="17" s="1"/>
  <c r="H409" i="17" a="1"/>
  <c r="H409" i="17" s="1"/>
  <c r="G409" i="17"/>
  <c r="I408" i="17"/>
  <c r="J408" i="17" s="1"/>
  <c r="G408" i="17"/>
  <c r="H408" i="17" s="1" a="1"/>
  <c r="H408" i="17" s="1"/>
  <c r="I407" i="17"/>
  <c r="J407" i="17" s="1"/>
  <c r="H407" i="17" a="1"/>
  <c r="H407" i="17" s="1"/>
  <c r="K407" i="17" s="1" a="1"/>
  <c r="K407" i="17" s="1"/>
  <c r="G407" i="17"/>
  <c r="I406" i="17"/>
  <c r="J406" i="17" s="1"/>
  <c r="G406" i="17"/>
  <c r="H406" i="17" s="1" a="1"/>
  <c r="H406" i="17" s="1"/>
  <c r="I405" i="17"/>
  <c r="J405" i="17" s="1"/>
  <c r="K405" i="17" s="1" a="1"/>
  <c r="K405" i="17" s="1"/>
  <c r="H405" i="17" a="1"/>
  <c r="H405" i="17" s="1"/>
  <c r="G405" i="17"/>
  <c r="I404" i="17"/>
  <c r="J404" i="17" s="1"/>
  <c r="G404" i="17"/>
  <c r="H404" i="17" s="1" a="1"/>
  <c r="H404" i="17" s="1"/>
  <c r="K404" i="17" s="1" a="1"/>
  <c r="K404" i="17" s="1"/>
  <c r="I403" i="17"/>
  <c r="J403" i="17" s="1"/>
  <c r="G403" i="17"/>
  <c r="H403" i="17" s="1" a="1"/>
  <c r="H403" i="17" s="1"/>
  <c r="I402" i="17"/>
  <c r="J402" i="17" s="1"/>
  <c r="G402" i="17"/>
  <c r="H402" i="17" s="1" a="1"/>
  <c r="H402" i="17" s="1"/>
  <c r="K402" i="17" s="1" a="1"/>
  <c r="K402" i="17" s="1"/>
  <c r="J401" i="17"/>
  <c r="I401" i="17"/>
  <c r="G401" i="17"/>
  <c r="H401" i="17" s="1" a="1"/>
  <c r="H401" i="17" s="1"/>
  <c r="I400" i="17"/>
  <c r="J400" i="17" s="1"/>
  <c r="G400" i="17"/>
  <c r="H400" i="17" s="1" a="1"/>
  <c r="H400" i="17" s="1"/>
  <c r="K400" i="17" s="1" a="1"/>
  <c r="K400" i="17" s="1"/>
  <c r="I399" i="17"/>
  <c r="J399" i="17" s="1"/>
  <c r="G399" i="17"/>
  <c r="H399" i="17" s="1" a="1"/>
  <c r="H399" i="17" s="1"/>
  <c r="I398" i="17"/>
  <c r="J398" i="17" s="1"/>
  <c r="G398" i="17"/>
  <c r="H398" i="17" s="1" a="1"/>
  <c r="H398" i="17" s="1"/>
  <c r="I397" i="17"/>
  <c r="J397" i="17" s="1"/>
  <c r="G397" i="17"/>
  <c r="H397" i="17" s="1" a="1"/>
  <c r="H397" i="17" s="1"/>
  <c r="I396" i="17"/>
  <c r="J396" i="17" s="1"/>
  <c r="H396" i="17" a="1"/>
  <c r="H396" i="17" s="1"/>
  <c r="K396" i="17" s="1" a="1"/>
  <c r="K396" i="17" s="1"/>
  <c r="G396" i="17"/>
  <c r="J395" i="17"/>
  <c r="I395" i="17"/>
  <c r="G395" i="17"/>
  <c r="H395" i="17" s="1" a="1"/>
  <c r="H395" i="17" s="1"/>
  <c r="I394" i="17"/>
  <c r="J394" i="17" s="1"/>
  <c r="H394" i="17" a="1"/>
  <c r="H394" i="17" s="1"/>
  <c r="K394" i="17" s="1" a="1"/>
  <c r="K394" i="17" s="1"/>
  <c r="G394" i="17"/>
  <c r="I393" i="17"/>
  <c r="J393" i="17" s="1"/>
  <c r="G393" i="17"/>
  <c r="H393" i="17" s="1" a="1"/>
  <c r="H393" i="17" s="1"/>
  <c r="K393" i="17" s="1" a="1"/>
  <c r="K393" i="17" s="1"/>
  <c r="I392" i="17"/>
  <c r="J392" i="17" s="1"/>
  <c r="G392" i="17"/>
  <c r="H392" i="17" s="1" a="1"/>
  <c r="H392" i="17" s="1"/>
  <c r="K392" i="17" s="1" a="1"/>
  <c r="K392" i="17" s="1"/>
  <c r="I391" i="17"/>
  <c r="J391" i="17" s="1"/>
  <c r="G391" i="17"/>
  <c r="H391" i="17" s="1" a="1"/>
  <c r="H391" i="17" s="1"/>
  <c r="K391" i="17" s="1" a="1"/>
  <c r="K391" i="17" s="1"/>
  <c r="I390" i="17"/>
  <c r="J390" i="17" s="1"/>
  <c r="H390" i="17"/>
  <c r="K390" i="17" s="1" a="1"/>
  <c r="K390" i="17" s="1"/>
  <c r="G390" i="17"/>
  <c r="H390" i="17" s="1" a="1"/>
  <c r="I389" i="17"/>
  <c r="J389" i="17" s="1"/>
  <c r="H389" i="17"/>
  <c r="G389" i="17"/>
  <c r="H389" i="17" s="1" a="1"/>
  <c r="I388" i="17"/>
  <c r="J388" i="17" s="1"/>
  <c r="K388" i="17" s="1" a="1"/>
  <c r="K388" i="17" s="1"/>
  <c r="G388" i="17"/>
  <c r="H388" i="17" s="1" a="1"/>
  <c r="H388" i="17" s="1"/>
  <c r="I387" i="17"/>
  <c r="J387" i="17" s="1"/>
  <c r="H387" i="17"/>
  <c r="G387" i="17"/>
  <c r="H387" i="17" s="1" a="1"/>
  <c r="I386" i="17"/>
  <c r="J386" i="17" s="1"/>
  <c r="G386" i="17"/>
  <c r="H386" i="17" s="1" a="1"/>
  <c r="H386" i="17" s="1"/>
  <c r="I385" i="17"/>
  <c r="J385" i="17" s="1"/>
  <c r="H385" i="17" a="1"/>
  <c r="H385" i="17" s="1"/>
  <c r="G385" i="17"/>
  <c r="I384" i="17"/>
  <c r="J384" i="17" s="1"/>
  <c r="H384" i="17" a="1"/>
  <c r="H384" i="17" s="1"/>
  <c r="K384" i="17" s="1" a="1"/>
  <c r="K384" i="17" s="1"/>
  <c r="G384" i="17"/>
  <c r="I383" i="17"/>
  <c r="J383" i="17" s="1"/>
  <c r="G383" i="17"/>
  <c r="H383" i="17" s="1" a="1"/>
  <c r="H383" i="17" s="1"/>
  <c r="J382" i="17"/>
  <c r="I382" i="17"/>
  <c r="G382" i="17"/>
  <c r="H382" i="17" s="1" a="1"/>
  <c r="H382" i="17" s="1"/>
  <c r="I381" i="17"/>
  <c r="J381" i="17" s="1"/>
  <c r="G381" i="17"/>
  <c r="H381" i="17" s="1" a="1"/>
  <c r="H381" i="17" s="1"/>
  <c r="I380" i="17"/>
  <c r="J380" i="17" s="1"/>
  <c r="K380" i="17" s="1" a="1"/>
  <c r="K380" i="17" s="1"/>
  <c r="G380" i="17"/>
  <c r="H380" i="17" s="1" a="1"/>
  <c r="H380" i="17" s="1"/>
  <c r="I379" i="17"/>
  <c r="J379" i="17" s="1"/>
  <c r="H379" i="17" a="1"/>
  <c r="H379" i="17" s="1"/>
  <c r="K379" i="17" s="1" a="1"/>
  <c r="K379" i="17" s="1"/>
  <c r="G379" i="17"/>
  <c r="I378" i="17"/>
  <c r="J378" i="17" s="1"/>
  <c r="G378" i="17"/>
  <c r="H378" i="17" s="1" a="1"/>
  <c r="H378" i="17" s="1"/>
  <c r="I377" i="17"/>
  <c r="J377" i="17" s="1"/>
  <c r="G377" i="17"/>
  <c r="H377" i="17" s="1" a="1"/>
  <c r="H377" i="17" s="1"/>
  <c r="I376" i="17"/>
  <c r="J376" i="17" s="1"/>
  <c r="G376" i="17"/>
  <c r="H376" i="17" s="1" a="1"/>
  <c r="H376" i="17" s="1"/>
  <c r="I375" i="17"/>
  <c r="J375" i="17" s="1"/>
  <c r="H375" i="17"/>
  <c r="K375" i="17" s="1" a="1"/>
  <c r="K375" i="17" s="1"/>
  <c r="G375" i="17"/>
  <c r="H375" i="17" s="1" a="1"/>
  <c r="I374" i="17"/>
  <c r="J374" i="17" s="1"/>
  <c r="G374" i="17"/>
  <c r="H374" i="17" s="1" a="1"/>
  <c r="H374" i="17" s="1"/>
  <c r="I373" i="17"/>
  <c r="J373" i="17" s="1"/>
  <c r="H373" i="17" a="1"/>
  <c r="H373" i="17" s="1"/>
  <c r="G373" i="17"/>
  <c r="J372" i="17"/>
  <c r="K372" i="17" s="1" a="1"/>
  <c r="K372" i="17" s="1"/>
  <c r="I372" i="17"/>
  <c r="H372" i="17" a="1"/>
  <c r="H372" i="17" s="1"/>
  <c r="G372" i="17"/>
  <c r="I371" i="17"/>
  <c r="J371" i="17" s="1"/>
  <c r="G371" i="17"/>
  <c r="H371" i="17" s="1" a="1"/>
  <c r="H371" i="17" s="1"/>
  <c r="I370" i="17"/>
  <c r="J370" i="17" s="1"/>
  <c r="G370" i="17"/>
  <c r="H370" i="17" s="1" a="1"/>
  <c r="H370" i="17" s="1"/>
  <c r="I369" i="17"/>
  <c r="J369" i="17" s="1"/>
  <c r="H369" i="17" a="1"/>
  <c r="H369" i="17" s="1"/>
  <c r="G369" i="17"/>
  <c r="I368" i="17"/>
  <c r="J368" i="17" s="1"/>
  <c r="G368" i="17"/>
  <c r="H368" i="17" s="1" a="1"/>
  <c r="H368" i="17" s="1"/>
  <c r="K368" i="17" s="1" a="1"/>
  <c r="K368" i="17" s="1"/>
  <c r="I367" i="17"/>
  <c r="J367" i="17" s="1"/>
  <c r="G367" i="17"/>
  <c r="H367" i="17" s="1" a="1"/>
  <c r="H367" i="17" s="1"/>
  <c r="K367" i="17" s="1" a="1"/>
  <c r="K367" i="17" s="1"/>
  <c r="I366" i="17"/>
  <c r="J366" i="17" s="1"/>
  <c r="K366" i="17" s="1" a="1"/>
  <c r="K366" i="17" s="1"/>
  <c r="G366" i="17"/>
  <c r="H366" i="17" s="1" a="1"/>
  <c r="H366" i="17" s="1"/>
  <c r="I365" i="17"/>
  <c r="J365" i="17" s="1"/>
  <c r="H365" i="17" a="1"/>
  <c r="H365" i="17" s="1"/>
  <c r="K365" i="17" s="1" a="1"/>
  <c r="K365" i="17" s="1"/>
  <c r="G365" i="17"/>
  <c r="I364" i="17"/>
  <c r="J364" i="17" s="1"/>
  <c r="G364" i="17"/>
  <c r="H364" i="17" s="1" a="1"/>
  <c r="H364" i="17" s="1"/>
  <c r="I363" i="17"/>
  <c r="J363" i="17" s="1"/>
  <c r="G363" i="17"/>
  <c r="H363" i="17" s="1" a="1"/>
  <c r="H363" i="17" s="1"/>
  <c r="I362" i="17"/>
  <c r="J362" i="17" s="1"/>
  <c r="H362" i="17" a="1"/>
  <c r="H362" i="17" s="1"/>
  <c r="G362" i="17"/>
  <c r="J361" i="17"/>
  <c r="I361" i="17"/>
  <c r="H361" i="17" a="1"/>
  <c r="H361" i="17" s="1"/>
  <c r="G361" i="17"/>
  <c r="I360" i="17"/>
  <c r="J360" i="17" s="1"/>
  <c r="G360" i="17"/>
  <c r="H360" i="17" s="1" a="1"/>
  <c r="H360" i="17" s="1"/>
  <c r="I359" i="17"/>
  <c r="J359" i="17" s="1"/>
  <c r="G359" i="17"/>
  <c r="H359" i="17" s="1" a="1"/>
  <c r="H359" i="17" s="1"/>
  <c r="K359" i="17" s="1" a="1"/>
  <c r="K359" i="17" s="1"/>
  <c r="I358" i="17"/>
  <c r="J358" i="17" s="1"/>
  <c r="H358" i="17" a="1"/>
  <c r="H358" i="17" s="1"/>
  <c r="G358" i="17"/>
  <c r="I357" i="17"/>
  <c r="J357" i="17" s="1"/>
  <c r="G357" i="17"/>
  <c r="H357" i="17" s="1" a="1"/>
  <c r="H357" i="17" s="1"/>
  <c r="K357" i="17" s="1" a="1"/>
  <c r="K357" i="17" s="1"/>
  <c r="I356" i="17"/>
  <c r="J356" i="17" s="1"/>
  <c r="G356" i="17"/>
  <c r="H356" i="17" s="1" a="1"/>
  <c r="H356" i="17" s="1"/>
  <c r="I355" i="17"/>
  <c r="J355" i="17" s="1"/>
  <c r="H355" i="17"/>
  <c r="H355" i="17" a="1"/>
  <c r="G355" i="17"/>
  <c r="I354" i="17"/>
  <c r="J354" i="17" s="1"/>
  <c r="G354" i="17"/>
  <c r="H354" i="17" s="1" a="1"/>
  <c r="H354" i="17" s="1"/>
  <c r="K354" i="17" s="1" a="1"/>
  <c r="K354" i="17" s="1"/>
  <c r="I353" i="17"/>
  <c r="J353" i="17" s="1"/>
  <c r="G353" i="17"/>
  <c r="H353" i="17" s="1" a="1"/>
  <c r="H353" i="17" s="1"/>
  <c r="K353" i="17" s="1" a="1"/>
  <c r="K353" i="17" s="1"/>
  <c r="J352" i="17"/>
  <c r="I352" i="17"/>
  <c r="G352" i="17"/>
  <c r="H352" i="17" s="1" a="1"/>
  <c r="H352" i="17" s="1"/>
  <c r="K352" i="17" s="1" a="1"/>
  <c r="K352" i="17" s="1"/>
  <c r="I351" i="17"/>
  <c r="J351" i="17" s="1"/>
  <c r="H351" i="17"/>
  <c r="G351" i="17"/>
  <c r="H351" i="17" s="1" a="1"/>
  <c r="I350" i="17"/>
  <c r="J350" i="17" s="1"/>
  <c r="G350" i="17"/>
  <c r="H350" i="17" s="1" a="1"/>
  <c r="H350" i="17" s="1"/>
  <c r="I349" i="17"/>
  <c r="J349" i="17" s="1"/>
  <c r="G349" i="17"/>
  <c r="H349" i="17" s="1" a="1"/>
  <c r="H349" i="17" s="1"/>
  <c r="I348" i="17"/>
  <c r="J348" i="17" s="1"/>
  <c r="G348" i="17"/>
  <c r="H348" i="17" s="1" a="1"/>
  <c r="H348" i="17" s="1"/>
  <c r="K348" i="17" s="1" a="1"/>
  <c r="K348" i="17" s="1"/>
  <c r="I347" i="17"/>
  <c r="J347" i="17" s="1"/>
  <c r="H347" i="17" a="1"/>
  <c r="H347" i="17" s="1"/>
  <c r="G347" i="17"/>
  <c r="I346" i="17"/>
  <c r="J346" i="17" s="1"/>
  <c r="G346" i="17"/>
  <c r="H346" i="17" s="1" a="1"/>
  <c r="H346" i="17" s="1"/>
  <c r="K346" i="17" s="1" a="1"/>
  <c r="K346" i="17" s="1"/>
  <c r="I345" i="17"/>
  <c r="J345" i="17" s="1"/>
  <c r="G345" i="17"/>
  <c r="H345" i="17" s="1" a="1"/>
  <c r="H345" i="17" s="1"/>
  <c r="K345" i="17" s="1" a="1"/>
  <c r="K345" i="17" s="1"/>
  <c r="I344" i="17"/>
  <c r="J344" i="17" s="1"/>
  <c r="G344" i="17"/>
  <c r="H344" i="17" s="1" a="1"/>
  <c r="H344" i="17" s="1"/>
  <c r="K344" i="17" s="1" a="1"/>
  <c r="K344" i="17" s="1"/>
  <c r="I343" i="17"/>
  <c r="J343" i="17" s="1"/>
  <c r="H343" i="17" a="1"/>
  <c r="H343" i="17" s="1"/>
  <c r="G343" i="17"/>
  <c r="I342" i="17"/>
  <c r="J342" i="17" s="1"/>
  <c r="G342" i="17"/>
  <c r="H342" i="17" s="1" a="1"/>
  <c r="H342" i="17" s="1"/>
  <c r="J341" i="17"/>
  <c r="I341" i="17"/>
  <c r="H341" i="17" a="1"/>
  <c r="H341" i="17" s="1"/>
  <c r="K341" i="17" s="1" a="1"/>
  <c r="K341" i="17" s="1"/>
  <c r="G341" i="17"/>
  <c r="I340" i="17"/>
  <c r="J340" i="17" s="1"/>
  <c r="H340" i="17" a="1"/>
  <c r="H340" i="17" s="1"/>
  <c r="G340" i="17"/>
  <c r="I339" i="17"/>
  <c r="J339" i="17" s="1"/>
  <c r="G339" i="17"/>
  <c r="H339" i="17" s="1" a="1"/>
  <c r="H339" i="17" s="1"/>
  <c r="K339" i="17" s="1" a="1"/>
  <c r="K339" i="17" s="1"/>
  <c r="I338" i="17"/>
  <c r="J338" i="17" s="1"/>
  <c r="G338" i="17"/>
  <c r="H338" i="17" s="1" a="1"/>
  <c r="H338" i="17" s="1"/>
  <c r="I337" i="17"/>
  <c r="J337" i="17" s="1"/>
  <c r="G337" i="17"/>
  <c r="H337" i="17" s="1" a="1"/>
  <c r="H337" i="17" s="1"/>
  <c r="K337" i="17" s="1" a="1"/>
  <c r="K337" i="17" s="1"/>
  <c r="I336" i="17"/>
  <c r="J336" i="17" s="1"/>
  <c r="H336" i="17" a="1"/>
  <c r="H336" i="17" s="1"/>
  <c r="G336" i="17"/>
  <c r="I335" i="17"/>
  <c r="J335" i="17" s="1"/>
  <c r="G335" i="17"/>
  <c r="H335" i="17" s="1" a="1"/>
  <c r="H335" i="17" s="1"/>
  <c r="I334" i="17"/>
  <c r="J334" i="17" s="1"/>
  <c r="G334" i="17"/>
  <c r="H334" i="17" s="1" a="1"/>
  <c r="H334" i="17" s="1"/>
  <c r="I333" i="17"/>
  <c r="J333" i="17" s="1"/>
  <c r="H333" i="17" a="1"/>
  <c r="H333" i="17" s="1"/>
  <c r="K333" i="17" s="1" a="1"/>
  <c r="K333" i="17" s="1"/>
  <c r="G333" i="17"/>
  <c r="I332" i="17"/>
  <c r="J332" i="17" s="1"/>
  <c r="G332" i="17"/>
  <c r="H332" i="17" s="1" a="1"/>
  <c r="H332" i="17" s="1"/>
  <c r="J331" i="17"/>
  <c r="I331" i="17"/>
  <c r="G331" i="17"/>
  <c r="H331" i="17" s="1" a="1"/>
  <c r="H331" i="17" s="1"/>
  <c r="K331" i="17" s="1" a="1"/>
  <c r="K331" i="17" s="1"/>
  <c r="I330" i="17"/>
  <c r="J330" i="17" s="1"/>
  <c r="G330" i="17"/>
  <c r="H330" i="17" s="1" a="1"/>
  <c r="H330" i="17" s="1"/>
  <c r="K330" i="17" s="1" a="1"/>
  <c r="K330" i="17" s="1"/>
  <c r="I329" i="17"/>
  <c r="J329" i="17" s="1"/>
  <c r="H329" i="17" a="1"/>
  <c r="H329" i="17" s="1"/>
  <c r="G329" i="17"/>
  <c r="J328" i="17"/>
  <c r="I328" i="17"/>
  <c r="G328" i="17"/>
  <c r="H328" i="17" s="1" a="1"/>
  <c r="H328" i="17" s="1"/>
  <c r="K328" i="17" s="1" a="1"/>
  <c r="K328" i="17" s="1"/>
  <c r="I327" i="17"/>
  <c r="J327" i="17" s="1"/>
  <c r="H327" i="17"/>
  <c r="G327" i="17"/>
  <c r="H327" i="17" s="1" a="1"/>
  <c r="I326" i="17"/>
  <c r="J326" i="17" s="1"/>
  <c r="G326" i="17"/>
  <c r="H326" i="17" s="1" a="1"/>
  <c r="H326" i="17" s="1"/>
  <c r="I325" i="17"/>
  <c r="J325" i="17" s="1"/>
  <c r="G325" i="17"/>
  <c r="H325" i="17" s="1" a="1"/>
  <c r="H325" i="17" s="1"/>
  <c r="K325" i="17" s="1" a="1"/>
  <c r="K325" i="17" s="1"/>
  <c r="I324" i="17"/>
  <c r="J324" i="17" s="1"/>
  <c r="G324" i="17"/>
  <c r="H324" i="17" s="1" a="1"/>
  <c r="H324" i="17" s="1"/>
  <c r="K324" i="17" s="1" a="1"/>
  <c r="K324" i="17" s="1"/>
  <c r="J323" i="17"/>
  <c r="I323" i="17"/>
  <c r="G323" i="17"/>
  <c r="H323" i="17" s="1" a="1"/>
  <c r="H323" i="17" s="1"/>
  <c r="I322" i="17"/>
  <c r="J322" i="17" s="1"/>
  <c r="H322" i="17" a="1"/>
  <c r="H322" i="17" s="1"/>
  <c r="G322" i="17"/>
  <c r="I321" i="17"/>
  <c r="J321" i="17" s="1"/>
  <c r="G321" i="17"/>
  <c r="H321" i="17" s="1" a="1"/>
  <c r="H321" i="17" s="1"/>
  <c r="I320" i="17"/>
  <c r="J320" i="17" s="1"/>
  <c r="K320" i="17" s="1" a="1"/>
  <c r="K320" i="17" s="1"/>
  <c r="G320" i="17"/>
  <c r="H320" i="17" s="1" a="1"/>
  <c r="H320" i="17" s="1"/>
  <c r="J319" i="17"/>
  <c r="I319" i="17"/>
  <c r="G319" i="17"/>
  <c r="H319" i="17" s="1" a="1"/>
  <c r="H319" i="17" s="1"/>
  <c r="K319" i="17" s="1" a="1"/>
  <c r="K319" i="17" s="1"/>
  <c r="I318" i="17"/>
  <c r="J318" i="17" s="1"/>
  <c r="G318" i="17"/>
  <c r="H318" i="17" s="1" a="1"/>
  <c r="H318" i="17" s="1"/>
  <c r="K318" i="17" s="1" a="1"/>
  <c r="K318" i="17" s="1"/>
  <c r="I317" i="17"/>
  <c r="J317" i="17" s="1"/>
  <c r="G317" i="17"/>
  <c r="H317" i="17" s="1" a="1"/>
  <c r="H317" i="17" s="1"/>
  <c r="K317" i="17" s="1" a="1"/>
  <c r="K317" i="17" s="1"/>
  <c r="J316" i="17"/>
  <c r="I316" i="17"/>
  <c r="H316" i="17" a="1"/>
  <c r="H316" i="17" s="1"/>
  <c r="G316" i="17"/>
  <c r="J315" i="17"/>
  <c r="I315" i="17"/>
  <c r="G315" i="17"/>
  <c r="H315" i="17" s="1" a="1"/>
  <c r="H315" i="17" s="1"/>
  <c r="K315" i="17" s="1" a="1"/>
  <c r="K315" i="17" s="1"/>
  <c r="I314" i="17"/>
  <c r="J314" i="17" s="1"/>
  <c r="H314" i="17" a="1"/>
  <c r="H314" i="17" s="1"/>
  <c r="K314" i="17" s="1" a="1"/>
  <c r="K314" i="17" s="1"/>
  <c r="G314" i="17"/>
  <c r="I313" i="17"/>
  <c r="J313" i="17" s="1"/>
  <c r="G313" i="17"/>
  <c r="H313" i="17" s="1" a="1"/>
  <c r="H313" i="17" s="1"/>
  <c r="K313" i="17" s="1" a="1"/>
  <c r="K313" i="17" s="1"/>
  <c r="I312" i="17"/>
  <c r="J312" i="17" s="1"/>
  <c r="G312" i="17"/>
  <c r="H312" i="17" s="1" a="1"/>
  <c r="H312" i="17" s="1"/>
  <c r="I311" i="17"/>
  <c r="J311" i="17" s="1"/>
  <c r="G311" i="17"/>
  <c r="H311" i="17" s="1" a="1"/>
  <c r="H311" i="17" s="1"/>
  <c r="K311" i="17" s="1" a="1"/>
  <c r="K311" i="17" s="1"/>
  <c r="I310" i="17"/>
  <c r="J310" i="17" s="1"/>
  <c r="H310" i="17" a="1"/>
  <c r="H310" i="17" s="1"/>
  <c r="G310" i="17"/>
  <c r="I309" i="17"/>
  <c r="J309" i="17" s="1"/>
  <c r="G309" i="17"/>
  <c r="H309" i="17" s="1" a="1"/>
  <c r="H309" i="17" s="1"/>
  <c r="J308" i="17"/>
  <c r="I308" i="17"/>
  <c r="G308" i="17"/>
  <c r="H308" i="17" s="1" a="1"/>
  <c r="H308" i="17" s="1"/>
  <c r="K308" i="17" s="1" a="1"/>
  <c r="K308" i="17" s="1"/>
  <c r="I307" i="17"/>
  <c r="J307" i="17" s="1"/>
  <c r="G307" i="17"/>
  <c r="H307" i="17" s="1" a="1"/>
  <c r="H307" i="17" s="1"/>
  <c r="K307" i="17" s="1" a="1"/>
  <c r="K307" i="17" s="1"/>
  <c r="I306" i="17"/>
  <c r="J306" i="17" s="1"/>
  <c r="G306" i="17"/>
  <c r="H306" i="17" s="1" a="1"/>
  <c r="H306" i="17" s="1"/>
  <c r="K306" i="17" s="1" a="1"/>
  <c r="K306" i="17" s="1"/>
  <c r="I305" i="17"/>
  <c r="J305" i="17" s="1"/>
  <c r="G305" i="17"/>
  <c r="H305" i="17" s="1" a="1"/>
  <c r="H305" i="17" s="1"/>
  <c r="K305" i="17" s="1" a="1"/>
  <c r="K305" i="17" s="1"/>
  <c r="I304" i="17"/>
  <c r="J304" i="17" s="1"/>
  <c r="G304" i="17"/>
  <c r="H304" i="17" s="1" a="1"/>
  <c r="H304" i="17" s="1"/>
  <c r="K304" i="17" s="1" a="1"/>
  <c r="K304" i="17" s="1"/>
  <c r="I303" i="17"/>
  <c r="J303" i="17" s="1"/>
  <c r="G303" i="17"/>
  <c r="H303" i="17" s="1" a="1"/>
  <c r="H303" i="17" s="1"/>
  <c r="I302" i="17"/>
  <c r="J302" i="17" s="1"/>
  <c r="G302" i="17"/>
  <c r="H302" i="17" s="1" a="1"/>
  <c r="H302" i="17" s="1"/>
  <c r="J301" i="17"/>
  <c r="I301" i="17"/>
  <c r="H301" i="17" a="1"/>
  <c r="H301" i="17" s="1"/>
  <c r="K301" i="17" s="1" a="1"/>
  <c r="K301" i="17" s="1"/>
  <c r="G301" i="17"/>
  <c r="I300" i="17"/>
  <c r="J300" i="17" s="1"/>
  <c r="G300" i="17"/>
  <c r="H300" i="17" s="1" a="1"/>
  <c r="H300" i="17" s="1"/>
  <c r="I299" i="17"/>
  <c r="J299" i="17" s="1"/>
  <c r="G299" i="17"/>
  <c r="H299" i="17" s="1" a="1"/>
  <c r="H299" i="17" s="1"/>
  <c r="K299" i="17" s="1" a="1"/>
  <c r="K299" i="17" s="1"/>
  <c r="J298" i="17"/>
  <c r="I298" i="17"/>
  <c r="H298" i="17" a="1"/>
  <c r="H298" i="17" s="1"/>
  <c r="G298" i="17"/>
  <c r="I297" i="17"/>
  <c r="J297" i="17" s="1"/>
  <c r="G297" i="17"/>
  <c r="H297" i="17" s="1" a="1"/>
  <c r="H297" i="17" s="1"/>
  <c r="I296" i="17"/>
  <c r="J296" i="17" s="1"/>
  <c r="K296" i="17" s="1" a="1"/>
  <c r="K296" i="17" s="1"/>
  <c r="H296" i="17" a="1"/>
  <c r="H296" i="17" s="1"/>
  <c r="G296" i="17"/>
  <c r="I295" i="17"/>
  <c r="J295" i="17" s="1"/>
  <c r="G295" i="17"/>
  <c r="H295" i="17" s="1" a="1"/>
  <c r="H295" i="17" s="1"/>
  <c r="K295" i="17" s="1" a="1"/>
  <c r="K295" i="17" s="1"/>
  <c r="I294" i="17"/>
  <c r="J294" i="17" s="1"/>
  <c r="G294" i="17"/>
  <c r="H294" i="17" s="1" a="1"/>
  <c r="H294" i="17" s="1"/>
  <c r="I293" i="17"/>
  <c r="J293" i="17" s="1"/>
  <c r="G293" i="17"/>
  <c r="H293" i="17" s="1" a="1"/>
  <c r="H293" i="17" s="1"/>
  <c r="I292" i="17"/>
  <c r="J292" i="17" s="1"/>
  <c r="G292" i="17"/>
  <c r="H292" i="17" s="1" a="1"/>
  <c r="H292" i="17" s="1"/>
  <c r="I291" i="17"/>
  <c r="J291" i="17" s="1"/>
  <c r="G291" i="17"/>
  <c r="H291" i="17" s="1" a="1"/>
  <c r="H291" i="17" s="1"/>
  <c r="K291" i="17" s="1" a="1"/>
  <c r="K291" i="17" s="1"/>
  <c r="I290" i="17"/>
  <c r="J290" i="17" s="1"/>
  <c r="G290" i="17"/>
  <c r="H290" i="17" s="1" a="1"/>
  <c r="H290" i="17" s="1"/>
  <c r="J289" i="17"/>
  <c r="I289" i="17"/>
  <c r="H289" i="17" a="1"/>
  <c r="H289" i="17" s="1"/>
  <c r="K289" i="17" s="1" a="1"/>
  <c r="K289" i="17" s="1"/>
  <c r="G289" i="17"/>
  <c r="I288" i="17"/>
  <c r="J288" i="17" s="1"/>
  <c r="H288" i="17" a="1"/>
  <c r="H288" i="17" s="1"/>
  <c r="K288" i="17" s="1" a="1"/>
  <c r="K288" i="17" s="1"/>
  <c r="G288" i="17"/>
  <c r="I287" i="17"/>
  <c r="J287" i="17" s="1"/>
  <c r="G287" i="17"/>
  <c r="H287" i="17" s="1" a="1"/>
  <c r="H287" i="17" s="1"/>
  <c r="J286" i="17"/>
  <c r="I286" i="17"/>
  <c r="G286" i="17"/>
  <c r="H286" i="17" s="1" a="1"/>
  <c r="H286" i="17" s="1"/>
  <c r="I285" i="17"/>
  <c r="J285" i="17" s="1"/>
  <c r="G285" i="17"/>
  <c r="H285" i="17" s="1" a="1"/>
  <c r="H285" i="17" s="1"/>
  <c r="K285" i="17" s="1" a="1"/>
  <c r="K285" i="17" s="1"/>
  <c r="I284" i="17"/>
  <c r="J284" i="17" s="1"/>
  <c r="G284" i="17"/>
  <c r="H284" i="17" s="1" a="1"/>
  <c r="H284" i="17" s="1"/>
  <c r="I283" i="17"/>
  <c r="J283" i="17" s="1"/>
  <c r="H283" i="17"/>
  <c r="H283" i="17" a="1"/>
  <c r="G283" i="17"/>
  <c r="I282" i="17"/>
  <c r="J282" i="17" s="1"/>
  <c r="G282" i="17"/>
  <c r="H282" i="17" s="1" a="1"/>
  <c r="H282" i="17" s="1"/>
  <c r="I281" i="17"/>
  <c r="J281" i="17" s="1"/>
  <c r="G281" i="17"/>
  <c r="H281" i="17" s="1" a="1"/>
  <c r="H281" i="17" s="1"/>
  <c r="J280" i="17"/>
  <c r="I280" i="17"/>
  <c r="G280" i="17"/>
  <c r="H280" i="17" s="1" a="1"/>
  <c r="H280" i="17" s="1"/>
  <c r="J279" i="17"/>
  <c r="I279" i="17"/>
  <c r="G279" i="17"/>
  <c r="H279" i="17" s="1" a="1"/>
  <c r="H279" i="17" s="1"/>
  <c r="I278" i="17"/>
  <c r="J278" i="17" s="1"/>
  <c r="G278" i="17"/>
  <c r="H278" i="17" s="1" a="1"/>
  <c r="H278" i="17" s="1"/>
  <c r="K278" i="17" s="1" a="1"/>
  <c r="K278" i="17" s="1"/>
  <c r="I277" i="17"/>
  <c r="J277" i="17" s="1"/>
  <c r="H277" i="17" a="1"/>
  <c r="H277" i="17" s="1"/>
  <c r="G277" i="17"/>
  <c r="I276" i="17"/>
  <c r="J276" i="17" s="1"/>
  <c r="G276" i="17"/>
  <c r="H276" i="17" s="1" a="1"/>
  <c r="H276" i="17" s="1"/>
  <c r="J275" i="17"/>
  <c r="I275" i="17"/>
  <c r="G275" i="17"/>
  <c r="H275" i="17" s="1" a="1"/>
  <c r="H275" i="17" s="1"/>
  <c r="K275" i="17" s="1" a="1"/>
  <c r="K275" i="17" s="1"/>
  <c r="I274" i="17"/>
  <c r="J274" i="17" s="1"/>
  <c r="H274" i="17" a="1"/>
  <c r="H274" i="17" s="1"/>
  <c r="K274" i="17" s="1" a="1"/>
  <c r="K274" i="17" s="1"/>
  <c r="G274" i="17"/>
  <c r="I273" i="17"/>
  <c r="J273" i="17" s="1"/>
  <c r="H273" i="17" a="1"/>
  <c r="H273" i="17" s="1"/>
  <c r="K273" i="17" s="1" a="1"/>
  <c r="K273" i="17" s="1"/>
  <c r="G273" i="17"/>
  <c r="I272" i="17"/>
  <c r="J272" i="17" s="1"/>
  <c r="H272" i="17" a="1"/>
  <c r="H272" i="17" s="1"/>
  <c r="G272" i="17"/>
  <c r="J271" i="17"/>
  <c r="I271" i="17"/>
  <c r="H271" i="17" a="1"/>
  <c r="H271" i="17" s="1"/>
  <c r="K271" i="17" s="1" a="1"/>
  <c r="K271" i="17" s="1"/>
  <c r="G271" i="17"/>
  <c r="I270" i="17"/>
  <c r="J270" i="17" s="1"/>
  <c r="G270" i="17"/>
  <c r="H270" i="17" s="1" a="1"/>
  <c r="H270" i="17" s="1"/>
  <c r="K270" i="17" s="1" a="1"/>
  <c r="K270" i="17" s="1"/>
  <c r="J269" i="17"/>
  <c r="I269" i="17"/>
  <c r="G269" i="17"/>
  <c r="H269" i="17" s="1" a="1"/>
  <c r="H269" i="17" s="1"/>
  <c r="K269" i="17" s="1" a="1"/>
  <c r="K269" i="17" s="1"/>
  <c r="I268" i="17"/>
  <c r="J268" i="17" s="1"/>
  <c r="G268" i="17"/>
  <c r="H268" i="17" s="1" a="1"/>
  <c r="H268" i="17" s="1"/>
  <c r="K268" i="17" s="1" a="1"/>
  <c r="K268" i="17" s="1"/>
  <c r="I267" i="17"/>
  <c r="J267" i="17" s="1"/>
  <c r="H267" i="17"/>
  <c r="G267" i="17"/>
  <c r="H267" i="17" s="1" a="1"/>
  <c r="I266" i="17"/>
  <c r="J266" i="17" s="1"/>
  <c r="H266" i="17" a="1"/>
  <c r="H266" i="17" s="1"/>
  <c r="K266" i="17" s="1" a="1"/>
  <c r="K266" i="17" s="1"/>
  <c r="G266" i="17"/>
  <c r="J265" i="17"/>
  <c r="I265" i="17"/>
  <c r="H265" i="17" a="1"/>
  <c r="H265" i="17" s="1"/>
  <c r="K265" i="17" s="1" a="1"/>
  <c r="K265" i="17" s="1"/>
  <c r="G265" i="17"/>
  <c r="I264" i="17"/>
  <c r="J264" i="17" s="1"/>
  <c r="G264" i="17"/>
  <c r="H264" i="17" s="1" a="1"/>
  <c r="H264" i="17" s="1"/>
  <c r="K264" i="17" s="1" a="1"/>
  <c r="K264" i="17" s="1"/>
  <c r="J263" i="17"/>
  <c r="I263" i="17"/>
  <c r="G263" i="17"/>
  <c r="H263" i="17" s="1" a="1"/>
  <c r="H263" i="17" s="1"/>
  <c r="I262" i="17"/>
  <c r="J262" i="17" s="1"/>
  <c r="H262" i="17" a="1"/>
  <c r="H262" i="17" s="1"/>
  <c r="G262" i="17"/>
  <c r="I261" i="17"/>
  <c r="J261" i="17" s="1"/>
  <c r="G261" i="17"/>
  <c r="H261" i="17" s="1" a="1"/>
  <c r="H261" i="17" s="1"/>
  <c r="K261" i="17" s="1" a="1"/>
  <c r="K261" i="17" s="1"/>
  <c r="I260" i="17"/>
  <c r="J260" i="17" s="1"/>
  <c r="H260" i="17" a="1"/>
  <c r="H260" i="17" s="1"/>
  <c r="G260" i="17"/>
  <c r="I259" i="17"/>
  <c r="J259" i="17" s="1"/>
  <c r="G259" i="17"/>
  <c r="H259" i="17" s="1" a="1"/>
  <c r="H259" i="17" s="1"/>
  <c r="I258" i="17"/>
  <c r="J258" i="17" s="1"/>
  <c r="H258" i="17"/>
  <c r="K258" i="17" s="1" a="1"/>
  <c r="K258" i="17" s="1"/>
  <c r="G258" i="17"/>
  <c r="H258" i="17" s="1" a="1"/>
  <c r="I257" i="17"/>
  <c r="J257" i="17" s="1"/>
  <c r="H257" i="17" a="1"/>
  <c r="H257" i="17" s="1"/>
  <c r="G257" i="17"/>
  <c r="I256" i="17"/>
  <c r="J256" i="17" s="1"/>
  <c r="H256" i="17" a="1"/>
  <c r="H256" i="17" s="1"/>
  <c r="G256" i="17"/>
  <c r="J255" i="17"/>
  <c r="I255" i="17"/>
  <c r="H255" i="17"/>
  <c r="G255" i="17"/>
  <c r="H255" i="17" s="1" a="1"/>
  <c r="I254" i="17"/>
  <c r="J254" i="17" s="1"/>
  <c r="H254" i="17"/>
  <c r="K254" i="17" s="1" a="1"/>
  <c r="K254" i="17" s="1"/>
  <c r="H254" i="17" a="1"/>
  <c r="G254" i="17"/>
  <c r="I253" i="17"/>
  <c r="J253" i="17" s="1"/>
  <c r="K253" i="17" s="1" a="1"/>
  <c r="K253" i="17" s="1"/>
  <c r="H253" i="17" a="1"/>
  <c r="H253" i="17" s="1"/>
  <c r="G253" i="17"/>
  <c r="I252" i="17"/>
  <c r="J252" i="17" s="1"/>
  <c r="G252" i="17"/>
  <c r="H252" i="17" s="1" a="1"/>
  <c r="H252" i="17" s="1"/>
  <c r="I251" i="17"/>
  <c r="J251" i="17" s="1"/>
  <c r="G251" i="17"/>
  <c r="H251" i="17" s="1" a="1"/>
  <c r="H251" i="17" s="1"/>
  <c r="I250" i="17"/>
  <c r="J250" i="17" s="1"/>
  <c r="H250" i="17" a="1"/>
  <c r="H250" i="17" s="1"/>
  <c r="G250" i="17"/>
  <c r="I249" i="17"/>
  <c r="J249" i="17" s="1"/>
  <c r="G249" i="17"/>
  <c r="H249" i="17" s="1" a="1"/>
  <c r="H249" i="17" s="1"/>
  <c r="I248" i="17"/>
  <c r="J248" i="17" s="1"/>
  <c r="G248" i="17"/>
  <c r="H248" i="17" s="1" a="1"/>
  <c r="H248" i="17" s="1"/>
  <c r="K248" i="17" s="1" a="1"/>
  <c r="K248" i="17" s="1"/>
  <c r="I247" i="17"/>
  <c r="J247" i="17" s="1"/>
  <c r="K247" i="17" s="1" a="1"/>
  <c r="K247" i="17" s="1"/>
  <c r="H247" i="17" a="1"/>
  <c r="H247" i="17" s="1"/>
  <c r="G247" i="17"/>
  <c r="I246" i="17"/>
  <c r="J246" i="17" s="1"/>
  <c r="G246" i="17"/>
  <c r="H246" i="17" s="1" a="1"/>
  <c r="H246" i="17" s="1"/>
  <c r="K246" i="17" s="1" a="1"/>
  <c r="K246" i="17" s="1"/>
  <c r="I245" i="17"/>
  <c r="J245" i="17" s="1"/>
  <c r="G245" i="17"/>
  <c r="H245" i="17" s="1" a="1"/>
  <c r="H245" i="17" s="1"/>
  <c r="I244" i="17"/>
  <c r="J244" i="17" s="1"/>
  <c r="G244" i="17"/>
  <c r="H244" i="17" s="1" a="1"/>
  <c r="H244" i="17" s="1"/>
  <c r="J243" i="17"/>
  <c r="I243" i="17"/>
  <c r="G243" i="17"/>
  <c r="H243" i="17" s="1" a="1"/>
  <c r="H243" i="17" s="1"/>
  <c r="I242" i="17"/>
  <c r="J242" i="17" s="1"/>
  <c r="G242" i="17"/>
  <c r="H242" i="17" s="1" a="1"/>
  <c r="H242" i="17" s="1"/>
  <c r="I241" i="17"/>
  <c r="J241" i="17" s="1"/>
  <c r="H241" i="17" a="1"/>
  <c r="H241" i="17" s="1"/>
  <c r="G241" i="17"/>
  <c r="I240" i="17"/>
  <c r="J240" i="17" s="1"/>
  <c r="G240" i="17"/>
  <c r="H240" i="17" s="1" a="1"/>
  <c r="H240" i="17" s="1"/>
  <c r="I239" i="17"/>
  <c r="J239" i="17" s="1"/>
  <c r="H239" i="17" a="1"/>
  <c r="H239" i="17" s="1"/>
  <c r="K239" i="17" s="1" a="1"/>
  <c r="K239" i="17" s="1"/>
  <c r="G239" i="17"/>
  <c r="I238" i="17"/>
  <c r="J238" i="17" s="1"/>
  <c r="G238" i="17"/>
  <c r="H238" i="17" s="1" a="1"/>
  <c r="H238" i="17" s="1"/>
  <c r="I237" i="17"/>
  <c r="J237" i="17" s="1"/>
  <c r="G237" i="17"/>
  <c r="H237" i="17" s="1" a="1"/>
  <c r="H237" i="17" s="1"/>
  <c r="J236" i="17"/>
  <c r="I236" i="17"/>
  <c r="G236" i="17"/>
  <c r="H236" i="17" s="1" a="1"/>
  <c r="H236" i="17" s="1"/>
  <c r="I235" i="17"/>
  <c r="J235" i="17" s="1"/>
  <c r="G235" i="17"/>
  <c r="H235" i="17" s="1" a="1"/>
  <c r="H235" i="17" s="1"/>
  <c r="K235" i="17" s="1" a="1"/>
  <c r="K235" i="17" s="1"/>
  <c r="I234" i="17"/>
  <c r="J234" i="17" s="1"/>
  <c r="G234" i="17"/>
  <c r="H234" i="17" s="1" a="1"/>
  <c r="H234" i="17" s="1"/>
  <c r="K234" i="17" s="1" a="1"/>
  <c r="K234" i="17" s="1"/>
  <c r="I233" i="17"/>
  <c r="J233" i="17" s="1"/>
  <c r="H233" i="17" a="1"/>
  <c r="H233" i="17" s="1"/>
  <c r="G233" i="17"/>
  <c r="I232" i="17"/>
  <c r="J232" i="17" s="1"/>
  <c r="G232" i="17"/>
  <c r="H232" i="17" s="1" a="1"/>
  <c r="H232" i="17" s="1"/>
  <c r="K232" i="17" s="1" a="1"/>
  <c r="K232" i="17" s="1"/>
  <c r="I231" i="17"/>
  <c r="J231" i="17" s="1"/>
  <c r="G231" i="17"/>
  <c r="H231" i="17" s="1" a="1"/>
  <c r="H231" i="17" s="1"/>
  <c r="I230" i="17"/>
  <c r="J230" i="17" s="1"/>
  <c r="G230" i="17"/>
  <c r="H230" i="17" s="1" a="1"/>
  <c r="H230" i="17" s="1"/>
  <c r="J229" i="17"/>
  <c r="I229" i="17"/>
  <c r="H229" i="17" a="1"/>
  <c r="H229" i="17" s="1"/>
  <c r="K229" i="17" s="1" a="1"/>
  <c r="K229" i="17" s="1"/>
  <c r="G229" i="17"/>
  <c r="J228" i="17"/>
  <c r="I228" i="17"/>
  <c r="G228" i="17"/>
  <c r="H228" i="17" s="1" a="1"/>
  <c r="H228" i="17" s="1"/>
  <c r="K228" i="17" s="1" a="1"/>
  <c r="K228" i="17" s="1"/>
  <c r="I227" i="17"/>
  <c r="J227" i="17" s="1"/>
  <c r="G227" i="17"/>
  <c r="H227" i="17" s="1" a="1"/>
  <c r="H227" i="17" s="1"/>
  <c r="I226" i="17"/>
  <c r="J226" i="17" s="1"/>
  <c r="H226" i="17" a="1"/>
  <c r="H226" i="17" s="1"/>
  <c r="G226" i="17"/>
  <c r="I225" i="17"/>
  <c r="J225" i="17" s="1"/>
  <c r="G225" i="17"/>
  <c r="H225" i="17" s="1" a="1"/>
  <c r="H225" i="17" s="1"/>
  <c r="K225" i="17" s="1" a="1"/>
  <c r="K225" i="17" s="1"/>
  <c r="I224" i="17"/>
  <c r="J224" i="17" s="1"/>
  <c r="G224" i="17"/>
  <c r="H224" i="17" s="1" a="1"/>
  <c r="H224" i="17" s="1"/>
  <c r="K224" i="17" s="1" a="1"/>
  <c r="K224" i="17" s="1"/>
  <c r="J223" i="17"/>
  <c r="I223" i="17"/>
  <c r="G223" i="17"/>
  <c r="H223" i="17" s="1" a="1"/>
  <c r="H223" i="17" s="1"/>
  <c r="I222" i="17"/>
  <c r="J222" i="17" s="1"/>
  <c r="G222" i="17"/>
  <c r="H222" i="17" s="1" a="1"/>
  <c r="H222" i="17" s="1"/>
  <c r="K222" i="17" s="1" a="1"/>
  <c r="K222" i="17" s="1"/>
  <c r="I221" i="17"/>
  <c r="J221" i="17" s="1"/>
  <c r="H221" i="17"/>
  <c r="K221" i="17" s="1" a="1"/>
  <c r="K221" i="17" s="1"/>
  <c r="G221" i="17"/>
  <c r="H221" i="17" s="1" a="1"/>
  <c r="I220" i="17"/>
  <c r="J220" i="17" s="1"/>
  <c r="H220" i="17" a="1"/>
  <c r="H220" i="17" s="1"/>
  <c r="G220" i="17"/>
  <c r="I219" i="17"/>
  <c r="J219" i="17" s="1"/>
  <c r="G219" i="17"/>
  <c r="H219" i="17" s="1" a="1"/>
  <c r="H219" i="17" s="1"/>
  <c r="J218" i="17"/>
  <c r="I218" i="17"/>
  <c r="H218" i="17" a="1"/>
  <c r="H218" i="17" s="1"/>
  <c r="G218" i="17"/>
  <c r="J217" i="17"/>
  <c r="I217" i="17"/>
  <c r="G217" i="17"/>
  <c r="H217" i="17" s="1" a="1"/>
  <c r="H217" i="17" s="1"/>
  <c r="K217" i="17" s="1" a="1"/>
  <c r="K217" i="17" s="1"/>
  <c r="I216" i="17"/>
  <c r="J216" i="17" s="1"/>
  <c r="H216" i="17" a="1"/>
  <c r="H216" i="17" s="1"/>
  <c r="G216" i="17"/>
  <c r="I215" i="17"/>
  <c r="J215" i="17" s="1"/>
  <c r="G215" i="17"/>
  <c r="H215" i="17" s="1" a="1"/>
  <c r="H215" i="17" s="1"/>
  <c r="J214" i="17"/>
  <c r="I214" i="17"/>
  <c r="H214" i="17" a="1"/>
  <c r="H214" i="17" s="1"/>
  <c r="K214" i="17" s="1" a="1"/>
  <c r="K214" i="17" s="1"/>
  <c r="G214" i="17"/>
  <c r="I213" i="17"/>
  <c r="J213" i="17" s="1"/>
  <c r="G213" i="17"/>
  <c r="H213" i="17" s="1" a="1"/>
  <c r="H213" i="17" s="1"/>
  <c r="I212" i="17"/>
  <c r="J212" i="17" s="1"/>
  <c r="H212" i="17" a="1"/>
  <c r="H212" i="17" s="1"/>
  <c r="K212" i="17" s="1" a="1"/>
  <c r="K212" i="17" s="1"/>
  <c r="G212" i="17"/>
  <c r="I211" i="17"/>
  <c r="J211" i="17" s="1"/>
  <c r="G211" i="17"/>
  <c r="H211" i="17" s="1" a="1"/>
  <c r="H211" i="17" s="1"/>
  <c r="K211" i="17" s="1" a="1"/>
  <c r="K211" i="17" s="1"/>
  <c r="I210" i="17"/>
  <c r="J210" i="17" s="1"/>
  <c r="G210" i="17"/>
  <c r="H210" i="17" s="1" a="1"/>
  <c r="H210" i="17" s="1"/>
  <c r="K210" i="17" s="1" a="1"/>
  <c r="K210" i="17" s="1"/>
  <c r="J209" i="17"/>
  <c r="I209" i="17"/>
  <c r="G209" i="17"/>
  <c r="H209" i="17" s="1" a="1"/>
  <c r="H209" i="17" s="1"/>
  <c r="K209" i="17" s="1" a="1"/>
  <c r="K209" i="17" s="1"/>
  <c r="I208" i="17"/>
  <c r="J208" i="17" s="1"/>
  <c r="G208" i="17"/>
  <c r="H208" i="17" s="1" a="1"/>
  <c r="H208" i="17" s="1"/>
  <c r="I207" i="17"/>
  <c r="J207" i="17" s="1"/>
  <c r="G207" i="17"/>
  <c r="H207" i="17" s="1" a="1"/>
  <c r="H207" i="17" s="1"/>
  <c r="J206" i="17"/>
  <c r="I206" i="17"/>
  <c r="G206" i="17"/>
  <c r="H206" i="17" s="1" a="1"/>
  <c r="H206" i="17" s="1"/>
  <c r="J205" i="17"/>
  <c r="I205" i="17"/>
  <c r="H205" i="17" a="1"/>
  <c r="H205" i="17" s="1"/>
  <c r="G205" i="17"/>
  <c r="I204" i="17"/>
  <c r="J204" i="17" s="1"/>
  <c r="G204" i="17"/>
  <c r="H204" i="17" s="1" a="1"/>
  <c r="H204" i="17" s="1"/>
  <c r="K204" i="17" s="1" a="1"/>
  <c r="K204" i="17" s="1"/>
  <c r="J203" i="17"/>
  <c r="I203" i="17"/>
  <c r="G203" i="17"/>
  <c r="H203" i="17" s="1" a="1"/>
  <c r="H203" i="17" s="1"/>
  <c r="I202" i="17"/>
  <c r="J202" i="17" s="1"/>
  <c r="G202" i="17"/>
  <c r="H202" i="17" s="1" a="1"/>
  <c r="H202" i="17" s="1"/>
  <c r="I201" i="17"/>
  <c r="J201" i="17" s="1"/>
  <c r="H201" i="17"/>
  <c r="K201" i="17" s="1" a="1"/>
  <c r="K201" i="17" s="1"/>
  <c r="G201" i="17"/>
  <c r="H201" i="17" s="1" a="1"/>
  <c r="I200" i="17"/>
  <c r="J200" i="17" s="1"/>
  <c r="G200" i="17"/>
  <c r="H200" i="17" s="1" a="1"/>
  <c r="H200" i="17" s="1"/>
  <c r="I199" i="17"/>
  <c r="J199" i="17" s="1"/>
  <c r="H199" i="17" a="1"/>
  <c r="H199" i="17" s="1"/>
  <c r="G199" i="17"/>
  <c r="I198" i="17"/>
  <c r="J198" i="17" s="1"/>
  <c r="G198" i="17"/>
  <c r="H198" i="17" s="1" a="1"/>
  <c r="H198" i="17" s="1"/>
  <c r="K198" i="17" s="1" a="1"/>
  <c r="K198" i="17" s="1"/>
  <c r="I197" i="17"/>
  <c r="J197" i="17" s="1"/>
  <c r="H197" i="17" a="1"/>
  <c r="H197" i="17" s="1"/>
  <c r="G197" i="17"/>
  <c r="I196" i="17"/>
  <c r="J196" i="17" s="1"/>
  <c r="H196" i="17" a="1"/>
  <c r="H196" i="17" s="1"/>
  <c r="G196" i="17"/>
  <c r="I195" i="17"/>
  <c r="J195" i="17" s="1"/>
  <c r="G195" i="17"/>
  <c r="H195" i="17" s="1" a="1"/>
  <c r="H195" i="17" s="1"/>
  <c r="K195" i="17" s="1" a="1"/>
  <c r="K195" i="17" s="1"/>
  <c r="I194" i="17"/>
  <c r="J194" i="17" s="1"/>
  <c r="H194" i="17"/>
  <c r="K194" i="17" s="1" a="1"/>
  <c r="K194" i="17" s="1"/>
  <c r="G194" i="17"/>
  <c r="H194" i="17" s="1" a="1"/>
  <c r="J193" i="17"/>
  <c r="I193" i="17"/>
  <c r="G193" i="17"/>
  <c r="H193" i="17" s="1" a="1"/>
  <c r="H193" i="17" s="1"/>
  <c r="K193" i="17" s="1" a="1"/>
  <c r="K193" i="17" s="1"/>
  <c r="I192" i="17"/>
  <c r="J192" i="17" s="1"/>
  <c r="H192" i="17" a="1"/>
  <c r="H192" i="17" s="1"/>
  <c r="G192" i="17"/>
  <c r="I191" i="17"/>
  <c r="J191" i="17" s="1"/>
  <c r="G191" i="17"/>
  <c r="H191" i="17" s="1" a="1"/>
  <c r="H191" i="17" s="1"/>
  <c r="I190" i="17"/>
  <c r="J190" i="17" s="1"/>
  <c r="G190" i="17"/>
  <c r="H190" i="17" s="1" a="1"/>
  <c r="H190" i="17" s="1"/>
  <c r="K190" i="17" s="1" a="1"/>
  <c r="K190" i="17" s="1"/>
  <c r="I189" i="17"/>
  <c r="J189" i="17" s="1"/>
  <c r="G189" i="17"/>
  <c r="H189" i="17" s="1" a="1"/>
  <c r="H189" i="17" s="1"/>
  <c r="K189" i="17" s="1" a="1"/>
  <c r="K189" i="17" s="1"/>
  <c r="I188" i="17"/>
  <c r="J188" i="17" s="1"/>
  <c r="G188" i="17"/>
  <c r="H188" i="17" s="1" a="1"/>
  <c r="H188" i="17" s="1"/>
  <c r="I187" i="17"/>
  <c r="J187" i="17" s="1"/>
  <c r="H187" i="17" a="1"/>
  <c r="H187" i="17" s="1"/>
  <c r="G187" i="17"/>
  <c r="I186" i="17"/>
  <c r="J186" i="17" s="1"/>
  <c r="G186" i="17"/>
  <c r="H186" i="17" s="1" a="1"/>
  <c r="H186" i="17" s="1"/>
  <c r="I185" i="17"/>
  <c r="J185" i="17" s="1"/>
  <c r="G185" i="17"/>
  <c r="H185" i="17" s="1" a="1"/>
  <c r="H185" i="17" s="1"/>
  <c r="J184" i="17"/>
  <c r="I184" i="17"/>
  <c r="G184" i="17"/>
  <c r="H184" i="17" s="1" a="1"/>
  <c r="H184" i="17" s="1"/>
  <c r="K184" i="17" s="1" a="1"/>
  <c r="K184" i="17" s="1"/>
  <c r="I183" i="17"/>
  <c r="J183" i="17" s="1"/>
  <c r="G183" i="17"/>
  <c r="H183" i="17" s="1" a="1"/>
  <c r="H183" i="17" s="1"/>
  <c r="K183" i="17" s="1" a="1"/>
  <c r="K183" i="17" s="1"/>
  <c r="I182" i="17"/>
  <c r="J182" i="17" s="1"/>
  <c r="G182" i="17"/>
  <c r="H182" i="17" s="1" a="1"/>
  <c r="H182" i="17" s="1"/>
  <c r="K182" i="17" s="1" a="1"/>
  <c r="K182" i="17" s="1"/>
  <c r="J181" i="17"/>
  <c r="I181" i="17"/>
  <c r="H181" i="17" a="1"/>
  <c r="H181" i="17" s="1"/>
  <c r="K181" i="17" s="1" a="1"/>
  <c r="K181" i="17" s="1"/>
  <c r="G181" i="17"/>
  <c r="I180" i="17"/>
  <c r="J180" i="17" s="1"/>
  <c r="G180" i="17"/>
  <c r="H180" i="17" s="1" a="1"/>
  <c r="H180" i="17" s="1"/>
  <c r="I179" i="17"/>
  <c r="J179" i="17" s="1"/>
  <c r="G179" i="17"/>
  <c r="H179" i="17" s="1" a="1"/>
  <c r="H179" i="17" s="1"/>
  <c r="K179" i="17" s="1" a="1"/>
  <c r="K179" i="17" s="1"/>
  <c r="I178" i="17"/>
  <c r="J178" i="17" s="1"/>
  <c r="H178" i="17"/>
  <c r="H178" i="17" a="1"/>
  <c r="G178" i="17"/>
  <c r="I177" i="17"/>
  <c r="J177" i="17" s="1"/>
  <c r="H177" i="17" a="1"/>
  <c r="H177" i="17" s="1"/>
  <c r="K177" i="17" s="1" a="1"/>
  <c r="K177" i="17" s="1"/>
  <c r="G177" i="17"/>
  <c r="J176" i="17"/>
  <c r="I176" i="17"/>
  <c r="G176" i="17"/>
  <c r="H176" i="17" s="1" a="1"/>
  <c r="H176" i="17" s="1"/>
  <c r="K176" i="17" s="1" a="1"/>
  <c r="K176" i="17" s="1"/>
  <c r="I175" i="17"/>
  <c r="J175" i="17" s="1"/>
  <c r="G175" i="17"/>
  <c r="H175" i="17" s="1" a="1"/>
  <c r="H175" i="17" s="1"/>
  <c r="I174" i="17"/>
  <c r="J174" i="17" s="1"/>
  <c r="H174" i="17"/>
  <c r="G174" i="17"/>
  <c r="H174" i="17" s="1" a="1"/>
  <c r="I173" i="17"/>
  <c r="J173" i="17" s="1"/>
  <c r="G173" i="17"/>
  <c r="H173" i="17" s="1" a="1"/>
  <c r="H173" i="17" s="1"/>
  <c r="K173" i="17" s="1" a="1"/>
  <c r="K173" i="17" s="1"/>
  <c r="I172" i="17"/>
  <c r="J172" i="17" s="1"/>
  <c r="G172" i="17"/>
  <c r="H172" i="17" s="1" a="1"/>
  <c r="H172" i="17" s="1"/>
  <c r="I171" i="17"/>
  <c r="J171" i="17" s="1"/>
  <c r="K171" i="17" s="1" a="1"/>
  <c r="K171" i="17" s="1"/>
  <c r="H171" i="17"/>
  <c r="G171" i="17"/>
  <c r="H171" i="17" s="1" a="1"/>
  <c r="I170" i="17"/>
  <c r="J170" i="17" s="1"/>
  <c r="G170" i="17"/>
  <c r="H170" i="17" s="1" a="1"/>
  <c r="H170" i="17" s="1"/>
  <c r="K170" i="17" s="1" a="1"/>
  <c r="K170" i="17" s="1"/>
  <c r="J169" i="17"/>
  <c r="I169" i="17"/>
  <c r="G169" i="17"/>
  <c r="H169" i="17" s="1" a="1"/>
  <c r="H169" i="17" s="1"/>
  <c r="K169" i="17" s="1" a="1"/>
  <c r="K169" i="17" s="1"/>
  <c r="I168" i="17"/>
  <c r="J168" i="17" s="1"/>
  <c r="G168" i="17"/>
  <c r="H168" i="17" s="1" a="1"/>
  <c r="H168" i="17" s="1"/>
  <c r="K168" i="17" s="1" a="1"/>
  <c r="K168" i="17" s="1"/>
  <c r="I167" i="17"/>
  <c r="J167" i="17" s="1"/>
  <c r="G167" i="17"/>
  <c r="H167" i="17" s="1" a="1"/>
  <c r="H167" i="17" s="1"/>
  <c r="J166" i="17"/>
  <c r="I166" i="17"/>
  <c r="H166" i="17" a="1"/>
  <c r="H166" i="17" s="1"/>
  <c r="G166" i="17"/>
  <c r="I165" i="17"/>
  <c r="J165" i="17" s="1"/>
  <c r="G165" i="17"/>
  <c r="H165" i="17" s="1" a="1"/>
  <c r="H165" i="17" s="1"/>
  <c r="K165" i="17" s="1" a="1"/>
  <c r="K165" i="17" s="1"/>
  <c r="J164" i="17"/>
  <c r="I164" i="17"/>
  <c r="G164" i="17"/>
  <c r="H164" i="17" s="1" a="1"/>
  <c r="H164" i="17" s="1"/>
  <c r="I163" i="17"/>
  <c r="J163" i="17" s="1"/>
  <c r="H163" i="17" a="1"/>
  <c r="H163" i="17" s="1"/>
  <c r="K163" i="17" s="1" a="1"/>
  <c r="K163" i="17" s="1"/>
  <c r="G163" i="17"/>
  <c r="I162" i="17"/>
  <c r="J162" i="17" s="1"/>
  <c r="G162" i="17"/>
  <c r="H162" i="17" s="1" a="1"/>
  <c r="H162" i="17" s="1"/>
  <c r="K162" i="17" s="1" a="1"/>
  <c r="K162" i="17" s="1"/>
  <c r="I161" i="17"/>
  <c r="J161" i="17" s="1"/>
  <c r="G161" i="17"/>
  <c r="H161" i="17" s="1" a="1"/>
  <c r="H161" i="17" s="1"/>
  <c r="K161" i="17" s="1" a="1"/>
  <c r="K161" i="17" s="1"/>
  <c r="J160" i="17"/>
  <c r="I160" i="17"/>
  <c r="H160" i="17" a="1"/>
  <c r="H160" i="17" s="1"/>
  <c r="K160" i="17" s="1" a="1"/>
  <c r="K160" i="17" s="1"/>
  <c r="G160" i="17"/>
  <c r="I159" i="17"/>
  <c r="J159" i="17" s="1"/>
  <c r="G159" i="17"/>
  <c r="H159" i="17" s="1" a="1"/>
  <c r="H159" i="17" s="1"/>
  <c r="I158" i="17"/>
  <c r="J158" i="17" s="1"/>
  <c r="H158" i="17" a="1"/>
  <c r="H158" i="17" s="1"/>
  <c r="G158" i="17"/>
  <c r="I157" i="17"/>
  <c r="J157" i="17" s="1"/>
  <c r="H157" i="17" a="1"/>
  <c r="H157" i="17" s="1"/>
  <c r="G157" i="17"/>
  <c r="I156" i="17"/>
  <c r="J156" i="17" s="1"/>
  <c r="G156" i="17"/>
  <c r="H156" i="17" s="1" a="1"/>
  <c r="H156" i="17" s="1"/>
  <c r="K156" i="17" s="1" a="1"/>
  <c r="K156" i="17" s="1"/>
  <c r="I155" i="17"/>
  <c r="J155" i="17" s="1"/>
  <c r="G155" i="17"/>
  <c r="H155" i="17" s="1" a="1"/>
  <c r="H155" i="17" s="1"/>
  <c r="I154" i="17"/>
  <c r="J154" i="17" s="1"/>
  <c r="H154" i="17" a="1"/>
  <c r="H154" i="17" s="1"/>
  <c r="G154" i="17"/>
  <c r="I153" i="17"/>
  <c r="J153" i="17" s="1"/>
  <c r="G153" i="17"/>
  <c r="H153" i="17" s="1" a="1"/>
  <c r="H153" i="17" s="1"/>
  <c r="K153" i="17" s="1" a="1"/>
  <c r="K153" i="17" s="1"/>
  <c r="I152" i="17"/>
  <c r="J152" i="17" s="1"/>
  <c r="G152" i="17"/>
  <c r="H152" i="17" s="1" a="1"/>
  <c r="H152" i="17" s="1"/>
  <c r="K152" i="17" s="1" a="1"/>
  <c r="K152" i="17" s="1"/>
  <c r="I151" i="17"/>
  <c r="J151" i="17" s="1"/>
  <c r="G151" i="17"/>
  <c r="H151" i="17" s="1" a="1"/>
  <c r="H151" i="17" s="1"/>
  <c r="I150" i="17"/>
  <c r="J150" i="17" s="1"/>
  <c r="G150" i="17"/>
  <c r="H150" i="17" s="1" a="1"/>
  <c r="H150" i="17" s="1"/>
  <c r="I149" i="17"/>
  <c r="J149" i="17" s="1"/>
  <c r="H149" i="17" a="1"/>
  <c r="H149" i="17" s="1"/>
  <c r="G149" i="17"/>
  <c r="J148" i="17"/>
  <c r="I148" i="17"/>
  <c r="G148" i="17"/>
  <c r="H148" i="17" s="1" a="1"/>
  <c r="H148" i="17" s="1"/>
  <c r="K148" i="17" s="1" a="1"/>
  <c r="K148" i="17" s="1"/>
  <c r="I147" i="17"/>
  <c r="J147" i="17" s="1"/>
  <c r="H147" i="17"/>
  <c r="G147" i="17"/>
  <c r="H147" i="17" s="1" a="1"/>
  <c r="I146" i="17"/>
  <c r="J146" i="17" s="1"/>
  <c r="G146" i="17"/>
  <c r="H146" i="17" s="1" a="1"/>
  <c r="H146" i="17" s="1"/>
  <c r="K146" i="17" s="1" a="1"/>
  <c r="K146" i="17" s="1"/>
  <c r="I145" i="17"/>
  <c r="J145" i="17" s="1"/>
  <c r="G145" i="17"/>
  <c r="H145" i="17" s="1" a="1"/>
  <c r="H145" i="17" s="1"/>
  <c r="I144" i="17"/>
  <c r="J144" i="17" s="1"/>
  <c r="H144" i="17" a="1"/>
  <c r="H144" i="17" s="1"/>
  <c r="G144" i="17"/>
  <c r="I143" i="17"/>
  <c r="J143" i="17" s="1"/>
  <c r="G143" i="17"/>
  <c r="H143" i="17" s="1" a="1"/>
  <c r="H143" i="17" s="1"/>
  <c r="K143" i="17" s="1" a="1"/>
  <c r="K143" i="17" s="1"/>
  <c r="I142" i="17"/>
  <c r="J142" i="17" s="1"/>
  <c r="H142" i="17" a="1"/>
  <c r="H142" i="17" s="1"/>
  <c r="K142" i="17" s="1" a="1"/>
  <c r="K142" i="17" s="1"/>
  <c r="G142" i="17"/>
  <c r="I141" i="17"/>
  <c r="J141" i="17" s="1"/>
  <c r="G141" i="17"/>
  <c r="H141" i="17" s="1" a="1"/>
  <c r="H141" i="17" s="1"/>
  <c r="K141" i="17" s="1" a="1"/>
  <c r="K141" i="17" s="1"/>
  <c r="J140" i="17"/>
  <c r="I140" i="17"/>
  <c r="G140" i="17"/>
  <c r="H140" i="17" s="1" a="1"/>
  <c r="H140" i="17" s="1"/>
  <c r="K140" i="17" s="1" a="1"/>
  <c r="K140" i="17" s="1"/>
  <c r="J139" i="17"/>
  <c r="I139" i="17"/>
  <c r="G139" i="17"/>
  <c r="H139" i="17" s="1" a="1"/>
  <c r="H139" i="17" s="1"/>
  <c r="I138" i="17"/>
  <c r="J138" i="17" s="1"/>
  <c r="G138" i="17"/>
  <c r="H138" i="17" s="1" a="1"/>
  <c r="H138" i="17" s="1"/>
  <c r="K138" i="17" s="1" a="1"/>
  <c r="K138" i="17" s="1"/>
  <c r="I137" i="17"/>
  <c r="J137" i="17" s="1"/>
  <c r="H137" i="17" a="1"/>
  <c r="H137" i="17" s="1"/>
  <c r="K137" i="17" s="1" a="1"/>
  <c r="K137" i="17" s="1"/>
  <c r="G137" i="17"/>
  <c r="I136" i="17"/>
  <c r="J136" i="17" s="1"/>
  <c r="G136" i="17"/>
  <c r="H136" i="17" s="1" a="1"/>
  <c r="H136" i="17" s="1"/>
  <c r="I135" i="17"/>
  <c r="J135" i="17" s="1"/>
  <c r="H135" i="17"/>
  <c r="K135" i="17" s="1" a="1"/>
  <c r="K135" i="17" s="1"/>
  <c r="G135" i="17"/>
  <c r="H135" i="17" s="1" a="1"/>
  <c r="I134" i="17"/>
  <c r="J134" i="17" s="1"/>
  <c r="G134" i="17"/>
  <c r="H134" i="17" s="1" a="1"/>
  <c r="H134" i="17" s="1"/>
  <c r="I133" i="17"/>
  <c r="J133" i="17" s="1"/>
  <c r="G133" i="17"/>
  <c r="H133" i="17" s="1" a="1"/>
  <c r="H133" i="17" s="1"/>
  <c r="I132" i="17"/>
  <c r="J132" i="17" s="1"/>
  <c r="G132" i="17"/>
  <c r="H132" i="17" s="1" a="1"/>
  <c r="H132" i="17" s="1"/>
  <c r="J131" i="17"/>
  <c r="I131" i="17"/>
  <c r="G131" i="17"/>
  <c r="H131" i="17" s="1" a="1"/>
  <c r="H131" i="17" s="1"/>
  <c r="K131" i="17" s="1" a="1"/>
  <c r="K131" i="17" s="1"/>
  <c r="I130" i="17"/>
  <c r="J130" i="17" s="1"/>
  <c r="G130" i="17"/>
  <c r="H130" i="17" s="1" a="1"/>
  <c r="H130" i="17" s="1"/>
  <c r="K130" i="17" s="1" a="1"/>
  <c r="K130" i="17" s="1"/>
  <c r="I129" i="17"/>
  <c r="J129" i="17" s="1"/>
  <c r="G129" i="17"/>
  <c r="H129" i="17" s="1" a="1"/>
  <c r="H129" i="17" s="1"/>
  <c r="K129" i="17" s="1" a="1"/>
  <c r="K129" i="17" s="1"/>
  <c r="I128" i="17"/>
  <c r="J128" i="17" s="1"/>
  <c r="G128" i="17"/>
  <c r="H128" i="17" s="1" a="1"/>
  <c r="H128" i="17" s="1"/>
  <c r="I127" i="17"/>
  <c r="J127" i="17" s="1"/>
  <c r="G127" i="17"/>
  <c r="H127" i="17" s="1" a="1"/>
  <c r="H127" i="17" s="1"/>
  <c r="I126" i="17"/>
  <c r="J126" i="17" s="1"/>
  <c r="H126" i="17"/>
  <c r="G126" i="17"/>
  <c r="H126" i="17" s="1" a="1"/>
  <c r="I125" i="17"/>
  <c r="J125" i="17" s="1"/>
  <c r="H125" i="17" a="1"/>
  <c r="H125" i="17" s="1"/>
  <c r="K125" i="17" s="1" a="1"/>
  <c r="K125" i="17" s="1"/>
  <c r="G125" i="17"/>
  <c r="J124" i="17"/>
  <c r="I124" i="17"/>
  <c r="G124" i="17"/>
  <c r="H124" i="17" s="1" a="1"/>
  <c r="H124" i="17" s="1"/>
  <c r="K124" i="17" s="1" a="1"/>
  <c r="K124" i="17" s="1"/>
  <c r="I123" i="17"/>
  <c r="J123" i="17" s="1"/>
  <c r="G123" i="17"/>
  <c r="H123" i="17" s="1" a="1"/>
  <c r="H123" i="17" s="1"/>
  <c r="I122" i="17"/>
  <c r="J122" i="17" s="1"/>
  <c r="G122" i="17"/>
  <c r="H122" i="17" s="1" a="1"/>
  <c r="H122" i="17" s="1"/>
  <c r="J121" i="17"/>
  <c r="I121" i="17"/>
  <c r="H121" i="17" a="1"/>
  <c r="H121" i="17" s="1"/>
  <c r="G121" i="17"/>
  <c r="I120" i="17"/>
  <c r="J120" i="17" s="1"/>
  <c r="G120" i="17"/>
  <c r="H120" i="17" s="1" a="1"/>
  <c r="H120" i="17" s="1"/>
  <c r="I119" i="17"/>
  <c r="J119" i="17" s="1"/>
  <c r="H119" i="17" a="1"/>
  <c r="H119" i="17" s="1"/>
  <c r="K119" i="17" s="1" a="1"/>
  <c r="K119" i="17" s="1"/>
  <c r="G119" i="17"/>
  <c r="I118" i="17"/>
  <c r="J118" i="17" s="1"/>
  <c r="H118" i="17" a="1"/>
  <c r="H118" i="17" s="1"/>
  <c r="G118" i="17"/>
  <c r="I117" i="17"/>
  <c r="J117" i="17" s="1"/>
  <c r="H117" i="17" a="1"/>
  <c r="H117" i="17" s="1"/>
  <c r="K117" i="17" s="1" a="1"/>
  <c r="K117" i="17" s="1"/>
  <c r="G117" i="17"/>
  <c r="I116" i="17"/>
  <c r="J116" i="17" s="1"/>
  <c r="G116" i="17"/>
  <c r="H116" i="17" s="1" a="1"/>
  <c r="H116" i="17" s="1"/>
  <c r="J115" i="17"/>
  <c r="I115" i="17"/>
  <c r="H115" i="17" a="1"/>
  <c r="H115" i="17" s="1"/>
  <c r="K115" i="17" s="1" a="1"/>
  <c r="K115" i="17" s="1"/>
  <c r="G115" i="17"/>
  <c r="I114" i="17"/>
  <c r="J114" i="17" s="1"/>
  <c r="G114" i="17"/>
  <c r="H114" i="17" s="1" a="1"/>
  <c r="H114" i="17" s="1"/>
  <c r="J113" i="17"/>
  <c r="I113" i="17"/>
  <c r="G113" i="17"/>
  <c r="H113" i="17" s="1" a="1"/>
  <c r="H113" i="17" s="1"/>
  <c r="K113" i="17" s="1" a="1"/>
  <c r="K113" i="17" s="1"/>
  <c r="J112" i="17"/>
  <c r="I112" i="17"/>
  <c r="G112" i="17"/>
  <c r="H112" i="17" s="1" a="1"/>
  <c r="H112" i="17" s="1"/>
  <c r="K112" i="17" s="1" a="1"/>
  <c r="K112" i="17" s="1"/>
  <c r="I111" i="17"/>
  <c r="J111" i="17" s="1"/>
  <c r="H111" i="17"/>
  <c r="K111" i="17" s="1" a="1"/>
  <c r="K111" i="17" s="1"/>
  <c r="G111" i="17"/>
  <c r="H111" i="17" s="1" a="1"/>
  <c r="J110" i="17"/>
  <c r="I110" i="17"/>
  <c r="G110" i="17"/>
  <c r="H110" i="17" s="1" a="1"/>
  <c r="H110" i="17" s="1"/>
  <c r="K110" i="17" s="1" a="1"/>
  <c r="K110" i="17" s="1"/>
  <c r="I109" i="17"/>
  <c r="J109" i="17" s="1"/>
  <c r="G109" i="17"/>
  <c r="H109" i="17" s="1" a="1"/>
  <c r="H109" i="17" s="1"/>
  <c r="I108" i="17"/>
  <c r="J108" i="17" s="1"/>
  <c r="G108" i="17"/>
  <c r="H108" i="17" s="1" a="1"/>
  <c r="H108" i="17" s="1"/>
  <c r="I107" i="17"/>
  <c r="J107" i="17" s="1"/>
  <c r="G107" i="17"/>
  <c r="H107" i="17" s="1" a="1"/>
  <c r="H107" i="17" s="1"/>
  <c r="I106" i="17"/>
  <c r="J106" i="17" s="1"/>
  <c r="G106" i="17"/>
  <c r="H106" i="17" s="1" a="1"/>
  <c r="H106" i="17" s="1"/>
  <c r="I105" i="17"/>
  <c r="J105" i="17" s="1"/>
  <c r="G105" i="17"/>
  <c r="H105" i="17" s="1" a="1"/>
  <c r="H105" i="17" s="1"/>
  <c r="K105" i="17" s="1" a="1"/>
  <c r="K105" i="17" s="1"/>
  <c r="I104" i="17"/>
  <c r="J104" i="17" s="1"/>
  <c r="G104" i="17"/>
  <c r="H104" i="17" s="1" a="1"/>
  <c r="H104" i="17" s="1"/>
  <c r="J103" i="17"/>
  <c r="I103" i="17"/>
  <c r="G103" i="17"/>
  <c r="H103" i="17" s="1" a="1"/>
  <c r="H103" i="17" s="1"/>
  <c r="K103" i="17" s="1" a="1"/>
  <c r="K103" i="17" s="1"/>
  <c r="I102" i="17"/>
  <c r="J102" i="17" s="1"/>
  <c r="G102" i="17"/>
  <c r="H102" i="17" s="1" a="1"/>
  <c r="H102" i="17" s="1"/>
  <c r="I101" i="17"/>
  <c r="J101" i="17" s="1"/>
  <c r="G101" i="17"/>
  <c r="H101" i="17" s="1" a="1"/>
  <c r="H101" i="17" s="1"/>
  <c r="J100" i="17"/>
  <c r="I100" i="17"/>
  <c r="G100" i="17"/>
  <c r="H100" i="17" s="1" a="1"/>
  <c r="H100" i="17" s="1"/>
  <c r="I99" i="17"/>
  <c r="J99" i="17" s="1"/>
  <c r="G99" i="17"/>
  <c r="H99" i="17" s="1" a="1"/>
  <c r="H99" i="17" s="1"/>
  <c r="I98" i="17"/>
  <c r="J98" i="17" s="1"/>
  <c r="G98" i="17"/>
  <c r="H98" i="17" s="1" a="1"/>
  <c r="H98" i="17" s="1"/>
  <c r="I97" i="17"/>
  <c r="J97" i="17" s="1"/>
  <c r="G97" i="17"/>
  <c r="H97" i="17" s="1" a="1"/>
  <c r="H97" i="17" s="1"/>
  <c r="I96" i="17"/>
  <c r="J96" i="17" s="1"/>
  <c r="H96" i="17" a="1"/>
  <c r="H96" i="17" s="1"/>
  <c r="G96" i="17"/>
  <c r="I95" i="17"/>
  <c r="J95" i="17" s="1"/>
  <c r="G95" i="17"/>
  <c r="H95" i="17" s="1" a="1"/>
  <c r="H95" i="17" s="1"/>
  <c r="K95" i="17" s="1" a="1"/>
  <c r="K95" i="17" s="1"/>
  <c r="I94" i="17"/>
  <c r="J94" i="17" s="1"/>
  <c r="H94" i="17" a="1"/>
  <c r="H94" i="17" s="1"/>
  <c r="K94" i="17" s="1" a="1"/>
  <c r="K94" i="17" s="1"/>
  <c r="G94" i="17"/>
  <c r="I93" i="17"/>
  <c r="J93" i="17" s="1"/>
  <c r="G93" i="17"/>
  <c r="H93" i="17" s="1" a="1"/>
  <c r="H93" i="17" s="1"/>
  <c r="K93" i="17" s="1" a="1"/>
  <c r="K93" i="17" s="1"/>
  <c r="I92" i="17"/>
  <c r="J92" i="17" s="1"/>
  <c r="G92" i="17"/>
  <c r="H92" i="17" s="1" a="1"/>
  <c r="H92" i="17" s="1"/>
  <c r="K92" i="17" s="1" a="1"/>
  <c r="K92" i="17" s="1"/>
  <c r="I91" i="17"/>
  <c r="J91" i="17" s="1"/>
  <c r="G91" i="17"/>
  <c r="H91" i="17" s="1" a="1"/>
  <c r="H91" i="17" s="1"/>
  <c r="K91" i="17" s="1" a="1"/>
  <c r="K91" i="17" s="1"/>
  <c r="I90" i="17"/>
  <c r="J90" i="17" s="1"/>
  <c r="G90" i="17"/>
  <c r="H90" i="17" s="1" a="1"/>
  <c r="H90" i="17" s="1"/>
  <c r="K90" i="17" s="1" a="1"/>
  <c r="K90" i="17" s="1"/>
  <c r="I89" i="17"/>
  <c r="J89" i="17" s="1"/>
  <c r="G89" i="17"/>
  <c r="H89" i="17" s="1" a="1"/>
  <c r="H89" i="17" s="1"/>
  <c r="K89" i="17" s="1" a="1"/>
  <c r="K89" i="17" s="1"/>
  <c r="I88" i="17"/>
  <c r="J88" i="17" s="1"/>
  <c r="G88" i="17"/>
  <c r="H88" i="17" s="1" a="1"/>
  <c r="H88" i="17" s="1"/>
  <c r="I87" i="17"/>
  <c r="J87" i="17" s="1"/>
  <c r="G87" i="17"/>
  <c r="H87" i="17" s="1" a="1"/>
  <c r="H87" i="17" s="1"/>
  <c r="I86" i="17"/>
  <c r="J86" i="17" s="1"/>
  <c r="G86" i="17"/>
  <c r="H86" i="17" s="1" a="1"/>
  <c r="H86" i="17" s="1"/>
  <c r="K86" i="17" s="1" a="1"/>
  <c r="K86" i="17" s="1"/>
  <c r="I85" i="17"/>
  <c r="J85" i="17" s="1"/>
  <c r="H85" i="17" a="1"/>
  <c r="H85" i="17" s="1"/>
  <c r="G85" i="17"/>
  <c r="I84" i="17"/>
  <c r="J84" i="17" s="1"/>
  <c r="H84" i="17" a="1"/>
  <c r="H84" i="17" s="1"/>
  <c r="G84" i="17"/>
  <c r="I83" i="17"/>
  <c r="J83" i="17" s="1"/>
  <c r="G83" i="17"/>
  <c r="H83" i="17" s="1" a="1"/>
  <c r="H83" i="17" s="1"/>
  <c r="I82" i="17"/>
  <c r="J82" i="17" s="1"/>
  <c r="H82" i="17" a="1"/>
  <c r="H82" i="17" s="1"/>
  <c r="G82" i="17"/>
  <c r="I81" i="17"/>
  <c r="J81" i="17" s="1"/>
  <c r="G81" i="17"/>
  <c r="H81" i="17" s="1" a="1"/>
  <c r="H81" i="17" s="1"/>
  <c r="I80" i="17"/>
  <c r="J80" i="17" s="1"/>
  <c r="G80" i="17"/>
  <c r="H80" i="17" s="1" a="1"/>
  <c r="H80" i="17" s="1"/>
  <c r="I79" i="17"/>
  <c r="J79" i="17" s="1"/>
  <c r="G79" i="17"/>
  <c r="H79" i="17" s="1" a="1"/>
  <c r="H79" i="17" s="1"/>
  <c r="I78" i="17"/>
  <c r="J78" i="17" s="1"/>
  <c r="G78" i="17"/>
  <c r="H78" i="17" s="1" a="1"/>
  <c r="H78" i="17" s="1"/>
  <c r="K78" i="17" s="1" a="1"/>
  <c r="K78" i="17" s="1"/>
  <c r="I77" i="17"/>
  <c r="J77" i="17" s="1"/>
  <c r="K77" i="17" s="1" a="1"/>
  <c r="K77" i="17" s="1"/>
  <c r="G77" i="17"/>
  <c r="H77" i="17" s="1" a="1"/>
  <c r="H77" i="17" s="1"/>
  <c r="I76" i="17"/>
  <c r="J76" i="17" s="1"/>
  <c r="H76" i="17" a="1"/>
  <c r="H76" i="17" s="1"/>
  <c r="G76" i="17"/>
  <c r="I75" i="17"/>
  <c r="J75" i="17" s="1"/>
  <c r="K75" i="17" s="1" a="1"/>
  <c r="K75" i="17" s="1"/>
  <c r="G75" i="17"/>
  <c r="H75" i="17" s="1" a="1"/>
  <c r="H75" i="17" s="1"/>
  <c r="I74" i="17"/>
  <c r="J74" i="17" s="1"/>
  <c r="H74" i="17" a="1"/>
  <c r="H74" i="17" s="1"/>
  <c r="K74" i="17" s="1" a="1"/>
  <c r="K74" i="17" s="1"/>
  <c r="G74" i="17"/>
  <c r="I73" i="17"/>
  <c r="J73" i="17" s="1"/>
  <c r="H73" i="17" a="1"/>
  <c r="H73" i="17" s="1"/>
  <c r="G73" i="17"/>
  <c r="I72" i="17"/>
  <c r="J72" i="17" s="1"/>
  <c r="G72" i="17"/>
  <c r="H72" i="17" s="1" a="1"/>
  <c r="H72" i="17" s="1"/>
  <c r="I71" i="17"/>
  <c r="J71" i="17" s="1"/>
  <c r="G71" i="17"/>
  <c r="H71" i="17" s="1" a="1"/>
  <c r="H71" i="17" s="1"/>
  <c r="I70" i="17"/>
  <c r="J70" i="17" s="1"/>
  <c r="G70" i="17"/>
  <c r="H70" i="17" s="1" a="1"/>
  <c r="H70" i="17" s="1"/>
  <c r="I69" i="17"/>
  <c r="J69" i="17" s="1"/>
  <c r="G69" i="17"/>
  <c r="H69" i="17" s="1" a="1"/>
  <c r="H69" i="17" s="1"/>
  <c r="K69" i="17" s="1" a="1"/>
  <c r="K69" i="17" s="1"/>
  <c r="J68" i="17"/>
  <c r="I68" i="17"/>
  <c r="G68" i="17"/>
  <c r="H68" i="17" s="1" a="1"/>
  <c r="H68" i="17" s="1"/>
  <c r="K68" i="17" s="1" a="1"/>
  <c r="K68" i="17" s="1"/>
  <c r="J67" i="17"/>
  <c r="I67" i="17"/>
  <c r="G67" i="17"/>
  <c r="H67" i="17" s="1" a="1"/>
  <c r="H67" i="17" s="1"/>
  <c r="I66" i="17"/>
  <c r="J66" i="17" s="1"/>
  <c r="G66" i="17"/>
  <c r="H66" i="17" s="1" a="1"/>
  <c r="H66" i="17" s="1"/>
  <c r="K66" i="17" s="1" a="1"/>
  <c r="K66" i="17" s="1"/>
  <c r="I65" i="17"/>
  <c r="J65" i="17" s="1"/>
  <c r="G65" i="17"/>
  <c r="H65" i="17" s="1" a="1"/>
  <c r="H65" i="17" s="1"/>
  <c r="J64" i="17"/>
  <c r="I64" i="17"/>
  <c r="G64" i="17"/>
  <c r="H64" i="17" s="1" a="1"/>
  <c r="H64" i="17" s="1"/>
  <c r="K64" i="17" s="1" a="1"/>
  <c r="K64" i="17" s="1"/>
  <c r="I63" i="17"/>
  <c r="J63" i="17" s="1"/>
  <c r="G63" i="17"/>
  <c r="H63" i="17" s="1" a="1"/>
  <c r="H63" i="17" s="1"/>
  <c r="I62" i="17"/>
  <c r="J62" i="17" s="1"/>
  <c r="G62" i="17"/>
  <c r="H62" i="17" s="1" a="1"/>
  <c r="H62" i="17" s="1"/>
  <c r="I61" i="17"/>
  <c r="J61" i="17" s="1"/>
  <c r="H61" i="17"/>
  <c r="K61" i="17" s="1" a="1"/>
  <c r="K61" i="17" s="1"/>
  <c r="H61" i="17" a="1"/>
  <c r="G61" i="17"/>
  <c r="I60" i="17"/>
  <c r="J60" i="17" s="1"/>
  <c r="G60" i="17"/>
  <c r="H60" i="17" s="1" a="1"/>
  <c r="H60" i="17" s="1"/>
  <c r="K60" i="17" s="1" a="1"/>
  <c r="K60" i="17" s="1"/>
  <c r="I59" i="17"/>
  <c r="J59" i="17" s="1"/>
  <c r="H59" i="17" a="1"/>
  <c r="H59" i="17" s="1"/>
  <c r="K59" i="17" s="1" a="1"/>
  <c r="K59" i="17" s="1"/>
  <c r="G59" i="17"/>
  <c r="I58" i="17"/>
  <c r="J58" i="17" s="1"/>
  <c r="G58" i="17"/>
  <c r="H58" i="17" s="1" a="1"/>
  <c r="H58" i="17" s="1"/>
  <c r="I57" i="17"/>
  <c r="J57" i="17" s="1"/>
  <c r="G57" i="17"/>
  <c r="H57" i="17" s="1" a="1"/>
  <c r="H57" i="17" s="1"/>
  <c r="I56" i="17"/>
  <c r="J56" i="17" s="1"/>
  <c r="G56" i="17"/>
  <c r="H56" i="17" s="1" a="1"/>
  <c r="H56" i="17" s="1"/>
  <c r="K56" i="17" s="1" a="1"/>
  <c r="K56" i="17" s="1"/>
  <c r="I55" i="17"/>
  <c r="J55" i="17" s="1"/>
  <c r="G55" i="17"/>
  <c r="H55" i="17" s="1" a="1"/>
  <c r="H55" i="17" s="1"/>
  <c r="K55" i="17" s="1" a="1"/>
  <c r="K55" i="17" s="1"/>
  <c r="I54" i="17"/>
  <c r="J54" i="17" s="1"/>
  <c r="G54" i="17"/>
  <c r="H54" i="17" s="1" a="1"/>
  <c r="H54" i="17" s="1"/>
  <c r="K54" i="17" s="1" a="1"/>
  <c r="K54" i="17" s="1"/>
  <c r="I53" i="17"/>
  <c r="J53" i="17" s="1"/>
  <c r="G53" i="17"/>
  <c r="H53" i="17" s="1" a="1"/>
  <c r="H53" i="17" s="1"/>
  <c r="K52" i="17" a="1"/>
  <c r="K52" i="17" s="1"/>
  <c r="J52" i="17"/>
  <c r="I52" i="17"/>
  <c r="G52" i="17"/>
  <c r="H52" i="17" s="1" a="1"/>
  <c r="H52" i="17" s="1"/>
  <c r="I51" i="17"/>
  <c r="J51" i="17" s="1"/>
  <c r="G51" i="17"/>
  <c r="H51" i="17" s="1" a="1"/>
  <c r="H51" i="17" s="1"/>
  <c r="I50" i="17"/>
  <c r="J50" i="17" s="1"/>
  <c r="G50" i="17"/>
  <c r="H50" i="17" s="1" a="1"/>
  <c r="H50" i="17" s="1"/>
  <c r="I49" i="17"/>
  <c r="J49" i="17" s="1"/>
  <c r="H49" i="17"/>
  <c r="H49" i="17" a="1"/>
  <c r="G49" i="17"/>
  <c r="I48" i="17"/>
  <c r="J48" i="17" s="1"/>
  <c r="H48" i="17" a="1"/>
  <c r="H48" i="17" s="1"/>
  <c r="G48" i="17"/>
  <c r="I47" i="17"/>
  <c r="J47" i="17" s="1"/>
  <c r="G47" i="17"/>
  <c r="H47" i="17" s="1" a="1"/>
  <c r="H47" i="17" s="1"/>
  <c r="I46" i="17"/>
  <c r="J46" i="17" s="1"/>
  <c r="G46" i="17"/>
  <c r="H46" i="17" s="1" a="1"/>
  <c r="H46" i="17" s="1"/>
  <c r="K46" i="17" s="1" a="1"/>
  <c r="K46" i="17" s="1"/>
  <c r="I45" i="17"/>
  <c r="J45" i="17" s="1"/>
  <c r="G45" i="17"/>
  <c r="H45" i="17" s="1" a="1"/>
  <c r="H45" i="17" s="1"/>
  <c r="K45" i="17" s="1" a="1"/>
  <c r="K45" i="17" s="1"/>
  <c r="I44" i="17"/>
  <c r="J44" i="17" s="1"/>
  <c r="G44" i="17"/>
  <c r="H44" i="17" s="1" a="1"/>
  <c r="H44" i="17" s="1"/>
  <c r="I43" i="17"/>
  <c r="J43" i="17" s="1"/>
  <c r="H43" i="17" a="1"/>
  <c r="H43" i="17" s="1"/>
  <c r="K43" i="17" s="1" a="1"/>
  <c r="K43" i="17" s="1"/>
  <c r="G43" i="17"/>
  <c r="I42" i="17"/>
  <c r="J42" i="17" s="1"/>
  <c r="G42" i="17"/>
  <c r="H42" i="17" s="1" a="1"/>
  <c r="H42" i="17" s="1"/>
  <c r="I41" i="17"/>
  <c r="J41" i="17" s="1"/>
  <c r="G41" i="17"/>
  <c r="H41" i="17" s="1" a="1"/>
  <c r="H41" i="17" s="1"/>
  <c r="K41" i="17" s="1" a="1"/>
  <c r="K41" i="17" s="1"/>
  <c r="I40" i="17"/>
  <c r="J40" i="17" s="1"/>
  <c r="G40" i="17"/>
  <c r="H40" i="17" s="1" a="1"/>
  <c r="H40" i="17" s="1"/>
  <c r="I39" i="17"/>
  <c r="J39" i="17" s="1"/>
  <c r="G39" i="17"/>
  <c r="H39" i="17" s="1" a="1"/>
  <c r="H39" i="17" s="1"/>
  <c r="I38" i="17"/>
  <c r="J38" i="17" s="1"/>
  <c r="G38" i="17"/>
  <c r="H38" i="17" s="1" a="1"/>
  <c r="H38" i="17" s="1"/>
  <c r="J37" i="17"/>
  <c r="I37" i="17"/>
  <c r="G37" i="17"/>
  <c r="H37" i="17" s="1" a="1"/>
  <c r="H37" i="17" s="1"/>
  <c r="K37" i="17" s="1" a="1"/>
  <c r="K37" i="17" s="1"/>
  <c r="I36" i="17"/>
  <c r="J36" i="17" s="1"/>
  <c r="H36" i="17" a="1"/>
  <c r="H36" i="17" s="1"/>
  <c r="K36" i="17" s="1" a="1"/>
  <c r="K36" i="17" s="1"/>
  <c r="G36" i="17"/>
  <c r="I35" i="17"/>
  <c r="J35" i="17" s="1"/>
  <c r="G35" i="17"/>
  <c r="H35" i="17" s="1" a="1"/>
  <c r="H35" i="17" s="1"/>
  <c r="J34" i="17"/>
  <c r="I34" i="17"/>
  <c r="H34" i="17" a="1"/>
  <c r="H34" i="17" s="1"/>
  <c r="G34" i="17"/>
  <c r="I33" i="17"/>
  <c r="J33" i="17" s="1"/>
  <c r="G33" i="17"/>
  <c r="H33" i="17" s="1" a="1"/>
  <c r="H33" i="17" s="1"/>
  <c r="I32" i="17"/>
  <c r="J32" i="17" s="1"/>
  <c r="G32" i="17"/>
  <c r="H32" i="17" s="1" a="1"/>
  <c r="H32" i="17" s="1"/>
  <c r="I31" i="17"/>
  <c r="J31" i="17" s="1"/>
  <c r="G31" i="17"/>
  <c r="H31" i="17" s="1" a="1"/>
  <c r="H31" i="17" s="1"/>
  <c r="K31" i="17" s="1" a="1"/>
  <c r="K31" i="17" s="1"/>
  <c r="I30" i="17"/>
  <c r="J30" i="17" s="1"/>
  <c r="G30" i="17"/>
  <c r="H30" i="17" s="1" a="1"/>
  <c r="H30" i="17" s="1"/>
  <c r="I29" i="17"/>
  <c r="J29" i="17" s="1"/>
  <c r="G29" i="17"/>
  <c r="H29" i="17" s="1" a="1"/>
  <c r="H29" i="17" s="1"/>
  <c r="I28" i="17"/>
  <c r="J28" i="17" s="1"/>
  <c r="G28" i="17"/>
  <c r="H28" i="17" s="1" a="1"/>
  <c r="H28" i="17" s="1"/>
  <c r="I27" i="17"/>
  <c r="J27" i="17" s="1"/>
  <c r="H27" i="17"/>
  <c r="G27" i="17"/>
  <c r="H27" i="17" s="1" a="1"/>
  <c r="I26" i="17"/>
  <c r="J26" i="17" s="1"/>
  <c r="G26" i="17"/>
  <c r="H26" i="17" s="1" a="1"/>
  <c r="H26" i="17" s="1"/>
  <c r="J25" i="17"/>
  <c r="I25" i="17"/>
  <c r="G25" i="17"/>
  <c r="H25" i="17" s="1" a="1"/>
  <c r="H25" i="17" s="1"/>
  <c r="K25" i="17" s="1" a="1"/>
  <c r="K25" i="17" s="1"/>
  <c r="I24" i="17"/>
  <c r="J24" i="17" s="1"/>
  <c r="G24" i="17"/>
  <c r="H24" i="17" s="1" a="1"/>
  <c r="H24" i="17" s="1"/>
  <c r="I23" i="17"/>
  <c r="J23" i="17" s="1"/>
  <c r="G23" i="17"/>
  <c r="H23" i="17" s="1" a="1"/>
  <c r="H23" i="17" s="1"/>
  <c r="I22" i="17"/>
  <c r="J22" i="17" s="1"/>
  <c r="H22" i="17" a="1"/>
  <c r="H22" i="17" s="1"/>
  <c r="G22" i="17"/>
  <c r="I21" i="17"/>
  <c r="J21" i="17" s="1"/>
  <c r="G21" i="17"/>
  <c r="H21" i="17" s="1" a="1"/>
  <c r="H21" i="17" s="1"/>
  <c r="K21" i="17" s="1" a="1"/>
  <c r="K21" i="17" s="1"/>
  <c r="J20" i="17"/>
  <c r="I20" i="17"/>
  <c r="G20" i="17"/>
  <c r="H20" i="17" s="1" a="1"/>
  <c r="H20" i="17" s="1"/>
  <c r="K20" i="17" s="1" a="1"/>
  <c r="K20" i="17" s="1"/>
  <c r="I19" i="17"/>
  <c r="J19" i="17" s="1"/>
  <c r="G19" i="17"/>
  <c r="H19" i="17" s="1" a="1"/>
  <c r="H19" i="17" s="1"/>
  <c r="I18" i="17"/>
  <c r="J18" i="17" s="1"/>
  <c r="G18" i="17"/>
  <c r="H18" i="17" s="1" a="1"/>
  <c r="H18" i="17" s="1"/>
  <c r="I17" i="17"/>
  <c r="J17" i="17" s="1"/>
  <c r="G17" i="17"/>
  <c r="H17" i="17" s="1" a="1"/>
  <c r="H17" i="17" s="1"/>
  <c r="K17" i="17" s="1" a="1"/>
  <c r="K17" i="17" s="1"/>
  <c r="J16" i="17"/>
  <c r="I16" i="17"/>
  <c r="G16" i="17"/>
  <c r="H16" i="17" s="1" a="1"/>
  <c r="H16" i="17" s="1"/>
  <c r="J15" i="17"/>
  <c r="I15" i="17"/>
  <c r="G15" i="17"/>
  <c r="H15" i="17" s="1" a="1"/>
  <c r="H15" i="17" s="1"/>
  <c r="I14" i="17"/>
  <c r="J14" i="17" s="1"/>
  <c r="G14" i="17"/>
  <c r="H14" i="17" s="1" a="1"/>
  <c r="H14" i="17" s="1"/>
  <c r="I13" i="17"/>
  <c r="J13" i="17" s="1"/>
  <c r="H13" i="17" a="1"/>
  <c r="H13" i="17" s="1"/>
  <c r="G13" i="17"/>
  <c r="I12" i="17"/>
  <c r="J12" i="17" s="1"/>
  <c r="G12" i="17"/>
  <c r="H12" i="17" s="1" a="1"/>
  <c r="H12" i="17" s="1"/>
  <c r="I11" i="17"/>
  <c r="J11" i="17" s="1"/>
  <c r="G11" i="17"/>
  <c r="H11" i="17" s="1" a="1"/>
  <c r="H11" i="17" s="1"/>
  <c r="I10" i="17"/>
  <c r="J10" i="17" s="1"/>
  <c r="G10" i="17"/>
  <c r="H10" i="17" s="1" a="1"/>
  <c r="H10" i="17" s="1"/>
  <c r="K10" i="17" s="1" a="1"/>
  <c r="K10" i="17" s="1"/>
  <c r="I1497" i="2"/>
  <c r="J1497" i="2" s="1"/>
  <c r="G1497" i="2"/>
  <c r="H1497" i="2" s="1" a="1"/>
  <c r="H1497" i="2" s="1"/>
  <c r="I1496" i="2"/>
  <c r="J1496" i="2" s="1"/>
  <c r="G1496" i="2"/>
  <c r="H1496" i="2" s="1" a="1"/>
  <c r="H1496" i="2" s="1"/>
  <c r="I1495" i="2"/>
  <c r="J1495" i="2" s="1"/>
  <c r="G1495" i="2"/>
  <c r="H1495" i="2" s="1" a="1"/>
  <c r="H1495" i="2" s="1"/>
  <c r="I1494" i="2"/>
  <c r="J1494" i="2" s="1"/>
  <c r="G1494" i="2"/>
  <c r="H1494" i="2" s="1" a="1"/>
  <c r="H1494" i="2" s="1"/>
  <c r="I1493" i="2"/>
  <c r="J1493" i="2" s="1"/>
  <c r="G1493" i="2"/>
  <c r="H1493" i="2" s="1" a="1"/>
  <c r="H1493" i="2" s="1"/>
  <c r="I1492" i="2"/>
  <c r="J1492" i="2" s="1"/>
  <c r="G1492" i="2"/>
  <c r="H1492" i="2" s="1" a="1"/>
  <c r="H1492" i="2" s="1"/>
  <c r="I1491" i="2"/>
  <c r="J1491" i="2" s="1"/>
  <c r="G1491" i="2"/>
  <c r="H1491" i="2" s="1" a="1"/>
  <c r="H1491" i="2" s="1"/>
  <c r="I1490" i="2"/>
  <c r="J1490" i="2" s="1"/>
  <c r="G1490" i="2"/>
  <c r="H1490" i="2" s="1" a="1"/>
  <c r="H1490" i="2" s="1"/>
  <c r="I1489" i="2"/>
  <c r="J1489" i="2" s="1"/>
  <c r="G1489" i="2"/>
  <c r="H1489" i="2" s="1" a="1"/>
  <c r="H1489" i="2" s="1"/>
  <c r="I1488" i="2"/>
  <c r="J1488" i="2" s="1"/>
  <c r="G1488" i="2"/>
  <c r="H1488" i="2" s="1" a="1"/>
  <c r="H1488" i="2" s="1"/>
  <c r="I1487" i="2"/>
  <c r="J1487" i="2" s="1"/>
  <c r="G1487" i="2"/>
  <c r="H1487" i="2" s="1" a="1"/>
  <c r="H1487" i="2" s="1"/>
  <c r="I1486" i="2"/>
  <c r="J1486" i="2" s="1"/>
  <c r="G1486" i="2"/>
  <c r="H1486" i="2" s="1" a="1"/>
  <c r="H1486" i="2" s="1"/>
  <c r="I1485" i="2"/>
  <c r="J1485" i="2" s="1"/>
  <c r="G1485" i="2"/>
  <c r="H1485" i="2" s="1" a="1"/>
  <c r="H1485" i="2" s="1"/>
  <c r="I1484" i="2"/>
  <c r="J1484" i="2" s="1"/>
  <c r="G1484" i="2"/>
  <c r="H1484" i="2" s="1" a="1"/>
  <c r="H1484" i="2" s="1"/>
  <c r="I1483" i="2"/>
  <c r="J1483" i="2" s="1"/>
  <c r="G1483" i="2"/>
  <c r="H1483" i="2" s="1" a="1"/>
  <c r="H1483" i="2" s="1"/>
  <c r="I1482" i="2"/>
  <c r="J1482" i="2" s="1"/>
  <c r="G1482" i="2"/>
  <c r="H1482" i="2" s="1" a="1"/>
  <c r="H1482" i="2" s="1"/>
  <c r="I1481" i="2"/>
  <c r="J1481" i="2" s="1"/>
  <c r="G1481" i="2"/>
  <c r="H1481" i="2" s="1" a="1"/>
  <c r="H1481" i="2" s="1"/>
  <c r="I1480" i="2"/>
  <c r="J1480" i="2" s="1"/>
  <c r="G1480" i="2"/>
  <c r="H1480" i="2" s="1" a="1"/>
  <c r="H1480" i="2" s="1"/>
  <c r="I1479" i="2"/>
  <c r="J1479" i="2" s="1"/>
  <c r="G1479" i="2"/>
  <c r="H1479" i="2" s="1" a="1"/>
  <c r="H1479" i="2" s="1"/>
  <c r="I1478" i="2"/>
  <c r="J1478" i="2" s="1"/>
  <c r="G1478" i="2"/>
  <c r="H1478" i="2" s="1" a="1"/>
  <c r="H1478" i="2" s="1"/>
  <c r="I1477" i="2"/>
  <c r="J1477" i="2" s="1"/>
  <c r="G1477" i="2"/>
  <c r="H1477" i="2" s="1" a="1"/>
  <c r="H1477" i="2" s="1"/>
  <c r="I1476" i="2"/>
  <c r="J1476" i="2" s="1"/>
  <c r="G1476" i="2"/>
  <c r="H1476" i="2" s="1" a="1"/>
  <c r="H1476" i="2" s="1"/>
  <c r="I1475" i="2"/>
  <c r="J1475" i="2" s="1"/>
  <c r="G1475" i="2"/>
  <c r="H1475" i="2" s="1" a="1"/>
  <c r="H1475" i="2" s="1"/>
  <c r="I1474" i="2"/>
  <c r="J1474" i="2" s="1"/>
  <c r="G1474" i="2"/>
  <c r="H1474" i="2" s="1" a="1"/>
  <c r="H1474" i="2" s="1"/>
  <c r="I1473" i="2"/>
  <c r="J1473" i="2" s="1"/>
  <c r="G1473" i="2"/>
  <c r="H1473" i="2" s="1" a="1"/>
  <c r="H1473" i="2" s="1"/>
  <c r="I1472" i="2"/>
  <c r="J1472" i="2" s="1"/>
  <c r="G1472" i="2"/>
  <c r="H1472" i="2" s="1" a="1"/>
  <c r="H1472" i="2" s="1"/>
  <c r="I1471" i="2"/>
  <c r="J1471" i="2" s="1"/>
  <c r="G1471" i="2"/>
  <c r="H1471" i="2" s="1" a="1"/>
  <c r="H1471" i="2" s="1"/>
  <c r="I1470" i="2"/>
  <c r="J1470" i="2" s="1"/>
  <c r="G1470" i="2"/>
  <c r="H1470" i="2" s="1" a="1"/>
  <c r="H1470" i="2" s="1"/>
  <c r="I1469" i="2"/>
  <c r="J1469" i="2" s="1"/>
  <c r="G1469" i="2"/>
  <c r="H1469" i="2" s="1" a="1"/>
  <c r="H1469" i="2" s="1"/>
  <c r="I1468" i="2"/>
  <c r="J1468" i="2" s="1"/>
  <c r="G1468" i="2"/>
  <c r="H1468" i="2" s="1" a="1"/>
  <c r="H1468" i="2" s="1"/>
  <c r="I1467" i="2"/>
  <c r="J1467" i="2" s="1"/>
  <c r="G1467" i="2"/>
  <c r="H1467" i="2" s="1" a="1"/>
  <c r="H1467" i="2" s="1"/>
  <c r="I1466" i="2"/>
  <c r="J1466" i="2" s="1"/>
  <c r="G1466" i="2"/>
  <c r="H1466" i="2" s="1" a="1"/>
  <c r="H1466" i="2" s="1"/>
  <c r="I1465" i="2"/>
  <c r="J1465" i="2" s="1"/>
  <c r="G1465" i="2"/>
  <c r="H1465" i="2" s="1" a="1"/>
  <c r="H1465" i="2" s="1"/>
  <c r="I1464" i="2"/>
  <c r="J1464" i="2" s="1"/>
  <c r="G1464" i="2"/>
  <c r="H1464" i="2" s="1" a="1"/>
  <c r="H1464" i="2" s="1"/>
  <c r="I1463" i="2"/>
  <c r="J1463" i="2" s="1"/>
  <c r="G1463" i="2"/>
  <c r="H1463" i="2" s="1" a="1"/>
  <c r="H1463" i="2" s="1"/>
  <c r="I1462" i="2"/>
  <c r="J1462" i="2" s="1"/>
  <c r="G1462" i="2"/>
  <c r="H1462" i="2" s="1" a="1"/>
  <c r="H1462" i="2" s="1"/>
  <c r="I1461" i="2"/>
  <c r="J1461" i="2" s="1"/>
  <c r="G1461" i="2"/>
  <c r="H1461" i="2" s="1" a="1"/>
  <c r="H1461" i="2" s="1"/>
  <c r="I1460" i="2"/>
  <c r="J1460" i="2" s="1"/>
  <c r="G1460" i="2"/>
  <c r="H1460" i="2" s="1" a="1"/>
  <c r="H1460" i="2" s="1"/>
  <c r="I1459" i="2"/>
  <c r="J1459" i="2" s="1"/>
  <c r="G1459" i="2"/>
  <c r="H1459" i="2" s="1" a="1"/>
  <c r="H1459" i="2" s="1"/>
  <c r="I1458" i="2"/>
  <c r="J1458" i="2" s="1"/>
  <c r="G1458" i="2"/>
  <c r="H1458" i="2" s="1" a="1"/>
  <c r="H1458" i="2" s="1"/>
  <c r="I1457" i="2"/>
  <c r="J1457" i="2" s="1"/>
  <c r="G1457" i="2"/>
  <c r="H1457" i="2" s="1" a="1"/>
  <c r="H1457" i="2" s="1"/>
  <c r="I1456" i="2"/>
  <c r="J1456" i="2" s="1"/>
  <c r="G1456" i="2"/>
  <c r="H1456" i="2" s="1" a="1"/>
  <c r="H1456" i="2" s="1"/>
  <c r="I1455" i="2"/>
  <c r="J1455" i="2" s="1"/>
  <c r="G1455" i="2"/>
  <c r="H1455" i="2" s="1" a="1"/>
  <c r="H1455" i="2" s="1"/>
  <c r="I1454" i="2"/>
  <c r="J1454" i="2" s="1"/>
  <c r="G1454" i="2"/>
  <c r="H1454" i="2" s="1" a="1"/>
  <c r="H1454" i="2" s="1"/>
  <c r="I1453" i="2"/>
  <c r="J1453" i="2" s="1"/>
  <c r="G1453" i="2"/>
  <c r="H1453" i="2" s="1" a="1"/>
  <c r="H1453" i="2" s="1"/>
  <c r="I1452" i="2"/>
  <c r="J1452" i="2" s="1"/>
  <c r="G1452" i="2"/>
  <c r="H1452" i="2" s="1" a="1"/>
  <c r="H1452" i="2" s="1"/>
  <c r="I1451" i="2"/>
  <c r="J1451" i="2" s="1"/>
  <c r="G1451" i="2"/>
  <c r="H1451" i="2" s="1" a="1"/>
  <c r="H1451" i="2" s="1"/>
  <c r="I1450" i="2"/>
  <c r="J1450" i="2" s="1"/>
  <c r="G1450" i="2"/>
  <c r="H1450" i="2" s="1" a="1"/>
  <c r="H1450" i="2" s="1"/>
  <c r="I1449" i="2"/>
  <c r="J1449" i="2" s="1"/>
  <c r="G1449" i="2"/>
  <c r="H1449" i="2" s="1" a="1"/>
  <c r="H1449" i="2" s="1"/>
  <c r="I1448" i="2"/>
  <c r="J1448" i="2" s="1"/>
  <c r="G1448" i="2"/>
  <c r="H1448" i="2" s="1" a="1"/>
  <c r="H1448" i="2" s="1"/>
  <c r="I1447" i="2"/>
  <c r="J1447" i="2" s="1"/>
  <c r="G1447" i="2"/>
  <c r="H1447" i="2" s="1" a="1"/>
  <c r="H1447" i="2" s="1"/>
  <c r="I1446" i="2"/>
  <c r="J1446" i="2" s="1"/>
  <c r="G1446" i="2"/>
  <c r="H1446" i="2" s="1" a="1"/>
  <c r="H1446" i="2" s="1"/>
  <c r="I1445" i="2"/>
  <c r="J1445" i="2" s="1"/>
  <c r="G1445" i="2"/>
  <c r="H1445" i="2" s="1" a="1"/>
  <c r="H1445" i="2" s="1"/>
  <c r="I1444" i="2"/>
  <c r="J1444" i="2" s="1"/>
  <c r="G1444" i="2"/>
  <c r="H1444" i="2" s="1" a="1"/>
  <c r="H1444" i="2" s="1"/>
  <c r="I1443" i="2"/>
  <c r="J1443" i="2" s="1"/>
  <c r="G1443" i="2"/>
  <c r="H1443" i="2" s="1" a="1"/>
  <c r="H1443" i="2" s="1"/>
  <c r="I1442" i="2"/>
  <c r="J1442" i="2" s="1"/>
  <c r="G1442" i="2"/>
  <c r="H1442" i="2" s="1" a="1"/>
  <c r="H1442" i="2" s="1"/>
  <c r="I1441" i="2"/>
  <c r="J1441" i="2" s="1"/>
  <c r="G1441" i="2"/>
  <c r="H1441" i="2" s="1" a="1"/>
  <c r="H1441" i="2" s="1"/>
  <c r="I1440" i="2"/>
  <c r="J1440" i="2" s="1"/>
  <c r="G1440" i="2"/>
  <c r="H1440" i="2" s="1" a="1"/>
  <c r="H1440" i="2" s="1"/>
  <c r="I1439" i="2"/>
  <c r="J1439" i="2" s="1"/>
  <c r="G1439" i="2"/>
  <c r="H1439" i="2" s="1" a="1"/>
  <c r="H1439" i="2" s="1"/>
  <c r="I1438" i="2"/>
  <c r="J1438" i="2" s="1"/>
  <c r="G1438" i="2"/>
  <c r="H1438" i="2" s="1" a="1"/>
  <c r="H1438" i="2" s="1"/>
  <c r="I1437" i="2"/>
  <c r="J1437" i="2" s="1"/>
  <c r="G1437" i="2"/>
  <c r="H1437" i="2" s="1" a="1"/>
  <c r="H1437" i="2" s="1"/>
  <c r="I1436" i="2"/>
  <c r="J1436" i="2" s="1"/>
  <c r="G1436" i="2"/>
  <c r="H1436" i="2" s="1" a="1"/>
  <c r="H1436" i="2" s="1"/>
  <c r="I1435" i="2"/>
  <c r="J1435" i="2" s="1"/>
  <c r="G1435" i="2"/>
  <c r="H1435" i="2" s="1" a="1"/>
  <c r="H1435" i="2" s="1"/>
  <c r="I1434" i="2"/>
  <c r="J1434" i="2" s="1"/>
  <c r="G1434" i="2"/>
  <c r="H1434" i="2" s="1" a="1"/>
  <c r="H1434" i="2" s="1"/>
  <c r="I1433" i="2"/>
  <c r="J1433" i="2" s="1"/>
  <c r="G1433" i="2"/>
  <c r="H1433" i="2" s="1" a="1"/>
  <c r="H1433" i="2" s="1"/>
  <c r="I1432" i="2"/>
  <c r="J1432" i="2" s="1"/>
  <c r="G1432" i="2"/>
  <c r="H1432" i="2" s="1" a="1"/>
  <c r="H1432" i="2" s="1"/>
  <c r="I1431" i="2"/>
  <c r="J1431" i="2" s="1"/>
  <c r="G1431" i="2"/>
  <c r="H1431" i="2" s="1" a="1"/>
  <c r="H1431" i="2" s="1"/>
  <c r="I1430" i="2"/>
  <c r="J1430" i="2" s="1"/>
  <c r="G1430" i="2"/>
  <c r="H1430" i="2" s="1" a="1"/>
  <c r="H1430" i="2" s="1"/>
  <c r="I1429" i="2"/>
  <c r="J1429" i="2" s="1"/>
  <c r="G1429" i="2"/>
  <c r="H1429" i="2" s="1" a="1"/>
  <c r="H1429" i="2" s="1"/>
  <c r="I1428" i="2"/>
  <c r="J1428" i="2" s="1"/>
  <c r="G1428" i="2"/>
  <c r="H1428" i="2" s="1" a="1"/>
  <c r="H1428" i="2" s="1"/>
  <c r="I1427" i="2"/>
  <c r="J1427" i="2" s="1"/>
  <c r="G1427" i="2"/>
  <c r="H1427" i="2" s="1" a="1"/>
  <c r="H1427" i="2" s="1"/>
  <c r="I1426" i="2"/>
  <c r="J1426" i="2" s="1"/>
  <c r="G1426" i="2"/>
  <c r="H1426" i="2" s="1" a="1"/>
  <c r="H1426" i="2" s="1"/>
  <c r="I1425" i="2"/>
  <c r="J1425" i="2" s="1"/>
  <c r="G1425" i="2"/>
  <c r="H1425" i="2" s="1" a="1"/>
  <c r="H1425" i="2" s="1"/>
  <c r="I1424" i="2"/>
  <c r="J1424" i="2" s="1"/>
  <c r="G1424" i="2"/>
  <c r="H1424" i="2" s="1" a="1"/>
  <c r="H1424" i="2" s="1"/>
  <c r="I1423" i="2"/>
  <c r="J1423" i="2" s="1"/>
  <c r="G1423" i="2"/>
  <c r="H1423" i="2" s="1" a="1"/>
  <c r="H1423" i="2" s="1"/>
  <c r="I1422" i="2"/>
  <c r="J1422" i="2" s="1"/>
  <c r="G1422" i="2"/>
  <c r="H1422" i="2" s="1" a="1"/>
  <c r="H1422" i="2" s="1"/>
  <c r="I1421" i="2"/>
  <c r="J1421" i="2" s="1"/>
  <c r="G1421" i="2"/>
  <c r="H1421" i="2" s="1" a="1"/>
  <c r="H1421" i="2" s="1"/>
  <c r="I1420" i="2"/>
  <c r="J1420" i="2" s="1"/>
  <c r="G1420" i="2"/>
  <c r="H1420" i="2" s="1" a="1"/>
  <c r="H1420" i="2" s="1"/>
  <c r="I1419" i="2"/>
  <c r="J1419" i="2" s="1"/>
  <c r="G1419" i="2"/>
  <c r="H1419" i="2" s="1" a="1"/>
  <c r="H1419" i="2" s="1"/>
  <c r="I1418" i="2"/>
  <c r="J1418" i="2" s="1"/>
  <c r="G1418" i="2"/>
  <c r="H1418" i="2" s="1" a="1"/>
  <c r="H1418" i="2" s="1"/>
  <c r="I1417" i="2"/>
  <c r="J1417" i="2" s="1"/>
  <c r="G1417" i="2"/>
  <c r="H1417" i="2" s="1" a="1"/>
  <c r="H1417" i="2" s="1"/>
  <c r="I1416" i="2"/>
  <c r="J1416" i="2" s="1"/>
  <c r="G1416" i="2"/>
  <c r="H1416" i="2" s="1" a="1"/>
  <c r="H1416" i="2" s="1"/>
  <c r="I1415" i="2"/>
  <c r="J1415" i="2" s="1"/>
  <c r="G1415" i="2"/>
  <c r="H1415" i="2" s="1" a="1"/>
  <c r="H1415" i="2" s="1"/>
  <c r="I1414" i="2"/>
  <c r="J1414" i="2" s="1"/>
  <c r="G1414" i="2"/>
  <c r="H1414" i="2" s="1" a="1"/>
  <c r="H1414" i="2" s="1"/>
  <c r="I1413" i="2"/>
  <c r="J1413" i="2" s="1"/>
  <c r="G1413" i="2"/>
  <c r="H1413" i="2" s="1" a="1"/>
  <c r="H1413" i="2" s="1"/>
  <c r="I1412" i="2"/>
  <c r="J1412" i="2" s="1"/>
  <c r="G1412" i="2"/>
  <c r="H1412" i="2" s="1" a="1"/>
  <c r="H1412" i="2" s="1"/>
  <c r="I1411" i="2"/>
  <c r="J1411" i="2" s="1"/>
  <c r="G1411" i="2"/>
  <c r="H1411" i="2" s="1" a="1"/>
  <c r="H1411" i="2" s="1"/>
  <c r="I1410" i="2"/>
  <c r="J1410" i="2" s="1"/>
  <c r="G1410" i="2"/>
  <c r="H1410" i="2" s="1" a="1"/>
  <c r="H1410" i="2" s="1"/>
  <c r="I1409" i="2"/>
  <c r="J1409" i="2" s="1"/>
  <c r="G1409" i="2"/>
  <c r="H1409" i="2" s="1" a="1"/>
  <c r="H1409" i="2" s="1"/>
  <c r="I1408" i="2"/>
  <c r="J1408" i="2" s="1"/>
  <c r="G1408" i="2"/>
  <c r="H1408" i="2" s="1" a="1"/>
  <c r="H1408" i="2" s="1"/>
  <c r="I1407" i="2"/>
  <c r="J1407" i="2" s="1"/>
  <c r="G1407" i="2"/>
  <c r="H1407" i="2" s="1" a="1"/>
  <c r="H1407" i="2" s="1"/>
  <c r="I1406" i="2"/>
  <c r="J1406" i="2" s="1"/>
  <c r="G1406" i="2"/>
  <c r="H1406" i="2" s="1" a="1"/>
  <c r="H1406" i="2" s="1"/>
  <c r="I1405" i="2"/>
  <c r="J1405" i="2" s="1"/>
  <c r="G1405" i="2"/>
  <c r="H1405" i="2" s="1" a="1"/>
  <c r="H1405" i="2" s="1"/>
  <c r="I1404" i="2"/>
  <c r="J1404" i="2" s="1"/>
  <c r="G1404" i="2"/>
  <c r="H1404" i="2" s="1" a="1"/>
  <c r="H1404" i="2" s="1"/>
  <c r="I1403" i="2"/>
  <c r="J1403" i="2" s="1"/>
  <c r="G1403" i="2"/>
  <c r="H1403" i="2" s="1" a="1"/>
  <c r="H1403" i="2" s="1"/>
  <c r="I1402" i="2"/>
  <c r="J1402" i="2" s="1"/>
  <c r="G1402" i="2"/>
  <c r="H1402" i="2" s="1" a="1"/>
  <c r="H1402" i="2" s="1"/>
  <c r="I1401" i="2"/>
  <c r="J1401" i="2" s="1"/>
  <c r="G1401" i="2"/>
  <c r="H1401" i="2" s="1" a="1"/>
  <c r="H1401" i="2" s="1"/>
  <c r="I1400" i="2"/>
  <c r="J1400" i="2" s="1"/>
  <c r="G1400" i="2"/>
  <c r="H1400" i="2" s="1" a="1"/>
  <c r="H1400" i="2" s="1"/>
  <c r="I1399" i="2"/>
  <c r="J1399" i="2" s="1"/>
  <c r="G1399" i="2"/>
  <c r="H1399" i="2" s="1" a="1"/>
  <c r="H1399" i="2" s="1"/>
  <c r="I1398" i="2"/>
  <c r="J1398" i="2" s="1"/>
  <c r="G1398" i="2"/>
  <c r="H1398" i="2" s="1" a="1"/>
  <c r="H1398" i="2" s="1"/>
  <c r="I1397" i="2"/>
  <c r="J1397" i="2" s="1"/>
  <c r="G1397" i="2"/>
  <c r="H1397" i="2" s="1" a="1"/>
  <c r="H1397" i="2" s="1"/>
  <c r="I1396" i="2"/>
  <c r="J1396" i="2" s="1"/>
  <c r="G1396" i="2"/>
  <c r="H1396" i="2" s="1" a="1"/>
  <c r="H1396" i="2" s="1"/>
  <c r="I1395" i="2"/>
  <c r="J1395" i="2" s="1"/>
  <c r="G1395" i="2"/>
  <c r="H1395" i="2" s="1" a="1"/>
  <c r="H1395" i="2" s="1"/>
  <c r="I1394" i="2"/>
  <c r="J1394" i="2" s="1"/>
  <c r="G1394" i="2"/>
  <c r="H1394" i="2" s="1" a="1"/>
  <c r="H1394" i="2" s="1"/>
  <c r="I1393" i="2"/>
  <c r="J1393" i="2" s="1"/>
  <c r="G1393" i="2"/>
  <c r="H1393" i="2" s="1" a="1"/>
  <c r="H1393" i="2" s="1"/>
  <c r="I1392" i="2"/>
  <c r="J1392" i="2" s="1"/>
  <c r="G1392" i="2"/>
  <c r="H1392" i="2" s="1" a="1"/>
  <c r="H1392" i="2" s="1"/>
  <c r="I1391" i="2"/>
  <c r="J1391" i="2" s="1"/>
  <c r="G1391" i="2"/>
  <c r="H1391" i="2" s="1" a="1"/>
  <c r="H1391" i="2" s="1"/>
  <c r="I1390" i="2"/>
  <c r="J1390" i="2" s="1"/>
  <c r="G1390" i="2"/>
  <c r="H1390" i="2" s="1" a="1"/>
  <c r="H1390" i="2" s="1"/>
  <c r="I1389" i="2"/>
  <c r="J1389" i="2" s="1"/>
  <c r="G1389" i="2"/>
  <c r="H1389" i="2" s="1" a="1"/>
  <c r="H1389" i="2" s="1"/>
  <c r="I1388" i="2"/>
  <c r="J1388" i="2" s="1"/>
  <c r="G1388" i="2"/>
  <c r="H1388" i="2" s="1" a="1"/>
  <c r="H1388" i="2" s="1"/>
  <c r="I1387" i="2"/>
  <c r="J1387" i="2" s="1"/>
  <c r="G1387" i="2"/>
  <c r="H1387" i="2" s="1" a="1"/>
  <c r="H1387" i="2" s="1"/>
  <c r="I1386" i="2"/>
  <c r="J1386" i="2" s="1"/>
  <c r="G1386" i="2"/>
  <c r="H1386" i="2" s="1" a="1"/>
  <c r="H1386" i="2" s="1"/>
  <c r="I1385" i="2"/>
  <c r="J1385" i="2" s="1"/>
  <c r="G1385" i="2"/>
  <c r="H1385" i="2" s="1" a="1"/>
  <c r="H1385" i="2" s="1"/>
  <c r="I1384" i="2"/>
  <c r="J1384" i="2" s="1"/>
  <c r="G1384" i="2"/>
  <c r="H1384" i="2" s="1" a="1"/>
  <c r="H1384" i="2" s="1"/>
  <c r="I1383" i="2"/>
  <c r="J1383" i="2" s="1"/>
  <c r="G1383" i="2"/>
  <c r="H1383" i="2" s="1" a="1"/>
  <c r="H1383" i="2" s="1"/>
  <c r="I1382" i="2"/>
  <c r="J1382" i="2" s="1"/>
  <c r="G1382" i="2"/>
  <c r="H1382" i="2" s="1" a="1"/>
  <c r="H1382" i="2" s="1"/>
  <c r="I1381" i="2"/>
  <c r="J1381" i="2" s="1"/>
  <c r="G1381" i="2"/>
  <c r="H1381" i="2" s="1" a="1"/>
  <c r="H1381" i="2" s="1"/>
  <c r="I1380" i="2"/>
  <c r="J1380" i="2" s="1"/>
  <c r="G1380" i="2"/>
  <c r="H1380" i="2" s="1" a="1"/>
  <c r="H1380" i="2" s="1"/>
  <c r="I1379" i="2"/>
  <c r="J1379" i="2" s="1"/>
  <c r="G1379" i="2"/>
  <c r="H1379" i="2" s="1" a="1"/>
  <c r="H1379" i="2" s="1"/>
  <c r="I1378" i="2"/>
  <c r="J1378" i="2" s="1"/>
  <c r="G1378" i="2"/>
  <c r="H1378" i="2" s="1" a="1"/>
  <c r="H1378" i="2" s="1"/>
  <c r="I1377" i="2"/>
  <c r="J1377" i="2" s="1"/>
  <c r="G1377" i="2"/>
  <c r="H1377" i="2" s="1" a="1"/>
  <c r="H1377" i="2" s="1"/>
  <c r="I1376" i="2"/>
  <c r="J1376" i="2" s="1"/>
  <c r="G1376" i="2"/>
  <c r="H1376" i="2" s="1" a="1"/>
  <c r="H1376" i="2" s="1"/>
  <c r="I1375" i="2"/>
  <c r="J1375" i="2" s="1"/>
  <c r="G1375" i="2"/>
  <c r="H1375" i="2" s="1" a="1"/>
  <c r="H1375" i="2" s="1"/>
  <c r="I1374" i="2"/>
  <c r="J1374" i="2" s="1"/>
  <c r="G1374" i="2"/>
  <c r="H1374" i="2" s="1" a="1"/>
  <c r="H1374" i="2" s="1"/>
  <c r="I1373" i="2"/>
  <c r="J1373" i="2" s="1"/>
  <c r="G1373" i="2"/>
  <c r="H1373" i="2" s="1" a="1"/>
  <c r="H1373" i="2" s="1"/>
  <c r="I1372" i="2"/>
  <c r="J1372" i="2" s="1"/>
  <c r="G1372" i="2"/>
  <c r="H1372" i="2" s="1" a="1"/>
  <c r="H1372" i="2" s="1"/>
  <c r="I1371" i="2"/>
  <c r="J1371" i="2" s="1"/>
  <c r="G1371" i="2"/>
  <c r="H1371" i="2" s="1" a="1"/>
  <c r="H1371" i="2" s="1"/>
  <c r="I1370" i="2"/>
  <c r="J1370" i="2" s="1"/>
  <c r="G1370" i="2"/>
  <c r="H1370" i="2" s="1" a="1"/>
  <c r="H1370" i="2" s="1"/>
  <c r="I1369" i="2"/>
  <c r="J1369" i="2" s="1"/>
  <c r="G1369" i="2"/>
  <c r="H1369" i="2" s="1" a="1"/>
  <c r="H1369" i="2" s="1"/>
  <c r="I1368" i="2"/>
  <c r="J1368" i="2" s="1"/>
  <c r="G1368" i="2"/>
  <c r="H1368" i="2" s="1" a="1"/>
  <c r="H1368" i="2" s="1"/>
  <c r="I1367" i="2"/>
  <c r="J1367" i="2" s="1"/>
  <c r="G1367" i="2"/>
  <c r="H1367" i="2" s="1" a="1"/>
  <c r="H1367" i="2" s="1"/>
  <c r="I1366" i="2"/>
  <c r="J1366" i="2" s="1"/>
  <c r="G1366" i="2"/>
  <c r="H1366" i="2" s="1" a="1"/>
  <c r="H1366" i="2" s="1"/>
  <c r="I1365" i="2"/>
  <c r="J1365" i="2" s="1"/>
  <c r="G1365" i="2"/>
  <c r="H1365" i="2" s="1" a="1"/>
  <c r="H1365" i="2" s="1"/>
  <c r="I1364" i="2"/>
  <c r="J1364" i="2" s="1"/>
  <c r="G1364" i="2"/>
  <c r="H1364" i="2" s="1" a="1"/>
  <c r="H1364" i="2" s="1"/>
  <c r="I1363" i="2"/>
  <c r="J1363" i="2" s="1"/>
  <c r="G1363" i="2"/>
  <c r="H1363" i="2" s="1" a="1"/>
  <c r="H1363" i="2" s="1"/>
  <c r="I1362" i="2"/>
  <c r="J1362" i="2" s="1"/>
  <c r="G1362" i="2"/>
  <c r="H1362" i="2" s="1" a="1"/>
  <c r="H1362" i="2" s="1"/>
  <c r="I1361" i="2"/>
  <c r="J1361" i="2" s="1"/>
  <c r="G1361" i="2"/>
  <c r="H1361" i="2" s="1" a="1"/>
  <c r="H1361" i="2" s="1"/>
  <c r="I1360" i="2"/>
  <c r="J1360" i="2" s="1"/>
  <c r="G1360" i="2"/>
  <c r="H1360" i="2" s="1" a="1"/>
  <c r="H1360" i="2" s="1"/>
  <c r="I1359" i="2"/>
  <c r="J1359" i="2" s="1"/>
  <c r="G1359" i="2"/>
  <c r="H1359" i="2" s="1" a="1"/>
  <c r="H1359" i="2" s="1"/>
  <c r="I1358" i="2"/>
  <c r="J1358" i="2" s="1"/>
  <c r="G1358" i="2"/>
  <c r="H1358" i="2" s="1" a="1"/>
  <c r="H1358" i="2" s="1"/>
  <c r="I1357" i="2"/>
  <c r="J1357" i="2" s="1"/>
  <c r="G1357" i="2"/>
  <c r="H1357" i="2" s="1" a="1"/>
  <c r="H1357" i="2" s="1"/>
  <c r="I1356" i="2"/>
  <c r="J1356" i="2" s="1"/>
  <c r="G1356" i="2"/>
  <c r="H1356" i="2" s="1" a="1"/>
  <c r="H1356" i="2" s="1"/>
  <c r="I1355" i="2"/>
  <c r="J1355" i="2" s="1"/>
  <c r="G1355" i="2"/>
  <c r="H1355" i="2" s="1" a="1"/>
  <c r="H1355" i="2" s="1"/>
  <c r="I1354" i="2"/>
  <c r="J1354" i="2" s="1"/>
  <c r="G1354" i="2"/>
  <c r="H1354" i="2" s="1" a="1"/>
  <c r="H1354" i="2" s="1"/>
  <c r="I1353" i="2"/>
  <c r="J1353" i="2" s="1"/>
  <c r="G1353" i="2"/>
  <c r="H1353" i="2" s="1" a="1"/>
  <c r="H1353" i="2" s="1"/>
  <c r="I1352" i="2"/>
  <c r="J1352" i="2" s="1"/>
  <c r="G1352" i="2"/>
  <c r="H1352" i="2" s="1" a="1"/>
  <c r="H1352" i="2" s="1"/>
  <c r="I1351" i="2"/>
  <c r="J1351" i="2" s="1"/>
  <c r="G1351" i="2"/>
  <c r="H1351" i="2" s="1" a="1"/>
  <c r="H1351" i="2" s="1"/>
  <c r="I1350" i="2"/>
  <c r="J1350" i="2" s="1"/>
  <c r="G1350" i="2"/>
  <c r="H1350" i="2" s="1" a="1"/>
  <c r="H1350" i="2" s="1"/>
  <c r="I1349" i="2"/>
  <c r="J1349" i="2" s="1"/>
  <c r="G1349" i="2"/>
  <c r="H1349" i="2" s="1" a="1"/>
  <c r="H1349" i="2" s="1"/>
  <c r="I1348" i="2"/>
  <c r="J1348" i="2" s="1"/>
  <c r="G1348" i="2"/>
  <c r="H1348" i="2" s="1" a="1"/>
  <c r="H1348" i="2" s="1"/>
  <c r="I1347" i="2"/>
  <c r="J1347" i="2" s="1"/>
  <c r="G1347" i="2"/>
  <c r="H1347" i="2" s="1" a="1"/>
  <c r="H1347" i="2" s="1"/>
  <c r="I1346" i="2"/>
  <c r="J1346" i="2" s="1"/>
  <c r="G1346" i="2"/>
  <c r="H1346" i="2" s="1" a="1"/>
  <c r="H1346" i="2" s="1"/>
  <c r="I1345" i="2"/>
  <c r="J1345" i="2" s="1"/>
  <c r="G1345" i="2"/>
  <c r="H1345" i="2" s="1" a="1"/>
  <c r="H1345" i="2" s="1"/>
  <c r="I1344" i="2"/>
  <c r="J1344" i="2" s="1"/>
  <c r="G1344" i="2"/>
  <c r="H1344" i="2" s="1" a="1"/>
  <c r="H1344" i="2" s="1"/>
  <c r="I1343" i="2"/>
  <c r="J1343" i="2" s="1"/>
  <c r="G1343" i="2"/>
  <c r="H1343" i="2" s="1" a="1"/>
  <c r="H1343" i="2" s="1"/>
  <c r="I1342" i="2"/>
  <c r="J1342" i="2" s="1"/>
  <c r="G1342" i="2"/>
  <c r="H1342" i="2" s="1" a="1"/>
  <c r="H1342" i="2" s="1"/>
  <c r="I1341" i="2"/>
  <c r="J1341" i="2" s="1"/>
  <c r="G1341" i="2"/>
  <c r="H1341" i="2" s="1" a="1"/>
  <c r="H1341" i="2" s="1"/>
  <c r="I1340" i="2"/>
  <c r="J1340" i="2" s="1"/>
  <c r="G1340" i="2"/>
  <c r="H1340" i="2" s="1" a="1"/>
  <c r="H1340" i="2" s="1"/>
  <c r="I1339" i="2"/>
  <c r="J1339" i="2" s="1"/>
  <c r="G1339" i="2"/>
  <c r="H1339" i="2" s="1" a="1"/>
  <c r="H1339" i="2" s="1"/>
  <c r="I1338" i="2"/>
  <c r="J1338" i="2" s="1"/>
  <c r="G1338" i="2"/>
  <c r="H1338" i="2" s="1" a="1"/>
  <c r="H1338" i="2" s="1"/>
  <c r="I1337" i="2"/>
  <c r="J1337" i="2" s="1"/>
  <c r="G1337" i="2"/>
  <c r="H1337" i="2" s="1" a="1"/>
  <c r="H1337" i="2" s="1"/>
  <c r="I1336" i="2"/>
  <c r="J1336" i="2" s="1"/>
  <c r="G1336" i="2"/>
  <c r="H1336" i="2" s="1" a="1"/>
  <c r="H1336" i="2" s="1"/>
  <c r="I1335" i="2"/>
  <c r="J1335" i="2" s="1"/>
  <c r="G1335" i="2"/>
  <c r="H1335" i="2" s="1" a="1"/>
  <c r="H1335" i="2" s="1"/>
  <c r="I1334" i="2"/>
  <c r="J1334" i="2" s="1"/>
  <c r="G1334" i="2"/>
  <c r="H1334" i="2" s="1" a="1"/>
  <c r="H1334" i="2" s="1"/>
  <c r="I1333" i="2"/>
  <c r="J1333" i="2" s="1"/>
  <c r="G1333" i="2"/>
  <c r="H1333" i="2" s="1" a="1"/>
  <c r="H1333" i="2" s="1"/>
  <c r="I1332" i="2"/>
  <c r="J1332" i="2" s="1"/>
  <c r="G1332" i="2"/>
  <c r="H1332" i="2" s="1" a="1"/>
  <c r="H1332" i="2" s="1"/>
  <c r="I1331" i="2"/>
  <c r="J1331" i="2" s="1"/>
  <c r="G1331" i="2"/>
  <c r="H1331" i="2" s="1" a="1"/>
  <c r="H1331" i="2" s="1"/>
  <c r="I1330" i="2"/>
  <c r="J1330" i="2" s="1"/>
  <c r="G1330" i="2"/>
  <c r="H1330" i="2" s="1" a="1"/>
  <c r="H1330" i="2" s="1"/>
  <c r="I1329" i="2"/>
  <c r="J1329" i="2" s="1"/>
  <c r="G1329" i="2"/>
  <c r="H1329" i="2" s="1" a="1"/>
  <c r="H1329" i="2" s="1"/>
  <c r="I1328" i="2"/>
  <c r="J1328" i="2" s="1"/>
  <c r="G1328" i="2"/>
  <c r="H1328" i="2" s="1" a="1"/>
  <c r="H1328" i="2" s="1"/>
  <c r="I1327" i="2"/>
  <c r="J1327" i="2" s="1"/>
  <c r="G1327" i="2"/>
  <c r="H1327" i="2" s="1" a="1"/>
  <c r="H1327" i="2" s="1"/>
  <c r="I1326" i="2"/>
  <c r="J1326" i="2" s="1"/>
  <c r="G1326" i="2"/>
  <c r="H1326" i="2" s="1" a="1"/>
  <c r="H1326" i="2" s="1"/>
  <c r="I1325" i="2"/>
  <c r="J1325" i="2" s="1"/>
  <c r="G1325" i="2"/>
  <c r="H1325" i="2" s="1" a="1"/>
  <c r="H1325" i="2" s="1"/>
  <c r="I1324" i="2"/>
  <c r="J1324" i="2" s="1"/>
  <c r="G1324" i="2"/>
  <c r="H1324" i="2" s="1" a="1"/>
  <c r="H1324" i="2" s="1"/>
  <c r="I1323" i="2"/>
  <c r="J1323" i="2" s="1"/>
  <c r="G1323" i="2"/>
  <c r="H1323" i="2" s="1" a="1"/>
  <c r="H1323" i="2" s="1"/>
  <c r="I1322" i="2"/>
  <c r="J1322" i="2" s="1"/>
  <c r="G1322" i="2"/>
  <c r="H1322" i="2" s="1" a="1"/>
  <c r="H1322" i="2" s="1"/>
  <c r="I1321" i="2"/>
  <c r="J1321" i="2" s="1"/>
  <c r="G1321" i="2"/>
  <c r="H1321" i="2" s="1" a="1"/>
  <c r="H1321" i="2" s="1"/>
  <c r="I1320" i="2"/>
  <c r="J1320" i="2" s="1"/>
  <c r="G1320" i="2"/>
  <c r="H1320" i="2" s="1" a="1"/>
  <c r="H1320" i="2" s="1"/>
  <c r="I1319" i="2"/>
  <c r="J1319" i="2" s="1"/>
  <c r="G1319" i="2"/>
  <c r="H1319" i="2" s="1" a="1"/>
  <c r="H1319" i="2" s="1"/>
  <c r="I1318" i="2"/>
  <c r="J1318" i="2" s="1"/>
  <c r="G1318" i="2"/>
  <c r="H1318" i="2" s="1" a="1"/>
  <c r="H1318" i="2" s="1"/>
  <c r="I1317" i="2"/>
  <c r="J1317" i="2" s="1"/>
  <c r="G1317" i="2"/>
  <c r="H1317" i="2" s="1" a="1"/>
  <c r="H1317" i="2" s="1"/>
  <c r="I1316" i="2"/>
  <c r="J1316" i="2" s="1"/>
  <c r="G1316" i="2"/>
  <c r="H1316" i="2" s="1" a="1"/>
  <c r="H1316" i="2" s="1"/>
  <c r="I1315" i="2"/>
  <c r="J1315" i="2" s="1"/>
  <c r="G1315" i="2"/>
  <c r="H1315" i="2" s="1" a="1"/>
  <c r="H1315" i="2" s="1"/>
  <c r="I1314" i="2"/>
  <c r="J1314" i="2" s="1"/>
  <c r="G1314" i="2"/>
  <c r="H1314" i="2" s="1" a="1"/>
  <c r="H1314" i="2" s="1"/>
  <c r="I1313" i="2"/>
  <c r="J1313" i="2" s="1"/>
  <c r="G1313" i="2"/>
  <c r="H1313" i="2" s="1" a="1"/>
  <c r="H1313" i="2" s="1"/>
  <c r="I1312" i="2"/>
  <c r="J1312" i="2" s="1"/>
  <c r="G1312" i="2"/>
  <c r="H1312" i="2" s="1" a="1"/>
  <c r="H1312" i="2" s="1"/>
  <c r="I1311" i="2"/>
  <c r="J1311" i="2" s="1"/>
  <c r="G1311" i="2"/>
  <c r="H1311" i="2" s="1" a="1"/>
  <c r="H1311" i="2" s="1"/>
  <c r="I1310" i="2"/>
  <c r="J1310" i="2" s="1"/>
  <c r="G1310" i="2"/>
  <c r="H1310" i="2" s="1" a="1"/>
  <c r="H1310" i="2" s="1"/>
  <c r="I1309" i="2"/>
  <c r="J1309" i="2" s="1"/>
  <c r="G1309" i="2"/>
  <c r="H1309" i="2" s="1" a="1"/>
  <c r="H1309" i="2" s="1"/>
  <c r="I1308" i="2"/>
  <c r="J1308" i="2" s="1"/>
  <c r="G1308" i="2"/>
  <c r="H1308" i="2" s="1" a="1"/>
  <c r="H1308" i="2" s="1"/>
  <c r="I1307" i="2"/>
  <c r="J1307" i="2" s="1"/>
  <c r="G1307" i="2"/>
  <c r="H1307" i="2" s="1" a="1"/>
  <c r="H1307" i="2" s="1"/>
  <c r="I1306" i="2"/>
  <c r="J1306" i="2" s="1"/>
  <c r="G1306" i="2"/>
  <c r="H1306" i="2" s="1" a="1"/>
  <c r="H1306" i="2" s="1"/>
  <c r="I1305" i="2"/>
  <c r="J1305" i="2" s="1"/>
  <c r="G1305" i="2"/>
  <c r="H1305" i="2" s="1" a="1"/>
  <c r="H1305" i="2" s="1"/>
  <c r="I1304" i="2"/>
  <c r="J1304" i="2" s="1"/>
  <c r="G1304" i="2"/>
  <c r="H1304" i="2" s="1" a="1"/>
  <c r="H1304" i="2" s="1"/>
  <c r="I1303" i="2"/>
  <c r="J1303" i="2" s="1"/>
  <c r="G1303" i="2"/>
  <c r="H1303" i="2" s="1" a="1"/>
  <c r="H1303" i="2" s="1"/>
  <c r="I1302" i="2"/>
  <c r="J1302" i="2" s="1"/>
  <c r="G1302" i="2"/>
  <c r="H1302" i="2" s="1" a="1"/>
  <c r="H1302" i="2" s="1"/>
  <c r="I1301" i="2"/>
  <c r="J1301" i="2" s="1"/>
  <c r="G1301" i="2"/>
  <c r="H1301" i="2" s="1" a="1"/>
  <c r="H1301" i="2" s="1"/>
  <c r="I1300" i="2"/>
  <c r="J1300" i="2" s="1"/>
  <c r="G1300" i="2"/>
  <c r="H1300" i="2" s="1" a="1"/>
  <c r="H1300" i="2" s="1"/>
  <c r="I1299" i="2"/>
  <c r="J1299" i="2" s="1"/>
  <c r="G1299" i="2"/>
  <c r="H1299" i="2" s="1" a="1"/>
  <c r="H1299" i="2" s="1"/>
  <c r="I1298" i="2"/>
  <c r="J1298" i="2" s="1"/>
  <c r="G1298" i="2"/>
  <c r="H1298" i="2" s="1" a="1"/>
  <c r="H1298" i="2" s="1"/>
  <c r="I1297" i="2"/>
  <c r="J1297" i="2" s="1"/>
  <c r="G1297" i="2"/>
  <c r="H1297" i="2" s="1" a="1"/>
  <c r="H1297" i="2" s="1"/>
  <c r="I1296" i="2"/>
  <c r="J1296" i="2" s="1"/>
  <c r="G1296" i="2"/>
  <c r="H1296" i="2" s="1" a="1"/>
  <c r="H1296" i="2" s="1"/>
  <c r="I1295" i="2"/>
  <c r="J1295" i="2" s="1"/>
  <c r="G1295" i="2"/>
  <c r="H1295" i="2" s="1" a="1"/>
  <c r="H1295" i="2" s="1"/>
  <c r="I1294" i="2"/>
  <c r="J1294" i="2" s="1"/>
  <c r="G1294" i="2"/>
  <c r="H1294" i="2" s="1" a="1"/>
  <c r="H1294" i="2" s="1"/>
  <c r="I1293" i="2"/>
  <c r="J1293" i="2" s="1"/>
  <c r="G1293" i="2"/>
  <c r="H1293" i="2" s="1" a="1"/>
  <c r="H1293" i="2" s="1"/>
  <c r="I1292" i="2"/>
  <c r="J1292" i="2" s="1"/>
  <c r="G1292" i="2"/>
  <c r="H1292" i="2" s="1" a="1"/>
  <c r="H1292" i="2" s="1"/>
  <c r="I1291" i="2"/>
  <c r="J1291" i="2" s="1"/>
  <c r="G1291" i="2"/>
  <c r="H1291" i="2" s="1" a="1"/>
  <c r="H1291" i="2" s="1"/>
  <c r="I1290" i="2"/>
  <c r="J1290" i="2" s="1"/>
  <c r="G1290" i="2"/>
  <c r="H1290" i="2" s="1" a="1"/>
  <c r="H1290" i="2" s="1"/>
  <c r="I1289" i="2"/>
  <c r="J1289" i="2" s="1"/>
  <c r="G1289" i="2"/>
  <c r="H1289" i="2" s="1" a="1"/>
  <c r="H1289" i="2" s="1"/>
  <c r="I1288" i="2"/>
  <c r="J1288" i="2" s="1"/>
  <c r="G1288" i="2"/>
  <c r="H1288" i="2" s="1" a="1"/>
  <c r="H1288" i="2" s="1"/>
  <c r="I1287" i="2"/>
  <c r="J1287" i="2" s="1"/>
  <c r="G1287" i="2"/>
  <c r="H1287" i="2" s="1" a="1"/>
  <c r="H1287" i="2" s="1"/>
  <c r="I1286" i="2"/>
  <c r="J1286" i="2" s="1"/>
  <c r="G1286" i="2"/>
  <c r="H1286" i="2" s="1" a="1"/>
  <c r="H1286" i="2" s="1"/>
  <c r="I1285" i="2"/>
  <c r="J1285" i="2" s="1"/>
  <c r="G1285" i="2"/>
  <c r="H1285" i="2" s="1" a="1"/>
  <c r="H1285" i="2" s="1"/>
  <c r="I1284" i="2"/>
  <c r="J1284" i="2" s="1"/>
  <c r="G1284" i="2"/>
  <c r="H1284" i="2" s="1" a="1"/>
  <c r="H1284" i="2" s="1"/>
  <c r="I1283" i="2"/>
  <c r="J1283" i="2" s="1"/>
  <c r="G1283" i="2"/>
  <c r="H1283" i="2" s="1" a="1"/>
  <c r="H1283" i="2" s="1"/>
  <c r="I1282" i="2"/>
  <c r="J1282" i="2" s="1"/>
  <c r="G1282" i="2"/>
  <c r="H1282" i="2" s="1" a="1"/>
  <c r="H1282" i="2" s="1"/>
  <c r="I1281" i="2"/>
  <c r="J1281" i="2" s="1"/>
  <c r="G1281" i="2"/>
  <c r="H1281" i="2" s="1" a="1"/>
  <c r="H1281" i="2" s="1"/>
  <c r="I1280" i="2"/>
  <c r="J1280" i="2" s="1"/>
  <c r="G1280" i="2"/>
  <c r="H1280" i="2" s="1" a="1"/>
  <c r="H1280" i="2" s="1"/>
  <c r="I1279" i="2"/>
  <c r="J1279" i="2" s="1"/>
  <c r="G1279" i="2"/>
  <c r="H1279" i="2" s="1" a="1"/>
  <c r="H1279" i="2" s="1"/>
  <c r="I1278" i="2"/>
  <c r="J1278" i="2" s="1"/>
  <c r="G1278" i="2"/>
  <c r="H1278" i="2" s="1" a="1"/>
  <c r="H1278" i="2" s="1"/>
  <c r="I1277" i="2"/>
  <c r="J1277" i="2" s="1"/>
  <c r="G1277" i="2"/>
  <c r="H1277" i="2" s="1" a="1"/>
  <c r="H1277" i="2" s="1"/>
  <c r="I1276" i="2"/>
  <c r="J1276" i="2" s="1"/>
  <c r="G1276" i="2"/>
  <c r="H1276" i="2" s="1" a="1"/>
  <c r="H1276" i="2" s="1"/>
  <c r="I1275" i="2"/>
  <c r="J1275" i="2" s="1"/>
  <c r="G1275" i="2"/>
  <c r="H1275" i="2" s="1" a="1"/>
  <c r="H1275" i="2" s="1"/>
  <c r="I1274" i="2"/>
  <c r="J1274" i="2" s="1"/>
  <c r="G1274" i="2"/>
  <c r="H1274" i="2" s="1" a="1"/>
  <c r="H1274" i="2" s="1"/>
  <c r="I1273" i="2"/>
  <c r="J1273" i="2" s="1"/>
  <c r="G1273" i="2"/>
  <c r="H1273" i="2" s="1" a="1"/>
  <c r="H1273" i="2" s="1"/>
  <c r="I1272" i="2"/>
  <c r="J1272" i="2" s="1"/>
  <c r="G1272" i="2"/>
  <c r="H1272" i="2" s="1" a="1"/>
  <c r="H1272" i="2" s="1"/>
  <c r="I1271" i="2"/>
  <c r="J1271" i="2" s="1"/>
  <c r="G1271" i="2"/>
  <c r="H1271" i="2" s="1" a="1"/>
  <c r="H1271" i="2" s="1"/>
  <c r="I1270" i="2"/>
  <c r="J1270" i="2" s="1"/>
  <c r="G1270" i="2"/>
  <c r="H1270" i="2" s="1" a="1"/>
  <c r="H1270" i="2" s="1"/>
  <c r="I1269" i="2"/>
  <c r="J1269" i="2" s="1"/>
  <c r="G1269" i="2"/>
  <c r="H1269" i="2" s="1" a="1"/>
  <c r="H1269" i="2" s="1"/>
  <c r="I1268" i="2"/>
  <c r="J1268" i="2" s="1"/>
  <c r="G1268" i="2"/>
  <c r="H1268" i="2" s="1" a="1"/>
  <c r="H1268" i="2" s="1"/>
  <c r="I1267" i="2"/>
  <c r="J1267" i="2" s="1"/>
  <c r="G1267" i="2"/>
  <c r="H1267" i="2" s="1" a="1"/>
  <c r="H1267" i="2" s="1"/>
  <c r="I1266" i="2"/>
  <c r="J1266" i="2" s="1"/>
  <c r="G1266" i="2"/>
  <c r="H1266" i="2" s="1" a="1"/>
  <c r="H1266" i="2" s="1"/>
  <c r="I1265" i="2"/>
  <c r="J1265" i="2" s="1"/>
  <c r="G1265" i="2"/>
  <c r="H1265" i="2" s="1" a="1"/>
  <c r="H1265" i="2" s="1"/>
  <c r="I1264" i="2"/>
  <c r="J1264" i="2" s="1"/>
  <c r="G1264" i="2"/>
  <c r="H1264" i="2" s="1" a="1"/>
  <c r="H1264" i="2" s="1"/>
  <c r="I1263" i="2"/>
  <c r="J1263" i="2" s="1"/>
  <c r="G1263" i="2"/>
  <c r="H1263" i="2" s="1" a="1"/>
  <c r="H1263" i="2" s="1"/>
  <c r="I1262" i="2"/>
  <c r="J1262" i="2" s="1"/>
  <c r="G1262" i="2"/>
  <c r="H1262" i="2" s="1" a="1"/>
  <c r="H1262" i="2" s="1"/>
  <c r="I1261" i="2"/>
  <c r="J1261" i="2" s="1"/>
  <c r="G1261" i="2"/>
  <c r="H1261" i="2" s="1" a="1"/>
  <c r="H1261" i="2" s="1"/>
  <c r="I1260" i="2"/>
  <c r="J1260" i="2" s="1"/>
  <c r="G1260" i="2"/>
  <c r="H1260" i="2" s="1" a="1"/>
  <c r="H1260" i="2" s="1"/>
  <c r="I1259" i="2"/>
  <c r="J1259" i="2" s="1"/>
  <c r="G1259" i="2"/>
  <c r="H1259" i="2" s="1" a="1"/>
  <c r="H1259" i="2" s="1"/>
  <c r="I1258" i="2"/>
  <c r="J1258" i="2" s="1"/>
  <c r="G1258" i="2"/>
  <c r="H1258" i="2" s="1" a="1"/>
  <c r="H1258" i="2" s="1"/>
  <c r="I1257" i="2"/>
  <c r="J1257" i="2" s="1"/>
  <c r="G1257" i="2"/>
  <c r="H1257" i="2" s="1" a="1"/>
  <c r="H1257" i="2" s="1"/>
  <c r="I1256" i="2"/>
  <c r="J1256" i="2" s="1"/>
  <c r="G1256" i="2"/>
  <c r="H1256" i="2" s="1" a="1"/>
  <c r="H1256" i="2" s="1"/>
  <c r="I1255" i="2"/>
  <c r="J1255" i="2" s="1"/>
  <c r="G1255" i="2"/>
  <c r="H1255" i="2" s="1" a="1"/>
  <c r="H1255" i="2" s="1"/>
  <c r="I1254" i="2"/>
  <c r="J1254" i="2" s="1"/>
  <c r="G1254" i="2"/>
  <c r="H1254" i="2" s="1" a="1"/>
  <c r="H1254" i="2" s="1"/>
  <c r="I1253" i="2"/>
  <c r="J1253" i="2" s="1"/>
  <c r="G1253" i="2"/>
  <c r="H1253" i="2" s="1" a="1"/>
  <c r="H1253" i="2" s="1"/>
  <c r="I1252" i="2"/>
  <c r="J1252" i="2" s="1"/>
  <c r="G1252" i="2"/>
  <c r="H1252" i="2" s="1" a="1"/>
  <c r="H1252" i="2" s="1"/>
  <c r="I1251" i="2"/>
  <c r="J1251" i="2" s="1"/>
  <c r="G1251" i="2"/>
  <c r="H1251" i="2" s="1" a="1"/>
  <c r="H1251" i="2" s="1"/>
  <c r="I1250" i="2"/>
  <c r="J1250" i="2" s="1"/>
  <c r="G1250" i="2"/>
  <c r="H1250" i="2" s="1" a="1"/>
  <c r="H1250" i="2" s="1"/>
  <c r="I1249" i="2"/>
  <c r="J1249" i="2" s="1"/>
  <c r="G1249" i="2"/>
  <c r="H1249" i="2" s="1" a="1"/>
  <c r="H1249" i="2" s="1"/>
  <c r="I1248" i="2"/>
  <c r="J1248" i="2" s="1"/>
  <c r="G1248" i="2"/>
  <c r="H1248" i="2" s="1" a="1"/>
  <c r="H1248" i="2" s="1"/>
  <c r="I1247" i="2"/>
  <c r="J1247" i="2" s="1"/>
  <c r="G1247" i="2"/>
  <c r="H1247" i="2" s="1" a="1"/>
  <c r="H1247" i="2" s="1"/>
  <c r="I1246" i="2"/>
  <c r="J1246" i="2" s="1"/>
  <c r="G1246" i="2"/>
  <c r="H1246" i="2" s="1" a="1"/>
  <c r="H1246" i="2" s="1"/>
  <c r="I1245" i="2"/>
  <c r="J1245" i="2" s="1"/>
  <c r="G1245" i="2"/>
  <c r="H1245" i="2" s="1" a="1"/>
  <c r="H1245" i="2" s="1"/>
  <c r="I1244" i="2"/>
  <c r="J1244" i="2" s="1"/>
  <c r="G1244" i="2"/>
  <c r="H1244" i="2" s="1" a="1"/>
  <c r="H1244" i="2" s="1"/>
  <c r="I1243" i="2"/>
  <c r="J1243" i="2" s="1"/>
  <c r="G1243" i="2"/>
  <c r="H1243" i="2" s="1" a="1"/>
  <c r="H1243" i="2" s="1"/>
  <c r="I1242" i="2"/>
  <c r="J1242" i="2" s="1"/>
  <c r="G1242" i="2"/>
  <c r="H1242" i="2" s="1" a="1"/>
  <c r="H1242" i="2" s="1"/>
  <c r="I1241" i="2"/>
  <c r="J1241" i="2" s="1"/>
  <c r="G1241" i="2"/>
  <c r="H1241" i="2" s="1" a="1"/>
  <c r="H1241" i="2" s="1"/>
  <c r="I1240" i="2"/>
  <c r="J1240" i="2" s="1"/>
  <c r="G1240" i="2"/>
  <c r="H1240" i="2" s="1" a="1"/>
  <c r="H1240" i="2" s="1"/>
  <c r="I1239" i="2"/>
  <c r="J1239" i="2" s="1"/>
  <c r="G1239" i="2"/>
  <c r="H1239" i="2" s="1" a="1"/>
  <c r="H1239" i="2" s="1"/>
  <c r="I1238" i="2"/>
  <c r="J1238" i="2" s="1"/>
  <c r="G1238" i="2"/>
  <c r="H1238" i="2" s="1" a="1"/>
  <c r="H1238" i="2" s="1"/>
  <c r="I1237" i="2"/>
  <c r="J1237" i="2" s="1"/>
  <c r="G1237" i="2"/>
  <c r="H1237" i="2" s="1" a="1"/>
  <c r="H1237" i="2" s="1"/>
  <c r="I1236" i="2"/>
  <c r="J1236" i="2" s="1"/>
  <c r="G1236" i="2"/>
  <c r="H1236" i="2" s="1" a="1"/>
  <c r="H1236" i="2" s="1"/>
  <c r="I1235" i="2"/>
  <c r="J1235" i="2" s="1"/>
  <c r="G1235" i="2"/>
  <c r="H1235" i="2" s="1" a="1"/>
  <c r="H1235" i="2" s="1"/>
  <c r="I1234" i="2"/>
  <c r="J1234" i="2" s="1"/>
  <c r="G1234" i="2"/>
  <c r="H1234" i="2" s="1" a="1"/>
  <c r="H1234" i="2" s="1"/>
  <c r="I1233" i="2"/>
  <c r="J1233" i="2" s="1"/>
  <c r="G1233" i="2"/>
  <c r="H1233" i="2" s="1" a="1"/>
  <c r="H1233" i="2" s="1"/>
  <c r="I1232" i="2"/>
  <c r="J1232" i="2" s="1"/>
  <c r="G1232" i="2"/>
  <c r="H1232" i="2" s="1" a="1"/>
  <c r="H1232" i="2" s="1"/>
  <c r="I1231" i="2"/>
  <c r="J1231" i="2" s="1"/>
  <c r="G1231" i="2"/>
  <c r="H1231" i="2" s="1" a="1"/>
  <c r="H1231" i="2" s="1"/>
  <c r="I1230" i="2"/>
  <c r="J1230" i="2" s="1"/>
  <c r="G1230" i="2"/>
  <c r="H1230" i="2" s="1" a="1"/>
  <c r="H1230" i="2" s="1"/>
  <c r="I1229" i="2"/>
  <c r="J1229" i="2" s="1"/>
  <c r="G1229" i="2"/>
  <c r="H1229" i="2" s="1" a="1"/>
  <c r="H1229" i="2" s="1"/>
  <c r="I1228" i="2"/>
  <c r="J1228" i="2" s="1"/>
  <c r="G1228" i="2"/>
  <c r="H1228" i="2" s="1" a="1"/>
  <c r="H1228" i="2" s="1"/>
  <c r="I1227" i="2"/>
  <c r="J1227" i="2" s="1"/>
  <c r="G1227" i="2"/>
  <c r="H1227" i="2" s="1" a="1"/>
  <c r="H1227" i="2" s="1"/>
  <c r="I1226" i="2"/>
  <c r="J1226" i="2" s="1"/>
  <c r="G1226" i="2"/>
  <c r="H1226" i="2" s="1" a="1"/>
  <c r="H1226" i="2" s="1"/>
  <c r="I1225" i="2"/>
  <c r="J1225" i="2" s="1"/>
  <c r="G1225" i="2"/>
  <c r="H1225" i="2" s="1" a="1"/>
  <c r="H1225" i="2" s="1"/>
  <c r="I1224" i="2"/>
  <c r="J1224" i="2" s="1"/>
  <c r="G1224" i="2"/>
  <c r="H1224" i="2" s="1" a="1"/>
  <c r="H1224" i="2" s="1"/>
  <c r="I1223" i="2"/>
  <c r="J1223" i="2" s="1"/>
  <c r="G1223" i="2"/>
  <c r="H1223" i="2" s="1" a="1"/>
  <c r="H1223" i="2" s="1"/>
  <c r="I1222" i="2"/>
  <c r="J1222" i="2" s="1"/>
  <c r="G1222" i="2"/>
  <c r="H1222" i="2" s="1" a="1"/>
  <c r="H1222" i="2" s="1"/>
  <c r="I1221" i="2"/>
  <c r="J1221" i="2" s="1"/>
  <c r="G1221" i="2"/>
  <c r="H1221" i="2" s="1" a="1"/>
  <c r="H1221" i="2" s="1"/>
  <c r="I1220" i="2"/>
  <c r="J1220" i="2" s="1"/>
  <c r="G1220" i="2"/>
  <c r="H1220" i="2" s="1" a="1"/>
  <c r="H1220" i="2" s="1"/>
  <c r="I1219" i="2"/>
  <c r="J1219" i="2" s="1"/>
  <c r="G1219" i="2"/>
  <c r="H1219" i="2" s="1" a="1"/>
  <c r="H1219" i="2" s="1"/>
  <c r="I1218" i="2"/>
  <c r="J1218" i="2" s="1"/>
  <c r="G1218" i="2"/>
  <c r="H1218" i="2" s="1" a="1"/>
  <c r="H1218" i="2" s="1"/>
  <c r="I1217" i="2"/>
  <c r="J1217" i="2" s="1"/>
  <c r="G1217" i="2"/>
  <c r="H1217" i="2" s="1" a="1"/>
  <c r="H1217" i="2" s="1"/>
  <c r="I1216" i="2"/>
  <c r="J1216" i="2" s="1"/>
  <c r="G1216" i="2"/>
  <c r="H1216" i="2" s="1" a="1"/>
  <c r="H1216" i="2" s="1"/>
  <c r="I1215" i="2"/>
  <c r="J1215" i="2" s="1"/>
  <c r="G1215" i="2"/>
  <c r="H1215" i="2" s="1" a="1"/>
  <c r="H1215" i="2" s="1"/>
  <c r="I1214" i="2"/>
  <c r="J1214" i="2" s="1"/>
  <c r="G1214" i="2"/>
  <c r="H1214" i="2" s="1" a="1"/>
  <c r="H1214" i="2" s="1"/>
  <c r="I1213" i="2"/>
  <c r="J1213" i="2" s="1"/>
  <c r="G1213" i="2"/>
  <c r="H1213" i="2" s="1" a="1"/>
  <c r="H1213" i="2" s="1"/>
  <c r="I1212" i="2"/>
  <c r="J1212" i="2" s="1"/>
  <c r="G1212" i="2"/>
  <c r="H1212" i="2" s="1" a="1"/>
  <c r="H1212" i="2" s="1"/>
  <c r="I1211" i="2"/>
  <c r="J1211" i="2" s="1"/>
  <c r="G1211" i="2"/>
  <c r="H1211" i="2" s="1" a="1"/>
  <c r="H1211" i="2" s="1"/>
  <c r="I1210" i="2"/>
  <c r="J1210" i="2" s="1"/>
  <c r="G1210" i="2"/>
  <c r="H1210" i="2" s="1" a="1"/>
  <c r="H1210" i="2" s="1"/>
  <c r="I1209" i="2"/>
  <c r="J1209" i="2" s="1"/>
  <c r="G1209" i="2"/>
  <c r="H1209" i="2" s="1" a="1"/>
  <c r="H1209" i="2" s="1"/>
  <c r="I1208" i="2"/>
  <c r="J1208" i="2" s="1"/>
  <c r="G1208" i="2"/>
  <c r="H1208" i="2" s="1" a="1"/>
  <c r="H1208" i="2" s="1"/>
  <c r="I1207" i="2"/>
  <c r="J1207" i="2" s="1"/>
  <c r="G1207" i="2"/>
  <c r="H1207" i="2" s="1" a="1"/>
  <c r="H1207" i="2" s="1"/>
  <c r="I1206" i="2"/>
  <c r="J1206" i="2" s="1"/>
  <c r="G1206" i="2"/>
  <c r="H1206" i="2" s="1" a="1"/>
  <c r="H1206" i="2" s="1"/>
  <c r="I1205" i="2"/>
  <c r="J1205" i="2" s="1"/>
  <c r="G1205" i="2"/>
  <c r="H1205" i="2" s="1" a="1"/>
  <c r="H1205" i="2" s="1"/>
  <c r="I1204" i="2"/>
  <c r="J1204" i="2" s="1"/>
  <c r="G1204" i="2"/>
  <c r="H1204" i="2" s="1" a="1"/>
  <c r="H1204" i="2" s="1"/>
  <c r="I1203" i="2"/>
  <c r="J1203" i="2" s="1"/>
  <c r="G1203" i="2"/>
  <c r="H1203" i="2" s="1" a="1"/>
  <c r="H1203" i="2" s="1"/>
  <c r="I1202" i="2"/>
  <c r="J1202" i="2" s="1"/>
  <c r="G1202" i="2"/>
  <c r="H1202" i="2" s="1" a="1"/>
  <c r="H1202" i="2" s="1"/>
  <c r="I1201" i="2"/>
  <c r="J1201" i="2" s="1"/>
  <c r="G1201" i="2"/>
  <c r="H1201" i="2" s="1" a="1"/>
  <c r="H1201" i="2" s="1"/>
  <c r="I1200" i="2"/>
  <c r="J1200" i="2" s="1"/>
  <c r="G1200" i="2"/>
  <c r="H1200" i="2" s="1" a="1"/>
  <c r="H1200" i="2" s="1"/>
  <c r="I1199" i="2"/>
  <c r="J1199" i="2" s="1"/>
  <c r="G1199" i="2"/>
  <c r="H1199" i="2" s="1" a="1"/>
  <c r="H1199" i="2" s="1"/>
  <c r="I1198" i="2"/>
  <c r="J1198" i="2" s="1"/>
  <c r="G1198" i="2"/>
  <c r="H1198" i="2" s="1" a="1"/>
  <c r="H1198" i="2" s="1"/>
  <c r="I1197" i="2"/>
  <c r="J1197" i="2" s="1"/>
  <c r="G1197" i="2"/>
  <c r="H1197" i="2" s="1" a="1"/>
  <c r="H1197" i="2" s="1"/>
  <c r="I1196" i="2"/>
  <c r="J1196" i="2" s="1"/>
  <c r="G1196" i="2"/>
  <c r="H1196" i="2" s="1" a="1"/>
  <c r="H1196" i="2" s="1"/>
  <c r="I1195" i="2"/>
  <c r="J1195" i="2" s="1"/>
  <c r="G1195" i="2"/>
  <c r="H1195" i="2" s="1" a="1"/>
  <c r="H1195" i="2" s="1"/>
  <c r="I1194" i="2"/>
  <c r="J1194" i="2" s="1"/>
  <c r="G1194" i="2"/>
  <c r="H1194" i="2" s="1" a="1"/>
  <c r="H1194" i="2" s="1"/>
  <c r="I1193" i="2"/>
  <c r="J1193" i="2" s="1"/>
  <c r="G1193" i="2"/>
  <c r="H1193" i="2" s="1" a="1"/>
  <c r="H1193" i="2" s="1"/>
  <c r="I1192" i="2"/>
  <c r="J1192" i="2" s="1"/>
  <c r="G1192" i="2"/>
  <c r="H1192" i="2" s="1" a="1"/>
  <c r="H1192" i="2" s="1"/>
  <c r="I1191" i="2"/>
  <c r="J1191" i="2" s="1"/>
  <c r="G1191" i="2"/>
  <c r="H1191" i="2" s="1" a="1"/>
  <c r="H1191" i="2" s="1"/>
  <c r="I1190" i="2"/>
  <c r="J1190" i="2" s="1"/>
  <c r="G1190" i="2"/>
  <c r="H1190" i="2" s="1" a="1"/>
  <c r="H1190" i="2" s="1"/>
  <c r="I1189" i="2"/>
  <c r="J1189" i="2" s="1"/>
  <c r="G1189" i="2"/>
  <c r="H1189" i="2" s="1" a="1"/>
  <c r="H1189" i="2" s="1"/>
  <c r="I1188" i="2"/>
  <c r="J1188" i="2" s="1"/>
  <c r="G1188" i="2"/>
  <c r="H1188" i="2" s="1" a="1"/>
  <c r="H1188" i="2" s="1"/>
  <c r="I1187" i="2"/>
  <c r="J1187" i="2" s="1"/>
  <c r="G1187" i="2"/>
  <c r="H1187" i="2" s="1" a="1"/>
  <c r="H1187" i="2" s="1"/>
  <c r="I1186" i="2"/>
  <c r="J1186" i="2" s="1"/>
  <c r="G1186" i="2"/>
  <c r="H1186" i="2" s="1" a="1"/>
  <c r="H1186" i="2" s="1"/>
  <c r="I1185" i="2"/>
  <c r="J1185" i="2" s="1"/>
  <c r="G1185" i="2"/>
  <c r="H1185" i="2" s="1" a="1"/>
  <c r="H1185" i="2" s="1"/>
  <c r="I1184" i="2"/>
  <c r="J1184" i="2" s="1"/>
  <c r="G1184" i="2"/>
  <c r="H1184" i="2" s="1" a="1"/>
  <c r="H1184" i="2" s="1"/>
  <c r="I1183" i="2"/>
  <c r="J1183" i="2" s="1"/>
  <c r="G1183" i="2"/>
  <c r="H1183" i="2" s="1" a="1"/>
  <c r="H1183" i="2" s="1"/>
  <c r="I1182" i="2"/>
  <c r="J1182" i="2" s="1"/>
  <c r="G1182" i="2"/>
  <c r="H1182" i="2" s="1" a="1"/>
  <c r="H1182" i="2" s="1"/>
  <c r="I1181" i="2"/>
  <c r="J1181" i="2" s="1"/>
  <c r="G1181" i="2"/>
  <c r="H1181" i="2" s="1" a="1"/>
  <c r="H1181" i="2" s="1"/>
  <c r="I1180" i="2"/>
  <c r="J1180" i="2" s="1"/>
  <c r="G1180" i="2"/>
  <c r="H1180" i="2" s="1" a="1"/>
  <c r="H1180" i="2" s="1"/>
  <c r="I1179" i="2"/>
  <c r="J1179" i="2" s="1"/>
  <c r="G1179" i="2"/>
  <c r="H1179" i="2" s="1" a="1"/>
  <c r="H1179" i="2" s="1"/>
  <c r="I1178" i="2"/>
  <c r="J1178" i="2" s="1"/>
  <c r="G1178" i="2"/>
  <c r="H1178" i="2" s="1" a="1"/>
  <c r="H1178" i="2" s="1"/>
  <c r="I1177" i="2"/>
  <c r="J1177" i="2" s="1"/>
  <c r="G1177" i="2"/>
  <c r="H1177" i="2" s="1" a="1"/>
  <c r="H1177" i="2" s="1"/>
  <c r="I1176" i="2"/>
  <c r="J1176" i="2" s="1"/>
  <c r="G1176" i="2"/>
  <c r="H1176" i="2" s="1" a="1"/>
  <c r="H1176" i="2" s="1"/>
  <c r="I1175" i="2"/>
  <c r="J1175" i="2" s="1"/>
  <c r="G1175" i="2"/>
  <c r="H1175" i="2" s="1" a="1"/>
  <c r="H1175" i="2" s="1"/>
  <c r="I1174" i="2"/>
  <c r="J1174" i="2" s="1"/>
  <c r="G1174" i="2"/>
  <c r="H1174" i="2" s="1" a="1"/>
  <c r="H1174" i="2" s="1"/>
  <c r="I1173" i="2"/>
  <c r="J1173" i="2" s="1"/>
  <c r="G1173" i="2"/>
  <c r="H1173" i="2" s="1" a="1"/>
  <c r="H1173" i="2" s="1"/>
  <c r="I1172" i="2"/>
  <c r="J1172" i="2" s="1"/>
  <c r="G1172" i="2"/>
  <c r="H1172" i="2" s="1" a="1"/>
  <c r="H1172" i="2" s="1"/>
  <c r="I1171" i="2"/>
  <c r="J1171" i="2" s="1"/>
  <c r="G1171" i="2"/>
  <c r="H1171" i="2" s="1" a="1"/>
  <c r="H1171" i="2" s="1"/>
  <c r="I1170" i="2"/>
  <c r="J1170" i="2" s="1"/>
  <c r="G1170" i="2"/>
  <c r="H1170" i="2" s="1" a="1"/>
  <c r="H1170" i="2" s="1"/>
  <c r="I1169" i="2"/>
  <c r="J1169" i="2" s="1"/>
  <c r="G1169" i="2"/>
  <c r="H1169" i="2" s="1" a="1"/>
  <c r="H1169" i="2" s="1"/>
  <c r="I1168" i="2"/>
  <c r="J1168" i="2" s="1"/>
  <c r="G1168" i="2"/>
  <c r="H1168" i="2" s="1" a="1"/>
  <c r="H1168" i="2" s="1"/>
  <c r="I1167" i="2"/>
  <c r="J1167" i="2" s="1"/>
  <c r="G1167" i="2"/>
  <c r="H1167" i="2" s="1" a="1"/>
  <c r="H1167" i="2" s="1"/>
  <c r="I1166" i="2"/>
  <c r="J1166" i="2" s="1"/>
  <c r="G1166" i="2"/>
  <c r="H1166" i="2" s="1" a="1"/>
  <c r="H1166" i="2" s="1"/>
  <c r="I1165" i="2"/>
  <c r="J1165" i="2" s="1"/>
  <c r="G1165" i="2"/>
  <c r="H1165" i="2" s="1" a="1"/>
  <c r="H1165" i="2" s="1"/>
  <c r="I1164" i="2"/>
  <c r="J1164" i="2" s="1"/>
  <c r="G1164" i="2"/>
  <c r="H1164" i="2" s="1" a="1"/>
  <c r="H1164" i="2" s="1"/>
  <c r="I1163" i="2"/>
  <c r="J1163" i="2" s="1"/>
  <c r="G1163" i="2"/>
  <c r="H1163" i="2" s="1" a="1"/>
  <c r="H1163" i="2" s="1"/>
  <c r="I1162" i="2"/>
  <c r="J1162" i="2" s="1"/>
  <c r="G1162" i="2"/>
  <c r="H1162" i="2" s="1" a="1"/>
  <c r="H1162" i="2" s="1"/>
  <c r="I1161" i="2"/>
  <c r="J1161" i="2" s="1"/>
  <c r="G1161" i="2"/>
  <c r="H1161" i="2" s="1" a="1"/>
  <c r="H1161" i="2" s="1"/>
  <c r="I1160" i="2"/>
  <c r="J1160" i="2" s="1"/>
  <c r="G1160" i="2"/>
  <c r="H1160" i="2" s="1" a="1"/>
  <c r="H1160" i="2" s="1"/>
  <c r="I1159" i="2"/>
  <c r="J1159" i="2" s="1"/>
  <c r="G1159" i="2"/>
  <c r="H1159" i="2" s="1" a="1"/>
  <c r="H1159" i="2" s="1"/>
  <c r="I1158" i="2"/>
  <c r="J1158" i="2" s="1"/>
  <c r="G1158" i="2"/>
  <c r="H1158" i="2" s="1" a="1"/>
  <c r="H1158" i="2" s="1"/>
  <c r="I1157" i="2"/>
  <c r="J1157" i="2" s="1"/>
  <c r="G1157" i="2"/>
  <c r="H1157" i="2" s="1" a="1"/>
  <c r="H1157" i="2" s="1"/>
  <c r="I1156" i="2"/>
  <c r="J1156" i="2" s="1"/>
  <c r="G1156" i="2"/>
  <c r="H1156" i="2" s="1" a="1"/>
  <c r="H1156" i="2" s="1"/>
  <c r="I1155" i="2"/>
  <c r="J1155" i="2" s="1"/>
  <c r="G1155" i="2"/>
  <c r="H1155" i="2" s="1" a="1"/>
  <c r="H1155" i="2" s="1"/>
  <c r="I1154" i="2"/>
  <c r="J1154" i="2" s="1"/>
  <c r="G1154" i="2"/>
  <c r="H1154" i="2" s="1" a="1"/>
  <c r="H1154" i="2" s="1"/>
  <c r="I1153" i="2"/>
  <c r="J1153" i="2" s="1"/>
  <c r="G1153" i="2"/>
  <c r="H1153" i="2" s="1" a="1"/>
  <c r="H1153" i="2" s="1"/>
  <c r="I1152" i="2"/>
  <c r="J1152" i="2" s="1"/>
  <c r="G1152" i="2"/>
  <c r="H1152" i="2" s="1" a="1"/>
  <c r="H1152" i="2" s="1"/>
  <c r="I1151" i="2"/>
  <c r="J1151" i="2" s="1"/>
  <c r="G1151" i="2"/>
  <c r="H1151" i="2" s="1" a="1"/>
  <c r="H1151" i="2" s="1"/>
  <c r="I1150" i="2"/>
  <c r="J1150" i="2" s="1"/>
  <c r="G1150" i="2"/>
  <c r="H1150" i="2" s="1" a="1"/>
  <c r="H1150" i="2" s="1"/>
  <c r="I1149" i="2"/>
  <c r="J1149" i="2" s="1"/>
  <c r="G1149" i="2"/>
  <c r="H1149" i="2" s="1" a="1"/>
  <c r="H1149" i="2" s="1"/>
  <c r="I1148" i="2"/>
  <c r="J1148" i="2" s="1"/>
  <c r="G1148" i="2"/>
  <c r="H1148" i="2" s="1" a="1"/>
  <c r="H1148" i="2" s="1"/>
  <c r="I1147" i="2"/>
  <c r="J1147" i="2" s="1"/>
  <c r="G1147" i="2"/>
  <c r="H1147" i="2" s="1" a="1"/>
  <c r="H1147" i="2" s="1"/>
  <c r="I1146" i="2"/>
  <c r="J1146" i="2" s="1"/>
  <c r="G1146" i="2"/>
  <c r="H1146" i="2" s="1" a="1"/>
  <c r="H1146" i="2" s="1"/>
  <c r="I1145" i="2"/>
  <c r="J1145" i="2" s="1"/>
  <c r="G1145" i="2"/>
  <c r="H1145" i="2" s="1" a="1"/>
  <c r="H1145" i="2" s="1"/>
  <c r="I1144" i="2"/>
  <c r="J1144" i="2" s="1"/>
  <c r="G1144" i="2"/>
  <c r="H1144" i="2" s="1" a="1"/>
  <c r="H1144" i="2" s="1"/>
  <c r="I1143" i="2"/>
  <c r="J1143" i="2" s="1"/>
  <c r="G1143" i="2"/>
  <c r="H1143" i="2" s="1" a="1"/>
  <c r="H1143" i="2" s="1"/>
  <c r="I1142" i="2"/>
  <c r="J1142" i="2" s="1"/>
  <c r="G1142" i="2"/>
  <c r="H1142" i="2" s="1" a="1"/>
  <c r="H1142" i="2" s="1"/>
  <c r="I1141" i="2"/>
  <c r="J1141" i="2" s="1"/>
  <c r="G1141" i="2"/>
  <c r="H1141" i="2" s="1" a="1"/>
  <c r="H1141" i="2" s="1"/>
  <c r="I1140" i="2"/>
  <c r="J1140" i="2" s="1"/>
  <c r="G1140" i="2"/>
  <c r="H1140" i="2" s="1" a="1"/>
  <c r="H1140" i="2" s="1"/>
  <c r="I1139" i="2"/>
  <c r="J1139" i="2" s="1"/>
  <c r="G1139" i="2"/>
  <c r="H1139" i="2" s="1" a="1"/>
  <c r="H1139" i="2" s="1"/>
  <c r="I1138" i="2"/>
  <c r="J1138" i="2" s="1"/>
  <c r="G1138" i="2"/>
  <c r="H1138" i="2" s="1" a="1"/>
  <c r="H1138" i="2" s="1"/>
  <c r="I1137" i="2"/>
  <c r="J1137" i="2" s="1"/>
  <c r="G1137" i="2"/>
  <c r="H1137" i="2" s="1" a="1"/>
  <c r="H1137" i="2" s="1"/>
  <c r="I1136" i="2"/>
  <c r="J1136" i="2" s="1"/>
  <c r="G1136" i="2"/>
  <c r="H1136" i="2" s="1" a="1"/>
  <c r="H1136" i="2" s="1"/>
  <c r="I1135" i="2"/>
  <c r="J1135" i="2" s="1"/>
  <c r="G1135" i="2"/>
  <c r="H1135" i="2" s="1" a="1"/>
  <c r="H1135" i="2" s="1"/>
  <c r="I1134" i="2"/>
  <c r="J1134" i="2" s="1"/>
  <c r="G1134" i="2"/>
  <c r="H1134" i="2" s="1" a="1"/>
  <c r="H1134" i="2" s="1"/>
  <c r="I1133" i="2"/>
  <c r="J1133" i="2" s="1"/>
  <c r="G1133" i="2"/>
  <c r="H1133" i="2" s="1" a="1"/>
  <c r="H1133" i="2" s="1"/>
  <c r="I1132" i="2"/>
  <c r="J1132" i="2" s="1"/>
  <c r="G1132" i="2"/>
  <c r="H1132" i="2" s="1" a="1"/>
  <c r="H1132" i="2" s="1"/>
  <c r="I1131" i="2"/>
  <c r="J1131" i="2" s="1"/>
  <c r="G1131" i="2"/>
  <c r="H1131" i="2" s="1" a="1"/>
  <c r="H1131" i="2" s="1"/>
  <c r="I1130" i="2"/>
  <c r="J1130" i="2" s="1"/>
  <c r="G1130" i="2"/>
  <c r="H1130" i="2" s="1" a="1"/>
  <c r="H1130" i="2" s="1"/>
  <c r="I1129" i="2"/>
  <c r="J1129" i="2" s="1"/>
  <c r="G1129" i="2"/>
  <c r="H1129" i="2" s="1" a="1"/>
  <c r="H1129" i="2" s="1"/>
  <c r="I1128" i="2"/>
  <c r="J1128" i="2" s="1"/>
  <c r="G1128" i="2"/>
  <c r="H1128" i="2" s="1" a="1"/>
  <c r="H1128" i="2" s="1"/>
  <c r="I1127" i="2"/>
  <c r="J1127" i="2" s="1"/>
  <c r="G1127" i="2"/>
  <c r="H1127" i="2" s="1" a="1"/>
  <c r="H1127" i="2" s="1"/>
  <c r="I1126" i="2"/>
  <c r="J1126" i="2" s="1"/>
  <c r="G1126" i="2"/>
  <c r="H1126" i="2" s="1" a="1"/>
  <c r="H1126" i="2" s="1"/>
  <c r="I1125" i="2"/>
  <c r="J1125" i="2" s="1"/>
  <c r="G1125" i="2"/>
  <c r="H1125" i="2" s="1" a="1"/>
  <c r="H1125" i="2" s="1"/>
  <c r="I1124" i="2"/>
  <c r="J1124" i="2" s="1"/>
  <c r="G1124" i="2"/>
  <c r="H1124" i="2" s="1" a="1"/>
  <c r="H1124" i="2" s="1"/>
  <c r="I1123" i="2"/>
  <c r="J1123" i="2" s="1"/>
  <c r="G1123" i="2"/>
  <c r="H1123" i="2" s="1" a="1"/>
  <c r="H1123" i="2" s="1"/>
  <c r="I1122" i="2"/>
  <c r="J1122" i="2" s="1"/>
  <c r="G1122" i="2"/>
  <c r="H1122" i="2" s="1" a="1"/>
  <c r="H1122" i="2" s="1"/>
  <c r="I1121" i="2"/>
  <c r="J1121" i="2" s="1"/>
  <c r="G1121" i="2"/>
  <c r="H1121" i="2" s="1" a="1"/>
  <c r="H1121" i="2" s="1"/>
  <c r="I1120" i="2"/>
  <c r="J1120" i="2" s="1"/>
  <c r="G1120" i="2"/>
  <c r="H1120" i="2" s="1" a="1"/>
  <c r="H1120" i="2" s="1"/>
  <c r="I1119" i="2"/>
  <c r="J1119" i="2" s="1"/>
  <c r="G1119" i="2"/>
  <c r="H1119" i="2" s="1" a="1"/>
  <c r="H1119" i="2" s="1"/>
  <c r="I1118" i="2"/>
  <c r="J1118" i="2" s="1"/>
  <c r="G1118" i="2"/>
  <c r="H1118" i="2" s="1" a="1"/>
  <c r="H1118" i="2" s="1"/>
  <c r="I1117" i="2"/>
  <c r="J1117" i="2" s="1"/>
  <c r="G1117" i="2"/>
  <c r="H1117" i="2" s="1" a="1"/>
  <c r="H1117" i="2" s="1"/>
  <c r="I1116" i="2"/>
  <c r="J1116" i="2" s="1"/>
  <c r="G1116" i="2"/>
  <c r="H1116" i="2" s="1" a="1"/>
  <c r="H1116" i="2" s="1"/>
  <c r="I1115" i="2"/>
  <c r="J1115" i="2" s="1"/>
  <c r="G1115" i="2"/>
  <c r="H1115" i="2" s="1" a="1"/>
  <c r="H1115" i="2" s="1"/>
  <c r="I1114" i="2"/>
  <c r="J1114" i="2" s="1"/>
  <c r="G1114" i="2"/>
  <c r="H1114" i="2" s="1" a="1"/>
  <c r="H1114" i="2" s="1"/>
  <c r="I1113" i="2"/>
  <c r="J1113" i="2" s="1"/>
  <c r="G1113" i="2"/>
  <c r="H1113" i="2" s="1" a="1"/>
  <c r="H1113" i="2" s="1"/>
  <c r="I1112" i="2"/>
  <c r="J1112" i="2" s="1"/>
  <c r="G1112" i="2"/>
  <c r="H1112" i="2" s="1" a="1"/>
  <c r="H1112" i="2" s="1"/>
  <c r="I1111" i="2"/>
  <c r="J1111" i="2" s="1"/>
  <c r="G1111" i="2"/>
  <c r="H1111" i="2" s="1" a="1"/>
  <c r="H1111" i="2" s="1"/>
  <c r="I1110" i="2"/>
  <c r="J1110" i="2" s="1"/>
  <c r="G1110" i="2"/>
  <c r="H1110" i="2" s="1" a="1"/>
  <c r="H1110" i="2" s="1"/>
  <c r="I1109" i="2"/>
  <c r="J1109" i="2" s="1"/>
  <c r="G1109" i="2"/>
  <c r="H1109" i="2" s="1" a="1"/>
  <c r="H1109" i="2" s="1"/>
  <c r="I1108" i="2"/>
  <c r="J1108" i="2" s="1"/>
  <c r="G1108" i="2"/>
  <c r="H1108" i="2" s="1" a="1"/>
  <c r="H1108" i="2" s="1"/>
  <c r="I1107" i="2"/>
  <c r="J1107" i="2" s="1"/>
  <c r="G1107" i="2"/>
  <c r="H1107" i="2" s="1" a="1"/>
  <c r="H1107" i="2" s="1"/>
  <c r="I1106" i="2"/>
  <c r="J1106" i="2" s="1"/>
  <c r="G1106" i="2"/>
  <c r="H1106" i="2" s="1" a="1"/>
  <c r="H1106" i="2" s="1"/>
  <c r="I1105" i="2"/>
  <c r="J1105" i="2" s="1"/>
  <c r="G1105" i="2"/>
  <c r="H1105" i="2" s="1" a="1"/>
  <c r="H1105" i="2" s="1"/>
  <c r="I1104" i="2"/>
  <c r="J1104" i="2" s="1"/>
  <c r="G1104" i="2"/>
  <c r="H1104" i="2" s="1" a="1"/>
  <c r="H1104" i="2" s="1"/>
  <c r="I1103" i="2"/>
  <c r="J1103" i="2" s="1"/>
  <c r="G1103" i="2"/>
  <c r="H1103" i="2" s="1" a="1"/>
  <c r="H1103" i="2" s="1"/>
  <c r="I1102" i="2"/>
  <c r="J1102" i="2" s="1"/>
  <c r="G1102" i="2"/>
  <c r="H1102" i="2" s="1" a="1"/>
  <c r="H1102" i="2" s="1"/>
  <c r="I1101" i="2"/>
  <c r="J1101" i="2" s="1"/>
  <c r="G1101" i="2"/>
  <c r="H1101" i="2" s="1" a="1"/>
  <c r="H1101" i="2" s="1"/>
  <c r="I1100" i="2"/>
  <c r="J1100" i="2" s="1"/>
  <c r="G1100" i="2"/>
  <c r="H1100" i="2" s="1" a="1"/>
  <c r="H1100" i="2" s="1"/>
  <c r="I1099" i="2"/>
  <c r="J1099" i="2" s="1"/>
  <c r="G1099" i="2"/>
  <c r="H1099" i="2" s="1" a="1"/>
  <c r="H1099" i="2" s="1"/>
  <c r="I1098" i="2"/>
  <c r="J1098" i="2" s="1"/>
  <c r="G1098" i="2"/>
  <c r="H1098" i="2" s="1" a="1"/>
  <c r="H1098" i="2" s="1"/>
  <c r="I1097" i="2"/>
  <c r="J1097" i="2" s="1"/>
  <c r="G1097" i="2"/>
  <c r="H1097" i="2" s="1" a="1"/>
  <c r="H1097" i="2" s="1"/>
  <c r="I1096" i="2"/>
  <c r="J1096" i="2" s="1"/>
  <c r="G1096" i="2"/>
  <c r="H1096" i="2" s="1" a="1"/>
  <c r="H1096" i="2" s="1"/>
  <c r="I1095" i="2"/>
  <c r="J1095" i="2" s="1"/>
  <c r="G1095" i="2"/>
  <c r="H1095" i="2" s="1" a="1"/>
  <c r="H1095" i="2" s="1"/>
  <c r="I1094" i="2"/>
  <c r="J1094" i="2" s="1"/>
  <c r="G1094" i="2"/>
  <c r="H1094" i="2" s="1" a="1"/>
  <c r="H1094" i="2" s="1"/>
  <c r="I1093" i="2"/>
  <c r="J1093" i="2" s="1"/>
  <c r="G1093" i="2"/>
  <c r="H1093" i="2" s="1" a="1"/>
  <c r="H1093" i="2" s="1"/>
  <c r="I1092" i="2"/>
  <c r="J1092" i="2" s="1"/>
  <c r="G1092" i="2"/>
  <c r="H1092" i="2" s="1" a="1"/>
  <c r="H1092" i="2" s="1"/>
  <c r="I1091" i="2"/>
  <c r="J1091" i="2" s="1"/>
  <c r="G1091" i="2"/>
  <c r="H1091" i="2" s="1" a="1"/>
  <c r="H1091" i="2" s="1"/>
  <c r="I1090" i="2"/>
  <c r="J1090" i="2" s="1"/>
  <c r="G1090" i="2"/>
  <c r="H1090" i="2" s="1" a="1"/>
  <c r="H1090" i="2" s="1"/>
  <c r="I1089" i="2"/>
  <c r="J1089" i="2" s="1"/>
  <c r="G1089" i="2"/>
  <c r="H1089" i="2" s="1" a="1"/>
  <c r="H1089" i="2" s="1"/>
  <c r="I1088" i="2"/>
  <c r="J1088" i="2" s="1"/>
  <c r="G1088" i="2"/>
  <c r="H1088" i="2" s="1" a="1"/>
  <c r="H1088" i="2" s="1"/>
  <c r="I1087" i="2"/>
  <c r="J1087" i="2" s="1"/>
  <c r="G1087" i="2"/>
  <c r="H1087" i="2" s="1" a="1"/>
  <c r="H1087" i="2" s="1"/>
  <c r="I1086" i="2"/>
  <c r="J1086" i="2" s="1"/>
  <c r="G1086" i="2"/>
  <c r="H1086" i="2" s="1" a="1"/>
  <c r="H1086" i="2" s="1"/>
  <c r="I1085" i="2"/>
  <c r="J1085" i="2" s="1"/>
  <c r="G1085" i="2"/>
  <c r="H1085" i="2" s="1" a="1"/>
  <c r="H1085" i="2" s="1"/>
  <c r="I1084" i="2"/>
  <c r="J1084" i="2" s="1"/>
  <c r="G1084" i="2"/>
  <c r="H1084" i="2" s="1" a="1"/>
  <c r="H1084" i="2" s="1"/>
  <c r="I1083" i="2"/>
  <c r="J1083" i="2" s="1"/>
  <c r="G1083" i="2"/>
  <c r="H1083" i="2" s="1" a="1"/>
  <c r="H1083" i="2" s="1"/>
  <c r="I1082" i="2"/>
  <c r="J1082" i="2" s="1"/>
  <c r="G1082" i="2"/>
  <c r="H1082" i="2" s="1" a="1"/>
  <c r="H1082" i="2" s="1"/>
  <c r="I1081" i="2"/>
  <c r="J1081" i="2" s="1"/>
  <c r="G1081" i="2"/>
  <c r="H1081" i="2" s="1" a="1"/>
  <c r="H1081" i="2" s="1"/>
  <c r="I1080" i="2"/>
  <c r="J1080" i="2" s="1"/>
  <c r="G1080" i="2"/>
  <c r="H1080" i="2" s="1" a="1"/>
  <c r="H1080" i="2" s="1"/>
  <c r="I1079" i="2"/>
  <c r="J1079" i="2" s="1"/>
  <c r="G1079" i="2"/>
  <c r="H1079" i="2" s="1" a="1"/>
  <c r="H1079" i="2" s="1"/>
  <c r="I1078" i="2"/>
  <c r="J1078" i="2" s="1"/>
  <c r="G1078" i="2"/>
  <c r="H1078" i="2" s="1" a="1"/>
  <c r="H1078" i="2" s="1"/>
  <c r="I1077" i="2"/>
  <c r="J1077" i="2" s="1"/>
  <c r="G1077" i="2"/>
  <c r="H1077" i="2" s="1" a="1"/>
  <c r="H1077" i="2" s="1"/>
  <c r="I1076" i="2"/>
  <c r="J1076" i="2" s="1"/>
  <c r="G1076" i="2"/>
  <c r="H1076" i="2" s="1" a="1"/>
  <c r="H1076" i="2" s="1"/>
  <c r="I1075" i="2"/>
  <c r="J1075" i="2" s="1"/>
  <c r="G1075" i="2"/>
  <c r="H1075" i="2" s="1" a="1"/>
  <c r="H1075" i="2" s="1"/>
  <c r="I1074" i="2"/>
  <c r="J1074" i="2" s="1"/>
  <c r="G1074" i="2"/>
  <c r="H1074" i="2" s="1" a="1"/>
  <c r="H1074" i="2" s="1"/>
  <c r="I1073" i="2"/>
  <c r="J1073" i="2" s="1"/>
  <c r="G1073" i="2"/>
  <c r="H1073" i="2" s="1" a="1"/>
  <c r="H1073" i="2" s="1"/>
  <c r="I1072" i="2"/>
  <c r="J1072" i="2" s="1"/>
  <c r="G1072" i="2"/>
  <c r="H1072" i="2" s="1" a="1"/>
  <c r="H1072" i="2" s="1"/>
  <c r="I1071" i="2"/>
  <c r="J1071" i="2" s="1"/>
  <c r="G1071" i="2"/>
  <c r="H1071" i="2" s="1" a="1"/>
  <c r="H1071" i="2" s="1"/>
  <c r="I1070" i="2"/>
  <c r="J1070" i="2" s="1"/>
  <c r="G1070" i="2"/>
  <c r="H1070" i="2" s="1" a="1"/>
  <c r="H1070" i="2" s="1"/>
  <c r="I1069" i="2"/>
  <c r="J1069" i="2" s="1"/>
  <c r="G1069" i="2"/>
  <c r="H1069" i="2" s="1" a="1"/>
  <c r="H1069" i="2" s="1"/>
  <c r="I1068" i="2"/>
  <c r="J1068" i="2" s="1"/>
  <c r="G1068" i="2"/>
  <c r="H1068" i="2" s="1" a="1"/>
  <c r="H1068" i="2" s="1"/>
  <c r="I1067" i="2"/>
  <c r="J1067" i="2" s="1"/>
  <c r="G1067" i="2"/>
  <c r="H1067" i="2" s="1" a="1"/>
  <c r="H1067" i="2" s="1"/>
  <c r="I1066" i="2"/>
  <c r="J1066" i="2" s="1"/>
  <c r="G1066" i="2"/>
  <c r="H1066" i="2" s="1" a="1"/>
  <c r="H1066" i="2" s="1"/>
  <c r="I1065" i="2"/>
  <c r="J1065" i="2" s="1"/>
  <c r="G1065" i="2"/>
  <c r="H1065" i="2" s="1" a="1"/>
  <c r="H1065" i="2" s="1"/>
  <c r="I1064" i="2"/>
  <c r="J1064" i="2" s="1"/>
  <c r="G1064" i="2"/>
  <c r="H1064" i="2" s="1" a="1"/>
  <c r="H1064" i="2" s="1"/>
  <c r="I1063" i="2"/>
  <c r="J1063" i="2" s="1"/>
  <c r="G1063" i="2"/>
  <c r="H1063" i="2" s="1" a="1"/>
  <c r="H1063" i="2" s="1"/>
  <c r="I1062" i="2"/>
  <c r="J1062" i="2" s="1"/>
  <c r="G1062" i="2"/>
  <c r="H1062" i="2" s="1" a="1"/>
  <c r="H1062" i="2" s="1"/>
  <c r="I1061" i="2"/>
  <c r="J1061" i="2" s="1"/>
  <c r="G1061" i="2"/>
  <c r="H1061" i="2" s="1" a="1"/>
  <c r="H1061" i="2" s="1"/>
  <c r="I1060" i="2"/>
  <c r="J1060" i="2" s="1"/>
  <c r="G1060" i="2"/>
  <c r="H1060" i="2" s="1" a="1"/>
  <c r="H1060" i="2" s="1"/>
  <c r="I1059" i="2"/>
  <c r="J1059" i="2" s="1"/>
  <c r="G1059" i="2"/>
  <c r="H1059" i="2" s="1" a="1"/>
  <c r="H1059" i="2" s="1"/>
  <c r="I1058" i="2"/>
  <c r="J1058" i="2" s="1"/>
  <c r="G1058" i="2"/>
  <c r="H1058" i="2" s="1" a="1"/>
  <c r="H1058" i="2" s="1"/>
  <c r="I1057" i="2"/>
  <c r="J1057" i="2" s="1"/>
  <c r="G1057" i="2"/>
  <c r="H1057" i="2" s="1" a="1"/>
  <c r="H1057" i="2" s="1"/>
  <c r="I1056" i="2"/>
  <c r="J1056" i="2" s="1"/>
  <c r="G1056" i="2"/>
  <c r="H1056" i="2" s="1" a="1"/>
  <c r="H1056" i="2" s="1"/>
  <c r="I1055" i="2"/>
  <c r="J1055" i="2" s="1"/>
  <c r="G1055" i="2"/>
  <c r="H1055" i="2" s="1" a="1"/>
  <c r="H1055" i="2" s="1"/>
  <c r="I1054" i="2"/>
  <c r="J1054" i="2" s="1"/>
  <c r="G1054" i="2"/>
  <c r="H1054" i="2" s="1" a="1"/>
  <c r="H1054" i="2" s="1"/>
  <c r="I1053" i="2"/>
  <c r="J1053" i="2" s="1"/>
  <c r="G1053" i="2"/>
  <c r="H1053" i="2" s="1" a="1"/>
  <c r="H1053" i="2" s="1"/>
  <c r="I1052" i="2"/>
  <c r="J1052" i="2" s="1"/>
  <c r="G1052" i="2"/>
  <c r="H1052" i="2" s="1" a="1"/>
  <c r="H1052" i="2" s="1"/>
  <c r="I1051" i="2"/>
  <c r="J1051" i="2" s="1"/>
  <c r="G1051" i="2"/>
  <c r="H1051" i="2" s="1" a="1"/>
  <c r="H1051" i="2" s="1"/>
  <c r="I1050" i="2"/>
  <c r="J1050" i="2" s="1"/>
  <c r="G1050" i="2"/>
  <c r="H1050" i="2" s="1" a="1"/>
  <c r="H1050" i="2" s="1"/>
  <c r="I1049" i="2"/>
  <c r="J1049" i="2" s="1"/>
  <c r="G1049" i="2"/>
  <c r="H1049" i="2" s="1" a="1"/>
  <c r="H1049" i="2" s="1"/>
  <c r="I1048" i="2"/>
  <c r="J1048" i="2" s="1"/>
  <c r="G1048" i="2"/>
  <c r="H1048" i="2" s="1" a="1"/>
  <c r="H1048" i="2" s="1"/>
  <c r="I1047" i="2"/>
  <c r="J1047" i="2" s="1"/>
  <c r="G1047" i="2"/>
  <c r="H1047" i="2" s="1" a="1"/>
  <c r="H1047" i="2" s="1"/>
  <c r="I1046" i="2"/>
  <c r="J1046" i="2" s="1"/>
  <c r="G1046" i="2"/>
  <c r="H1046" i="2" s="1" a="1"/>
  <c r="H1046" i="2" s="1"/>
  <c r="I1045" i="2"/>
  <c r="J1045" i="2" s="1"/>
  <c r="G1045" i="2"/>
  <c r="H1045" i="2" s="1" a="1"/>
  <c r="H1045" i="2" s="1"/>
  <c r="I1044" i="2"/>
  <c r="J1044" i="2" s="1"/>
  <c r="G1044" i="2"/>
  <c r="H1044" i="2" s="1" a="1"/>
  <c r="H1044" i="2" s="1"/>
  <c r="I1043" i="2"/>
  <c r="J1043" i="2" s="1"/>
  <c r="G1043" i="2"/>
  <c r="H1043" i="2" s="1" a="1"/>
  <c r="H1043" i="2" s="1"/>
  <c r="I1042" i="2"/>
  <c r="J1042" i="2" s="1"/>
  <c r="G1042" i="2"/>
  <c r="H1042" i="2" s="1" a="1"/>
  <c r="H1042" i="2" s="1"/>
  <c r="I1041" i="2"/>
  <c r="J1041" i="2" s="1"/>
  <c r="G1041" i="2"/>
  <c r="H1041" i="2" s="1" a="1"/>
  <c r="H1041" i="2" s="1"/>
  <c r="I1040" i="2"/>
  <c r="J1040" i="2" s="1"/>
  <c r="G1040" i="2"/>
  <c r="H1040" i="2" s="1" a="1"/>
  <c r="H1040" i="2" s="1"/>
  <c r="I1039" i="2"/>
  <c r="J1039" i="2" s="1"/>
  <c r="G1039" i="2"/>
  <c r="H1039" i="2" s="1" a="1"/>
  <c r="H1039" i="2" s="1"/>
  <c r="I1038" i="2"/>
  <c r="J1038" i="2" s="1"/>
  <c r="G1038" i="2"/>
  <c r="H1038" i="2" s="1" a="1"/>
  <c r="H1038" i="2" s="1"/>
  <c r="I1037" i="2"/>
  <c r="J1037" i="2" s="1"/>
  <c r="G1037" i="2"/>
  <c r="H1037" i="2" s="1" a="1"/>
  <c r="H1037" i="2" s="1"/>
  <c r="I1036" i="2"/>
  <c r="J1036" i="2" s="1"/>
  <c r="G1036" i="2"/>
  <c r="H1036" i="2" s="1" a="1"/>
  <c r="H1036" i="2" s="1"/>
  <c r="I1035" i="2"/>
  <c r="J1035" i="2" s="1"/>
  <c r="G1035" i="2"/>
  <c r="H1035" i="2" s="1" a="1"/>
  <c r="H1035" i="2" s="1"/>
  <c r="I1034" i="2"/>
  <c r="J1034" i="2" s="1"/>
  <c r="G1034" i="2"/>
  <c r="H1034" i="2" s="1" a="1"/>
  <c r="H1034" i="2" s="1"/>
  <c r="I1033" i="2"/>
  <c r="J1033" i="2" s="1"/>
  <c r="G1033" i="2"/>
  <c r="H1033" i="2" s="1" a="1"/>
  <c r="H1033" i="2" s="1"/>
  <c r="I1032" i="2"/>
  <c r="J1032" i="2" s="1"/>
  <c r="G1032" i="2"/>
  <c r="H1032" i="2" s="1" a="1"/>
  <c r="H1032" i="2" s="1"/>
  <c r="I1031" i="2"/>
  <c r="J1031" i="2" s="1"/>
  <c r="G1031" i="2"/>
  <c r="H1031" i="2" s="1" a="1"/>
  <c r="H1031" i="2" s="1"/>
  <c r="I1030" i="2"/>
  <c r="J1030" i="2" s="1"/>
  <c r="G1030" i="2"/>
  <c r="H1030" i="2" s="1" a="1"/>
  <c r="H1030" i="2" s="1"/>
  <c r="I1029" i="2"/>
  <c r="J1029" i="2" s="1"/>
  <c r="G1029" i="2"/>
  <c r="H1029" i="2" s="1" a="1"/>
  <c r="H1029" i="2" s="1"/>
  <c r="I1028" i="2"/>
  <c r="J1028" i="2" s="1"/>
  <c r="G1028" i="2"/>
  <c r="H1028" i="2" s="1" a="1"/>
  <c r="H1028" i="2" s="1"/>
  <c r="I1027" i="2"/>
  <c r="J1027" i="2" s="1"/>
  <c r="G1027" i="2"/>
  <c r="H1027" i="2" s="1" a="1"/>
  <c r="H1027" i="2" s="1"/>
  <c r="I1026" i="2"/>
  <c r="J1026" i="2" s="1"/>
  <c r="G1026" i="2"/>
  <c r="H1026" i="2" s="1" a="1"/>
  <c r="H1026" i="2" s="1"/>
  <c r="I1025" i="2"/>
  <c r="J1025" i="2" s="1"/>
  <c r="G1025" i="2"/>
  <c r="H1025" i="2" s="1" a="1"/>
  <c r="H1025" i="2" s="1"/>
  <c r="I1024" i="2"/>
  <c r="J1024" i="2" s="1"/>
  <c r="G1024" i="2"/>
  <c r="H1024" i="2" s="1" a="1"/>
  <c r="H1024" i="2" s="1"/>
  <c r="I1023" i="2"/>
  <c r="J1023" i="2" s="1"/>
  <c r="G1023" i="2"/>
  <c r="H1023" i="2" s="1" a="1"/>
  <c r="H1023" i="2" s="1"/>
  <c r="I1022" i="2"/>
  <c r="J1022" i="2" s="1"/>
  <c r="G1022" i="2"/>
  <c r="H1022" i="2" s="1" a="1"/>
  <c r="H1022" i="2" s="1"/>
  <c r="I1021" i="2"/>
  <c r="J1021" i="2" s="1"/>
  <c r="G1021" i="2"/>
  <c r="H1021" i="2" s="1" a="1"/>
  <c r="H1021" i="2" s="1"/>
  <c r="I1020" i="2"/>
  <c r="J1020" i="2" s="1"/>
  <c r="G1020" i="2"/>
  <c r="H1020" i="2" s="1" a="1"/>
  <c r="H1020" i="2" s="1"/>
  <c r="I1019" i="2"/>
  <c r="J1019" i="2" s="1"/>
  <c r="G1019" i="2"/>
  <c r="H1019" i="2" s="1" a="1"/>
  <c r="H1019" i="2" s="1"/>
  <c r="I1018" i="2"/>
  <c r="J1018" i="2" s="1"/>
  <c r="G1018" i="2"/>
  <c r="H1018" i="2" s="1" a="1"/>
  <c r="H1018" i="2" s="1"/>
  <c r="I1017" i="2"/>
  <c r="J1017" i="2" s="1"/>
  <c r="G1017" i="2"/>
  <c r="H1017" i="2" s="1" a="1"/>
  <c r="H1017" i="2" s="1"/>
  <c r="I1016" i="2"/>
  <c r="J1016" i="2" s="1"/>
  <c r="G1016" i="2"/>
  <c r="H1016" i="2" s="1" a="1"/>
  <c r="H1016" i="2" s="1"/>
  <c r="I1015" i="2"/>
  <c r="J1015" i="2" s="1"/>
  <c r="G1015" i="2"/>
  <c r="H1015" i="2" s="1" a="1"/>
  <c r="H1015" i="2" s="1"/>
  <c r="I1014" i="2"/>
  <c r="J1014" i="2" s="1"/>
  <c r="G1014" i="2"/>
  <c r="H1014" i="2" s="1" a="1"/>
  <c r="H1014" i="2" s="1"/>
  <c r="I1013" i="2"/>
  <c r="J1013" i="2" s="1"/>
  <c r="G1013" i="2"/>
  <c r="H1013" i="2" s="1" a="1"/>
  <c r="H1013" i="2" s="1"/>
  <c r="I1012" i="2"/>
  <c r="J1012" i="2" s="1"/>
  <c r="G1012" i="2"/>
  <c r="H1012" i="2" s="1" a="1"/>
  <c r="H1012" i="2" s="1"/>
  <c r="I1011" i="2"/>
  <c r="J1011" i="2" s="1"/>
  <c r="G1011" i="2"/>
  <c r="H1011" i="2" s="1" a="1"/>
  <c r="H1011" i="2" s="1"/>
  <c r="I1010" i="2"/>
  <c r="J1010" i="2" s="1"/>
  <c r="G1010" i="2"/>
  <c r="H1010" i="2" s="1" a="1"/>
  <c r="H1010" i="2" s="1"/>
  <c r="I1009" i="2"/>
  <c r="J1009" i="2" s="1"/>
  <c r="G1009" i="2"/>
  <c r="H1009" i="2" s="1" a="1"/>
  <c r="H1009" i="2" s="1"/>
  <c r="I1008" i="2"/>
  <c r="J1008" i="2" s="1"/>
  <c r="G1008" i="2"/>
  <c r="H1008" i="2" s="1" a="1"/>
  <c r="H1008" i="2" s="1"/>
  <c r="I1007" i="2"/>
  <c r="J1007" i="2" s="1"/>
  <c r="G1007" i="2"/>
  <c r="H1007" i="2" s="1" a="1"/>
  <c r="H1007" i="2" s="1"/>
  <c r="I1006" i="2"/>
  <c r="J1006" i="2" s="1"/>
  <c r="G1006" i="2"/>
  <c r="H1006" i="2" s="1" a="1"/>
  <c r="H1006" i="2" s="1"/>
  <c r="I1005" i="2"/>
  <c r="J1005" i="2" s="1"/>
  <c r="G1005" i="2"/>
  <c r="H1005" i="2" s="1" a="1"/>
  <c r="H1005" i="2" s="1"/>
  <c r="I1004" i="2"/>
  <c r="J1004" i="2" s="1"/>
  <c r="G1004" i="2"/>
  <c r="H1004" i="2" s="1" a="1"/>
  <c r="H1004" i="2" s="1"/>
  <c r="I1003" i="2"/>
  <c r="J1003" i="2" s="1"/>
  <c r="G1003" i="2"/>
  <c r="H1003" i="2" s="1" a="1"/>
  <c r="H1003" i="2" s="1"/>
  <c r="I1002" i="2"/>
  <c r="J1002" i="2" s="1"/>
  <c r="G1002" i="2"/>
  <c r="H1002" i="2" s="1" a="1"/>
  <c r="H1002" i="2" s="1"/>
  <c r="I1001" i="2"/>
  <c r="J1001" i="2" s="1"/>
  <c r="G1001" i="2"/>
  <c r="H1001" i="2" s="1" a="1"/>
  <c r="H1001" i="2" s="1"/>
  <c r="I1000" i="2"/>
  <c r="J1000" i="2" s="1"/>
  <c r="G1000" i="2"/>
  <c r="H1000" i="2" s="1" a="1"/>
  <c r="H1000" i="2" s="1"/>
  <c r="I999" i="2"/>
  <c r="J999" i="2" s="1"/>
  <c r="G999" i="2"/>
  <c r="H999" i="2" s="1" a="1"/>
  <c r="H999" i="2" s="1"/>
  <c r="I998" i="2"/>
  <c r="J998" i="2" s="1"/>
  <c r="G998" i="2"/>
  <c r="H998" i="2" s="1" a="1"/>
  <c r="H998" i="2" s="1"/>
  <c r="I997" i="2"/>
  <c r="J997" i="2" s="1"/>
  <c r="G997" i="2"/>
  <c r="H997" i="2" s="1" a="1"/>
  <c r="H997" i="2" s="1"/>
  <c r="I996" i="2"/>
  <c r="J996" i="2" s="1"/>
  <c r="G996" i="2"/>
  <c r="H996" i="2" s="1" a="1"/>
  <c r="H996" i="2" s="1"/>
  <c r="I995" i="2"/>
  <c r="J995" i="2" s="1"/>
  <c r="G995" i="2"/>
  <c r="H995" i="2" s="1" a="1"/>
  <c r="H995" i="2" s="1"/>
  <c r="I994" i="2"/>
  <c r="J994" i="2" s="1"/>
  <c r="G994" i="2"/>
  <c r="H994" i="2" s="1" a="1"/>
  <c r="H994" i="2" s="1"/>
  <c r="I993" i="2"/>
  <c r="J993" i="2" s="1"/>
  <c r="G993" i="2"/>
  <c r="H993" i="2" s="1" a="1"/>
  <c r="H993" i="2" s="1"/>
  <c r="I992" i="2"/>
  <c r="J992" i="2" s="1"/>
  <c r="G992" i="2"/>
  <c r="H992" i="2" s="1" a="1"/>
  <c r="H992" i="2" s="1"/>
  <c r="I991" i="2"/>
  <c r="J991" i="2" s="1"/>
  <c r="G991" i="2"/>
  <c r="H991" i="2" s="1" a="1"/>
  <c r="H991" i="2" s="1"/>
  <c r="I990" i="2"/>
  <c r="J990" i="2" s="1"/>
  <c r="G990" i="2"/>
  <c r="H990" i="2" s="1" a="1"/>
  <c r="H990" i="2" s="1"/>
  <c r="I989" i="2"/>
  <c r="J989" i="2" s="1"/>
  <c r="G989" i="2"/>
  <c r="H989" i="2" s="1" a="1"/>
  <c r="H989" i="2" s="1"/>
  <c r="I988" i="2"/>
  <c r="J988" i="2" s="1"/>
  <c r="G988" i="2"/>
  <c r="H988" i="2" s="1" a="1"/>
  <c r="H988" i="2" s="1"/>
  <c r="I987" i="2"/>
  <c r="J987" i="2" s="1"/>
  <c r="G987" i="2"/>
  <c r="H987" i="2" s="1" a="1"/>
  <c r="H987" i="2" s="1"/>
  <c r="I986" i="2"/>
  <c r="J986" i="2" s="1"/>
  <c r="G986" i="2"/>
  <c r="H986" i="2" s="1" a="1"/>
  <c r="H986" i="2" s="1"/>
  <c r="I985" i="2"/>
  <c r="J985" i="2" s="1"/>
  <c r="G985" i="2"/>
  <c r="H985" i="2" s="1" a="1"/>
  <c r="H985" i="2" s="1"/>
  <c r="I984" i="2"/>
  <c r="J984" i="2" s="1"/>
  <c r="G984" i="2"/>
  <c r="H984" i="2" s="1" a="1"/>
  <c r="H984" i="2" s="1"/>
  <c r="I983" i="2"/>
  <c r="J983" i="2" s="1"/>
  <c r="G983" i="2"/>
  <c r="H983" i="2" s="1" a="1"/>
  <c r="H983" i="2" s="1"/>
  <c r="I982" i="2"/>
  <c r="J982" i="2" s="1"/>
  <c r="G982" i="2"/>
  <c r="H982" i="2" s="1" a="1"/>
  <c r="H982" i="2" s="1"/>
  <c r="I981" i="2"/>
  <c r="J981" i="2" s="1"/>
  <c r="G981" i="2"/>
  <c r="H981" i="2" s="1" a="1"/>
  <c r="H981" i="2" s="1"/>
  <c r="I980" i="2"/>
  <c r="J980" i="2" s="1"/>
  <c r="G980" i="2"/>
  <c r="H980" i="2" s="1" a="1"/>
  <c r="H980" i="2" s="1"/>
  <c r="I979" i="2"/>
  <c r="J979" i="2" s="1"/>
  <c r="G979" i="2"/>
  <c r="H979" i="2" s="1" a="1"/>
  <c r="H979" i="2" s="1"/>
  <c r="I978" i="2"/>
  <c r="J978" i="2" s="1"/>
  <c r="G978" i="2"/>
  <c r="H978" i="2" s="1" a="1"/>
  <c r="H978" i="2" s="1"/>
  <c r="I977" i="2"/>
  <c r="J977" i="2" s="1"/>
  <c r="G977" i="2"/>
  <c r="H977" i="2" s="1" a="1"/>
  <c r="H977" i="2" s="1"/>
  <c r="I976" i="2"/>
  <c r="J976" i="2" s="1"/>
  <c r="G976" i="2"/>
  <c r="H976" i="2" s="1" a="1"/>
  <c r="H976" i="2" s="1"/>
  <c r="I975" i="2"/>
  <c r="J975" i="2" s="1"/>
  <c r="G975" i="2"/>
  <c r="H975" i="2" s="1" a="1"/>
  <c r="H975" i="2" s="1"/>
  <c r="I974" i="2"/>
  <c r="J974" i="2" s="1"/>
  <c r="G974" i="2"/>
  <c r="H974" i="2" s="1" a="1"/>
  <c r="H974" i="2" s="1"/>
  <c r="I973" i="2"/>
  <c r="J973" i="2" s="1"/>
  <c r="G973" i="2"/>
  <c r="H973" i="2" s="1" a="1"/>
  <c r="H973" i="2" s="1"/>
  <c r="I972" i="2"/>
  <c r="J972" i="2" s="1"/>
  <c r="G972" i="2"/>
  <c r="H972" i="2" s="1" a="1"/>
  <c r="H972" i="2" s="1"/>
  <c r="I971" i="2"/>
  <c r="J971" i="2" s="1"/>
  <c r="G971" i="2"/>
  <c r="H971" i="2" s="1" a="1"/>
  <c r="H971" i="2" s="1"/>
  <c r="I970" i="2"/>
  <c r="J970" i="2" s="1"/>
  <c r="G970" i="2"/>
  <c r="H970" i="2" s="1" a="1"/>
  <c r="H970" i="2" s="1"/>
  <c r="I969" i="2"/>
  <c r="J969" i="2" s="1"/>
  <c r="G969" i="2"/>
  <c r="H969" i="2" s="1" a="1"/>
  <c r="H969" i="2" s="1"/>
  <c r="I968" i="2"/>
  <c r="J968" i="2" s="1"/>
  <c r="G968" i="2"/>
  <c r="H968" i="2" s="1" a="1"/>
  <c r="H968" i="2" s="1"/>
  <c r="I967" i="2"/>
  <c r="J967" i="2" s="1"/>
  <c r="G967" i="2"/>
  <c r="H967" i="2" s="1" a="1"/>
  <c r="H967" i="2" s="1"/>
  <c r="I966" i="2"/>
  <c r="J966" i="2" s="1"/>
  <c r="G966" i="2"/>
  <c r="H966" i="2" s="1" a="1"/>
  <c r="H966" i="2" s="1"/>
  <c r="I965" i="2"/>
  <c r="J965" i="2" s="1"/>
  <c r="G965" i="2"/>
  <c r="H965" i="2" s="1" a="1"/>
  <c r="H965" i="2" s="1"/>
  <c r="I964" i="2"/>
  <c r="J964" i="2" s="1"/>
  <c r="G964" i="2"/>
  <c r="H964" i="2" s="1" a="1"/>
  <c r="H964" i="2" s="1"/>
  <c r="I963" i="2"/>
  <c r="J963" i="2" s="1"/>
  <c r="G963" i="2"/>
  <c r="H963" i="2" s="1" a="1"/>
  <c r="H963" i="2" s="1"/>
  <c r="I962" i="2"/>
  <c r="J962" i="2" s="1"/>
  <c r="G962" i="2"/>
  <c r="H962" i="2" s="1" a="1"/>
  <c r="H962" i="2" s="1"/>
  <c r="I961" i="2"/>
  <c r="J961" i="2" s="1"/>
  <c r="G961" i="2"/>
  <c r="H961" i="2" s="1" a="1"/>
  <c r="H961" i="2" s="1"/>
  <c r="I960" i="2"/>
  <c r="J960" i="2" s="1"/>
  <c r="G960" i="2"/>
  <c r="H960" i="2" s="1" a="1"/>
  <c r="H960" i="2" s="1"/>
  <c r="I959" i="2"/>
  <c r="J959" i="2" s="1"/>
  <c r="G959" i="2"/>
  <c r="H959" i="2" s="1" a="1"/>
  <c r="H959" i="2" s="1"/>
  <c r="I958" i="2"/>
  <c r="J958" i="2" s="1"/>
  <c r="G958" i="2"/>
  <c r="H958" i="2" s="1" a="1"/>
  <c r="H958" i="2" s="1"/>
  <c r="I957" i="2"/>
  <c r="J957" i="2" s="1"/>
  <c r="G957" i="2"/>
  <c r="H957" i="2" s="1" a="1"/>
  <c r="H957" i="2" s="1"/>
  <c r="I956" i="2"/>
  <c r="J956" i="2" s="1"/>
  <c r="G956" i="2"/>
  <c r="H956" i="2" s="1" a="1"/>
  <c r="H956" i="2" s="1"/>
  <c r="I955" i="2"/>
  <c r="J955" i="2" s="1"/>
  <c r="G955" i="2"/>
  <c r="H955" i="2" s="1" a="1"/>
  <c r="H955" i="2" s="1"/>
  <c r="I954" i="2"/>
  <c r="J954" i="2" s="1"/>
  <c r="G954" i="2"/>
  <c r="H954" i="2" s="1" a="1"/>
  <c r="H954" i="2" s="1"/>
  <c r="I953" i="2"/>
  <c r="J953" i="2" s="1"/>
  <c r="G953" i="2"/>
  <c r="H953" i="2" s="1" a="1"/>
  <c r="H953" i="2" s="1"/>
  <c r="I952" i="2"/>
  <c r="J952" i="2" s="1"/>
  <c r="G952" i="2"/>
  <c r="H952" i="2" s="1" a="1"/>
  <c r="H952" i="2" s="1"/>
  <c r="I951" i="2"/>
  <c r="J951" i="2" s="1"/>
  <c r="G951" i="2"/>
  <c r="H951" i="2" s="1" a="1"/>
  <c r="H951" i="2" s="1"/>
  <c r="I950" i="2"/>
  <c r="J950" i="2" s="1"/>
  <c r="G950" i="2"/>
  <c r="H950" i="2" s="1" a="1"/>
  <c r="H950" i="2" s="1"/>
  <c r="I949" i="2"/>
  <c r="J949" i="2" s="1"/>
  <c r="G949" i="2"/>
  <c r="H949" i="2" s="1" a="1"/>
  <c r="H949" i="2" s="1"/>
  <c r="I948" i="2"/>
  <c r="J948" i="2" s="1"/>
  <c r="G948" i="2"/>
  <c r="H948" i="2" s="1" a="1"/>
  <c r="H948" i="2" s="1"/>
  <c r="I947" i="2"/>
  <c r="J947" i="2" s="1"/>
  <c r="G947" i="2"/>
  <c r="H947" i="2" s="1" a="1"/>
  <c r="H947" i="2" s="1"/>
  <c r="I946" i="2"/>
  <c r="J946" i="2" s="1"/>
  <c r="G946" i="2"/>
  <c r="H946" i="2" s="1" a="1"/>
  <c r="H946" i="2" s="1"/>
  <c r="I945" i="2"/>
  <c r="J945" i="2" s="1"/>
  <c r="G945" i="2"/>
  <c r="H945" i="2" s="1" a="1"/>
  <c r="H945" i="2" s="1"/>
  <c r="I944" i="2"/>
  <c r="J944" i="2" s="1"/>
  <c r="G944" i="2"/>
  <c r="H944" i="2" s="1" a="1"/>
  <c r="H944" i="2" s="1"/>
  <c r="I943" i="2"/>
  <c r="J943" i="2" s="1"/>
  <c r="G943" i="2"/>
  <c r="H943" i="2" s="1" a="1"/>
  <c r="H943" i="2" s="1"/>
  <c r="I942" i="2"/>
  <c r="J942" i="2" s="1"/>
  <c r="G942" i="2"/>
  <c r="H942" i="2" s="1" a="1"/>
  <c r="H942" i="2" s="1"/>
  <c r="I941" i="2"/>
  <c r="J941" i="2" s="1"/>
  <c r="G941" i="2"/>
  <c r="H941" i="2" s="1" a="1"/>
  <c r="H941" i="2" s="1"/>
  <c r="I940" i="2"/>
  <c r="J940" i="2" s="1"/>
  <c r="G940" i="2"/>
  <c r="H940" i="2" s="1" a="1"/>
  <c r="H940" i="2" s="1"/>
  <c r="I939" i="2"/>
  <c r="J939" i="2" s="1"/>
  <c r="G939" i="2"/>
  <c r="H939" i="2" s="1" a="1"/>
  <c r="H939" i="2" s="1"/>
  <c r="I938" i="2"/>
  <c r="J938" i="2" s="1"/>
  <c r="G938" i="2"/>
  <c r="H938" i="2" s="1" a="1"/>
  <c r="H938" i="2" s="1"/>
  <c r="I937" i="2"/>
  <c r="J937" i="2" s="1"/>
  <c r="G937" i="2"/>
  <c r="H937" i="2" s="1" a="1"/>
  <c r="H937" i="2" s="1"/>
  <c r="I936" i="2"/>
  <c r="J936" i="2" s="1"/>
  <c r="G936" i="2"/>
  <c r="H936" i="2" s="1" a="1"/>
  <c r="H936" i="2" s="1"/>
  <c r="I935" i="2"/>
  <c r="J935" i="2" s="1"/>
  <c r="G935" i="2"/>
  <c r="H935" i="2" s="1" a="1"/>
  <c r="H935" i="2" s="1"/>
  <c r="I934" i="2"/>
  <c r="J934" i="2" s="1"/>
  <c r="G934" i="2"/>
  <c r="H934" i="2" s="1" a="1"/>
  <c r="H934" i="2" s="1"/>
  <c r="I933" i="2"/>
  <c r="J933" i="2" s="1"/>
  <c r="G933" i="2"/>
  <c r="H933" i="2" s="1" a="1"/>
  <c r="H933" i="2" s="1"/>
  <c r="I932" i="2"/>
  <c r="J932" i="2" s="1"/>
  <c r="G932" i="2"/>
  <c r="H932" i="2" s="1" a="1"/>
  <c r="H932" i="2" s="1"/>
  <c r="I931" i="2"/>
  <c r="J931" i="2" s="1"/>
  <c r="G931" i="2"/>
  <c r="H931" i="2" s="1" a="1"/>
  <c r="H931" i="2" s="1"/>
  <c r="I930" i="2"/>
  <c r="J930" i="2" s="1"/>
  <c r="G930" i="2"/>
  <c r="H930" i="2" s="1" a="1"/>
  <c r="H930" i="2" s="1"/>
  <c r="I929" i="2"/>
  <c r="J929" i="2" s="1"/>
  <c r="G929" i="2"/>
  <c r="H929" i="2" s="1" a="1"/>
  <c r="H929" i="2" s="1"/>
  <c r="I928" i="2"/>
  <c r="J928" i="2" s="1"/>
  <c r="G928" i="2"/>
  <c r="H928" i="2" s="1" a="1"/>
  <c r="H928" i="2" s="1"/>
  <c r="I927" i="2"/>
  <c r="J927" i="2" s="1"/>
  <c r="G927" i="2"/>
  <c r="H927" i="2" s="1" a="1"/>
  <c r="H927" i="2" s="1"/>
  <c r="I926" i="2"/>
  <c r="J926" i="2" s="1"/>
  <c r="G926" i="2"/>
  <c r="H926" i="2" s="1" a="1"/>
  <c r="H926" i="2" s="1"/>
  <c r="I925" i="2"/>
  <c r="J925" i="2" s="1"/>
  <c r="G925" i="2"/>
  <c r="H925" i="2" s="1" a="1"/>
  <c r="H925" i="2" s="1"/>
  <c r="I924" i="2"/>
  <c r="J924" i="2" s="1"/>
  <c r="G924" i="2"/>
  <c r="H924" i="2" s="1" a="1"/>
  <c r="H924" i="2" s="1"/>
  <c r="I923" i="2"/>
  <c r="J923" i="2" s="1"/>
  <c r="G923" i="2"/>
  <c r="H923" i="2" s="1" a="1"/>
  <c r="H923" i="2" s="1"/>
  <c r="I922" i="2"/>
  <c r="J922" i="2" s="1"/>
  <c r="G922" i="2"/>
  <c r="H922" i="2" s="1" a="1"/>
  <c r="H922" i="2" s="1"/>
  <c r="I921" i="2"/>
  <c r="J921" i="2" s="1"/>
  <c r="G921" i="2"/>
  <c r="H921" i="2" s="1" a="1"/>
  <c r="H921" i="2" s="1"/>
  <c r="I920" i="2"/>
  <c r="J920" i="2" s="1"/>
  <c r="G920" i="2"/>
  <c r="H920" i="2" s="1" a="1"/>
  <c r="H920" i="2" s="1"/>
  <c r="I919" i="2"/>
  <c r="J919" i="2" s="1"/>
  <c r="G919" i="2"/>
  <c r="H919" i="2" s="1" a="1"/>
  <c r="H919" i="2" s="1"/>
  <c r="I918" i="2"/>
  <c r="J918" i="2" s="1"/>
  <c r="G918" i="2"/>
  <c r="H918" i="2" s="1" a="1"/>
  <c r="H918" i="2" s="1"/>
  <c r="I917" i="2"/>
  <c r="J917" i="2" s="1"/>
  <c r="G917" i="2"/>
  <c r="H917" i="2" s="1" a="1"/>
  <c r="H917" i="2" s="1"/>
  <c r="I916" i="2"/>
  <c r="J916" i="2" s="1"/>
  <c r="G916" i="2"/>
  <c r="H916" i="2" s="1" a="1"/>
  <c r="H916" i="2" s="1"/>
  <c r="I915" i="2"/>
  <c r="J915" i="2" s="1"/>
  <c r="G915" i="2"/>
  <c r="H915" i="2" s="1" a="1"/>
  <c r="H915" i="2" s="1"/>
  <c r="I914" i="2"/>
  <c r="J914" i="2" s="1"/>
  <c r="G914" i="2"/>
  <c r="H914" i="2" s="1" a="1"/>
  <c r="H914" i="2" s="1"/>
  <c r="I913" i="2"/>
  <c r="J913" i="2" s="1"/>
  <c r="G913" i="2"/>
  <c r="H913" i="2" s="1" a="1"/>
  <c r="H913" i="2" s="1"/>
  <c r="I912" i="2"/>
  <c r="J912" i="2" s="1"/>
  <c r="G912" i="2"/>
  <c r="H912" i="2" s="1" a="1"/>
  <c r="H912" i="2" s="1"/>
  <c r="I911" i="2"/>
  <c r="J911" i="2" s="1"/>
  <c r="G911" i="2"/>
  <c r="H911" i="2" s="1" a="1"/>
  <c r="H911" i="2" s="1"/>
  <c r="I910" i="2"/>
  <c r="J910" i="2" s="1"/>
  <c r="G910" i="2"/>
  <c r="H910" i="2" s="1" a="1"/>
  <c r="H910" i="2" s="1"/>
  <c r="I909" i="2"/>
  <c r="J909" i="2" s="1"/>
  <c r="G909" i="2"/>
  <c r="H909" i="2" s="1" a="1"/>
  <c r="H909" i="2" s="1"/>
  <c r="I908" i="2"/>
  <c r="J908" i="2" s="1"/>
  <c r="G908" i="2"/>
  <c r="H908" i="2" s="1" a="1"/>
  <c r="H908" i="2" s="1"/>
  <c r="I907" i="2"/>
  <c r="J907" i="2" s="1"/>
  <c r="G907" i="2"/>
  <c r="H907" i="2" s="1" a="1"/>
  <c r="H907" i="2" s="1"/>
  <c r="I906" i="2"/>
  <c r="J906" i="2" s="1"/>
  <c r="G906" i="2"/>
  <c r="H906" i="2" s="1" a="1"/>
  <c r="H906" i="2" s="1"/>
  <c r="I905" i="2"/>
  <c r="J905" i="2" s="1"/>
  <c r="G905" i="2"/>
  <c r="H905" i="2" s="1" a="1"/>
  <c r="H905" i="2" s="1"/>
  <c r="I904" i="2"/>
  <c r="J904" i="2" s="1"/>
  <c r="G904" i="2"/>
  <c r="H904" i="2" s="1" a="1"/>
  <c r="H904" i="2" s="1"/>
  <c r="I903" i="2"/>
  <c r="J903" i="2" s="1"/>
  <c r="G903" i="2"/>
  <c r="H903" i="2" s="1" a="1"/>
  <c r="H903" i="2" s="1"/>
  <c r="I902" i="2"/>
  <c r="J902" i="2" s="1"/>
  <c r="G902" i="2"/>
  <c r="H902" i="2" s="1" a="1"/>
  <c r="H902" i="2" s="1"/>
  <c r="I901" i="2"/>
  <c r="J901" i="2" s="1"/>
  <c r="G901" i="2"/>
  <c r="H901" i="2" s="1" a="1"/>
  <c r="H901" i="2" s="1"/>
  <c r="I900" i="2"/>
  <c r="J900" i="2" s="1"/>
  <c r="G900" i="2"/>
  <c r="H900" i="2" s="1" a="1"/>
  <c r="H900" i="2" s="1"/>
  <c r="I899" i="2"/>
  <c r="J899" i="2" s="1"/>
  <c r="G899" i="2"/>
  <c r="H899" i="2" s="1" a="1"/>
  <c r="H899" i="2" s="1"/>
  <c r="I898" i="2"/>
  <c r="J898" i="2" s="1"/>
  <c r="G898" i="2"/>
  <c r="H898" i="2" s="1" a="1"/>
  <c r="H898" i="2" s="1"/>
  <c r="I897" i="2"/>
  <c r="J897" i="2" s="1"/>
  <c r="G897" i="2"/>
  <c r="H897" i="2" s="1" a="1"/>
  <c r="H897" i="2" s="1"/>
  <c r="I896" i="2"/>
  <c r="J896" i="2" s="1"/>
  <c r="G896" i="2"/>
  <c r="H896" i="2" s="1" a="1"/>
  <c r="H896" i="2" s="1"/>
  <c r="I895" i="2"/>
  <c r="J895" i="2" s="1"/>
  <c r="G895" i="2"/>
  <c r="H895" i="2" s="1" a="1"/>
  <c r="H895" i="2" s="1"/>
  <c r="I894" i="2"/>
  <c r="J894" i="2" s="1"/>
  <c r="G894" i="2"/>
  <c r="H894" i="2" s="1" a="1"/>
  <c r="H894" i="2" s="1"/>
  <c r="I893" i="2"/>
  <c r="J893" i="2" s="1"/>
  <c r="G893" i="2"/>
  <c r="H893" i="2" s="1" a="1"/>
  <c r="H893" i="2" s="1"/>
  <c r="I892" i="2"/>
  <c r="J892" i="2" s="1"/>
  <c r="G892" i="2"/>
  <c r="H892" i="2" s="1" a="1"/>
  <c r="H892" i="2" s="1"/>
  <c r="I891" i="2"/>
  <c r="J891" i="2" s="1"/>
  <c r="G891" i="2"/>
  <c r="H891" i="2" s="1" a="1"/>
  <c r="H891" i="2" s="1"/>
  <c r="I890" i="2"/>
  <c r="J890" i="2" s="1"/>
  <c r="G890" i="2"/>
  <c r="H890" i="2" s="1" a="1"/>
  <c r="H890" i="2" s="1"/>
  <c r="I889" i="2"/>
  <c r="J889" i="2" s="1"/>
  <c r="G889" i="2"/>
  <c r="H889" i="2" s="1" a="1"/>
  <c r="H889" i="2" s="1"/>
  <c r="I888" i="2"/>
  <c r="J888" i="2" s="1"/>
  <c r="G888" i="2"/>
  <c r="H888" i="2" s="1" a="1"/>
  <c r="H888" i="2" s="1"/>
  <c r="I887" i="2"/>
  <c r="J887" i="2" s="1"/>
  <c r="G887" i="2"/>
  <c r="H887" i="2" s="1" a="1"/>
  <c r="H887" i="2" s="1"/>
  <c r="I886" i="2"/>
  <c r="J886" i="2" s="1"/>
  <c r="G886" i="2"/>
  <c r="H886" i="2" s="1" a="1"/>
  <c r="H886" i="2" s="1"/>
  <c r="I885" i="2"/>
  <c r="J885" i="2" s="1"/>
  <c r="G885" i="2"/>
  <c r="H885" i="2" s="1" a="1"/>
  <c r="H885" i="2" s="1"/>
  <c r="I884" i="2"/>
  <c r="J884" i="2" s="1"/>
  <c r="G884" i="2"/>
  <c r="H884" i="2" s="1" a="1"/>
  <c r="H884" i="2" s="1"/>
  <c r="I883" i="2"/>
  <c r="J883" i="2" s="1"/>
  <c r="G883" i="2"/>
  <c r="H883" i="2" s="1" a="1"/>
  <c r="H883" i="2" s="1"/>
  <c r="I882" i="2"/>
  <c r="J882" i="2" s="1"/>
  <c r="G882" i="2"/>
  <c r="H882" i="2" s="1" a="1"/>
  <c r="H882" i="2" s="1"/>
  <c r="I881" i="2"/>
  <c r="J881" i="2" s="1"/>
  <c r="G881" i="2"/>
  <c r="H881" i="2" s="1" a="1"/>
  <c r="H881" i="2" s="1"/>
  <c r="I880" i="2"/>
  <c r="J880" i="2" s="1"/>
  <c r="G880" i="2"/>
  <c r="H880" i="2" s="1" a="1"/>
  <c r="H880" i="2" s="1"/>
  <c r="I879" i="2"/>
  <c r="J879" i="2" s="1"/>
  <c r="G879" i="2"/>
  <c r="H879" i="2" s="1" a="1"/>
  <c r="H879" i="2" s="1"/>
  <c r="I878" i="2"/>
  <c r="J878" i="2" s="1"/>
  <c r="G878" i="2"/>
  <c r="H878" i="2" s="1" a="1"/>
  <c r="H878" i="2" s="1"/>
  <c r="I877" i="2"/>
  <c r="J877" i="2" s="1"/>
  <c r="G877" i="2"/>
  <c r="H877" i="2" s="1" a="1"/>
  <c r="H877" i="2" s="1"/>
  <c r="I876" i="2"/>
  <c r="J876" i="2" s="1"/>
  <c r="G876" i="2"/>
  <c r="H876" i="2" s="1" a="1"/>
  <c r="H876" i="2" s="1"/>
  <c r="I875" i="2"/>
  <c r="J875" i="2" s="1"/>
  <c r="G875" i="2"/>
  <c r="H875" i="2" s="1" a="1"/>
  <c r="H875" i="2" s="1"/>
  <c r="I874" i="2"/>
  <c r="J874" i="2" s="1"/>
  <c r="G874" i="2"/>
  <c r="H874" i="2" s="1" a="1"/>
  <c r="H874" i="2" s="1"/>
  <c r="I873" i="2"/>
  <c r="J873" i="2" s="1"/>
  <c r="G873" i="2"/>
  <c r="H873" i="2" s="1" a="1"/>
  <c r="H873" i="2" s="1"/>
  <c r="I872" i="2"/>
  <c r="J872" i="2" s="1"/>
  <c r="G872" i="2"/>
  <c r="H872" i="2" s="1" a="1"/>
  <c r="H872" i="2" s="1"/>
  <c r="I871" i="2"/>
  <c r="J871" i="2" s="1"/>
  <c r="G871" i="2"/>
  <c r="H871" i="2" s="1" a="1"/>
  <c r="H871" i="2" s="1"/>
  <c r="I870" i="2"/>
  <c r="J870" i="2" s="1"/>
  <c r="G870" i="2"/>
  <c r="H870" i="2" s="1" a="1"/>
  <c r="H870" i="2" s="1"/>
  <c r="I869" i="2"/>
  <c r="J869" i="2" s="1"/>
  <c r="G869" i="2"/>
  <c r="H869" i="2" s="1" a="1"/>
  <c r="H869" i="2" s="1"/>
  <c r="I868" i="2"/>
  <c r="J868" i="2" s="1"/>
  <c r="G868" i="2"/>
  <c r="H868" i="2" s="1" a="1"/>
  <c r="H868" i="2" s="1"/>
  <c r="I867" i="2"/>
  <c r="J867" i="2" s="1"/>
  <c r="G867" i="2"/>
  <c r="H867" i="2" s="1" a="1"/>
  <c r="H867" i="2" s="1"/>
  <c r="I866" i="2"/>
  <c r="J866" i="2" s="1"/>
  <c r="G866" i="2"/>
  <c r="H866" i="2" s="1" a="1"/>
  <c r="H866" i="2" s="1"/>
  <c r="I865" i="2"/>
  <c r="J865" i="2" s="1"/>
  <c r="G865" i="2"/>
  <c r="H865" i="2" s="1" a="1"/>
  <c r="H865" i="2" s="1"/>
  <c r="I864" i="2"/>
  <c r="J864" i="2" s="1"/>
  <c r="G864" i="2"/>
  <c r="H864" i="2" s="1" a="1"/>
  <c r="H864" i="2" s="1"/>
  <c r="I863" i="2"/>
  <c r="J863" i="2" s="1"/>
  <c r="G863" i="2"/>
  <c r="H863" i="2" s="1" a="1"/>
  <c r="H863" i="2" s="1"/>
  <c r="I862" i="2"/>
  <c r="J862" i="2" s="1"/>
  <c r="G862" i="2"/>
  <c r="H862" i="2" s="1" a="1"/>
  <c r="H862" i="2" s="1"/>
  <c r="I861" i="2"/>
  <c r="J861" i="2" s="1"/>
  <c r="G861" i="2"/>
  <c r="H861" i="2" s="1" a="1"/>
  <c r="H861" i="2" s="1"/>
  <c r="I860" i="2"/>
  <c r="J860" i="2" s="1"/>
  <c r="G860" i="2"/>
  <c r="H860" i="2" s="1" a="1"/>
  <c r="H860" i="2" s="1"/>
  <c r="I859" i="2"/>
  <c r="J859" i="2" s="1"/>
  <c r="G859" i="2"/>
  <c r="H859" i="2" s="1" a="1"/>
  <c r="H859" i="2" s="1"/>
  <c r="I858" i="2"/>
  <c r="J858" i="2" s="1"/>
  <c r="G858" i="2"/>
  <c r="H858" i="2" s="1" a="1"/>
  <c r="H858" i="2" s="1"/>
  <c r="I857" i="2"/>
  <c r="J857" i="2" s="1"/>
  <c r="G857" i="2"/>
  <c r="H857" i="2" s="1" a="1"/>
  <c r="H857" i="2" s="1"/>
  <c r="I856" i="2"/>
  <c r="J856" i="2" s="1"/>
  <c r="G856" i="2"/>
  <c r="H856" i="2" s="1" a="1"/>
  <c r="H856" i="2" s="1"/>
  <c r="I855" i="2"/>
  <c r="J855" i="2" s="1"/>
  <c r="G855" i="2"/>
  <c r="H855" i="2" s="1" a="1"/>
  <c r="H855" i="2" s="1"/>
  <c r="I854" i="2"/>
  <c r="J854" i="2" s="1"/>
  <c r="G854" i="2"/>
  <c r="H854" i="2" s="1" a="1"/>
  <c r="H854" i="2" s="1"/>
  <c r="I853" i="2"/>
  <c r="J853" i="2" s="1"/>
  <c r="G853" i="2"/>
  <c r="H853" i="2" s="1" a="1"/>
  <c r="H853" i="2" s="1"/>
  <c r="I852" i="2"/>
  <c r="J852" i="2" s="1"/>
  <c r="G852" i="2"/>
  <c r="H852" i="2" s="1" a="1"/>
  <c r="H852" i="2" s="1"/>
  <c r="I851" i="2"/>
  <c r="J851" i="2" s="1"/>
  <c r="G851" i="2"/>
  <c r="H851" i="2" s="1" a="1"/>
  <c r="H851" i="2" s="1"/>
  <c r="I850" i="2"/>
  <c r="J850" i="2" s="1"/>
  <c r="G850" i="2"/>
  <c r="H850" i="2" s="1" a="1"/>
  <c r="H850" i="2" s="1"/>
  <c r="I849" i="2"/>
  <c r="J849" i="2" s="1"/>
  <c r="G849" i="2"/>
  <c r="H849" i="2" s="1" a="1"/>
  <c r="H849" i="2" s="1"/>
  <c r="I848" i="2"/>
  <c r="J848" i="2" s="1"/>
  <c r="G848" i="2"/>
  <c r="H848" i="2" s="1" a="1"/>
  <c r="H848" i="2" s="1"/>
  <c r="I847" i="2"/>
  <c r="J847" i="2" s="1"/>
  <c r="G847" i="2"/>
  <c r="H847" i="2" s="1" a="1"/>
  <c r="H847" i="2" s="1"/>
  <c r="I846" i="2"/>
  <c r="J846" i="2" s="1"/>
  <c r="G846" i="2"/>
  <c r="H846" i="2" s="1" a="1"/>
  <c r="H846" i="2" s="1"/>
  <c r="I845" i="2"/>
  <c r="J845" i="2" s="1"/>
  <c r="G845" i="2"/>
  <c r="H845" i="2" s="1" a="1"/>
  <c r="H845" i="2" s="1"/>
  <c r="I844" i="2"/>
  <c r="J844" i="2" s="1"/>
  <c r="G844" i="2"/>
  <c r="H844" i="2" s="1" a="1"/>
  <c r="H844" i="2" s="1"/>
  <c r="I843" i="2"/>
  <c r="J843" i="2" s="1"/>
  <c r="G843" i="2"/>
  <c r="H843" i="2" s="1" a="1"/>
  <c r="H843" i="2" s="1"/>
  <c r="I842" i="2"/>
  <c r="J842" i="2" s="1"/>
  <c r="G842" i="2"/>
  <c r="H842" i="2" s="1" a="1"/>
  <c r="H842" i="2" s="1"/>
  <c r="I841" i="2"/>
  <c r="J841" i="2" s="1"/>
  <c r="G841" i="2"/>
  <c r="H841" i="2" s="1" a="1"/>
  <c r="H841" i="2" s="1"/>
  <c r="I840" i="2"/>
  <c r="J840" i="2" s="1"/>
  <c r="G840" i="2"/>
  <c r="H840" i="2" s="1" a="1"/>
  <c r="H840" i="2" s="1"/>
  <c r="K840" i="2" s="1" a="1"/>
  <c r="K840" i="2" s="1"/>
  <c r="I839" i="2"/>
  <c r="J839" i="2" s="1"/>
  <c r="G839" i="2"/>
  <c r="H839" i="2" s="1" a="1"/>
  <c r="H839" i="2" s="1"/>
  <c r="I838" i="2"/>
  <c r="J838" i="2" s="1"/>
  <c r="G838" i="2"/>
  <c r="H838" i="2" s="1" a="1"/>
  <c r="H838" i="2" s="1"/>
  <c r="I837" i="2"/>
  <c r="J837" i="2" s="1"/>
  <c r="G837" i="2"/>
  <c r="H837" i="2" s="1" a="1"/>
  <c r="H837" i="2" s="1"/>
  <c r="I836" i="2"/>
  <c r="J836" i="2" s="1"/>
  <c r="G836" i="2"/>
  <c r="H836" i="2" s="1" a="1"/>
  <c r="H836" i="2" s="1"/>
  <c r="I835" i="2"/>
  <c r="J835" i="2" s="1"/>
  <c r="G835" i="2"/>
  <c r="H835" i="2" s="1" a="1"/>
  <c r="H835" i="2" s="1"/>
  <c r="I834" i="2"/>
  <c r="J834" i="2" s="1"/>
  <c r="G834" i="2"/>
  <c r="H834" i="2" s="1" a="1"/>
  <c r="H834" i="2" s="1"/>
  <c r="I833" i="2"/>
  <c r="J833" i="2" s="1"/>
  <c r="G833" i="2"/>
  <c r="H833" i="2" s="1" a="1"/>
  <c r="H833" i="2" s="1"/>
  <c r="I832" i="2"/>
  <c r="J832" i="2" s="1"/>
  <c r="G832" i="2"/>
  <c r="H832" i="2" s="1" a="1"/>
  <c r="H832" i="2" s="1"/>
  <c r="I831" i="2"/>
  <c r="J831" i="2" s="1"/>
  <c r="G831" i="2"/>
  <c r="H831" i="2" s="1" a="1"/>
  <c r="H831" i="2" s="1"/>
  <c r="I830" i="2"/>
  <c r="J830" i="2" s="1"/>
  <c r="G830" i="2"/>
  <c r="H830" i="2" s="1" a="1"/>
  <c r="H830" i="2" s="1"/>
  <c r="I829" i="2"/>
  <c r="J829" i="2" s="1"/>
  <c r="G829" i="2"/>
  <c r="H829" i="2" s="1" a="1"/>
  <c r="H829" i="2" s="1"/>
  <c r="I828" i="2"/>
  <c r="J828" i="2" s="1"/>
  <c r="G828" i="2"/>
  <c r="H828" i="2" s="1" a="1"/>
  <c r="H828" i="2" s="1"/>
  <c r="I827" i="2"/>
  <c r="J827" i="2" s="1"/>
  <c r="G827" i="2"/>
  <c r="H827" i="2" s="1" a="1"/>
  <c r="H827" i="2" s="1"/>
  <c r="I826" i="2"/>
  <c r="J826" i="2" s="1"/>
  <c r="G826" i="2"/>
  <c r="H826" i="2" s="1" a="1"/>
  <c r="H826" i="2" s="1"/>
  <c r="I825" i="2"/>
  <c r="J825" i="2" s="1"/>
  <c r="G825" i="2"/>
  <c r="H825" i="2" s="1" a="1"/>
  <c r="H825" i="2" s="1"/>
  <c r="I824" i="2"/>
  <c r="J824" i="2" s="1"/>
  <c r="G824" i="2"/>
  <c r="H824" i="2" s="1" a="1"/>
  <c r="H824" i="2" s="1"/>
  <c r="I823" i="2"/>
  <c r="J823" i="2" s="1"/>
  <c r="G823" i="2"/>
  <c r="H823" i="2" s="1" a="1"/>
  <c r="H823" i="2" s="1"/>
  <c r="I822" i="2"/>
  <c r="J822" i="2" s="1"/>
  <c r="G822" i="2"/>
  <c r="H822" i="2" s="1" a="1"/>
  <c r="H822" i="2" s="1"/>
  <c r="I821" i="2"/>
  <c r="J821" i="2" s="1"/>
  <c r="G821" i="2"/>
  <c r="H821" i="2" s="1" a="1"/>
  <c r="H821" i="2" s="1"/>
  <c r="I820" i="2"/>
  <c r="J820" i="2" s="1"/>
  <c r="G820" i="2"/>
  <c r="H820" i="2" s="1" a="1"/>
  <c r="H820" i="2" s="1"/>
  <c r="I819" i="2"/>
  <c r="J819" i="2" s="1"/>
  <c r="G819" i="2"/>
  <c r="H819" i="2" s="1" a="1"/>
  <c r="H819" i="2" s="1"/>
  <c r="I818" i="2"/>
  <c r="J818" i="2" s="1"/>
  <c r="G818" i="2"/>
  <c r="H818" i="2" s="1" a="1"/>
  <c r="H818" i="2" s="1"/>
  <c r="I817" i="2"/>
  <c r="J817" i="2" s="1"/>
  <c r="G817" i="2"/>
  <c r="H817" i="2" s="1" a="1"/>
  <c r="H817" i="2" s="1"/>
  <c r="I816" i="2"/>
  <c r="J816" i="2" s="1"/>
  <c r="G816" i="2"/>
  <c r="H816" i="2" s="1" a="1"/>
  <c r="H816" i="2" s="1"/>
  <c r="I815" i="2"/>
  <c r="J815" i="2" s="1"/>
  <c r="G815" i="2"/>
  <c r="H815" i="2" s="1" a="1"/>
  <c r="H815" i="2" s="1"/>
  <c r="I814" i="2"/>
  <c r="J814" i="2" s="1"/>
  <c r="G814" i="2"/>
  <c r="H814" i="2" s="1" a="1"/>
  <c r="H814" i="2" s="1"/>
  <c r="I813" i="2"/>
  <c r="J813" i="2" s="1"/>
  <c r="G813" i="2"/>
  <c r="H813" i="2" s="1" a="1"/>
  <c r="H813" i="2" s="1"/>
  <c r="I812" i="2"/>
  <c r="J812" i="2" s="1"/>
  <c r="G812" i="2"/>
  <c r="H812" i="2" s="1" a="1"/>
  <c r="H812" i="2" s="1"/>
  <c r="I811" i="2"/>
  <c r="J811" i="2" s="1"/>
  <c r="G811" i="2"/>
  <c r="H811" i="2" s="1" a="1"/>
  <c r="H811" i="2" s="1"/>
  <c r="I810" i="2"/>
  <c r="J810" i="2" s="1"/>
  <c r="G810" i="2"/>
  <c r="H810" i="2" s="1" a="1"/>
  <c r="H810" i="2" s="1"/>
  <c r="I809" i="2"/>
  <c r="J809" i="2" s="1"/>
  <c r="G809" i="2"/>
  <c r="H809" i="2" s="1" a="1"/>
  <c r="H809" i="2" s="1"/>
  <c r="I808" i="2"/>
  <c r="J808" i="2" s="1"/>
  <c r="G808" i="2"/>
  <c r="H808" i="2" s="1" a="1"/>
  <c r="H808" i="2" s="1"/>
  <c r="I807" i="2"/>
  <c r="J807" i="2" s="1"/>
  <c r="G807" i="2"/>
  <c r="H807" i="2" s="1" a="1"/>
  <c r="H807" i="2" s="1"/>
  <c r="I806" i="2"/>
  <c r="J806" i="2" s="1"/>
  <c r="G806" i="2"/>
  <c r="H806" i="2" s="1" a="1"/>
  <c r="H806" i="2" s="1"/>
  <c r="I805" i="2"/>
  <c r="J805" i="2" s="1"/>
  <c r="G805" i="2"/>
  <c r="H805" i="2" s="1" a="1"/>
  <c r="H805" i="2" s="1"/>
  <c r="I804" i="2"/>
  <c r="J804" i="2" s="1"/>
  <c r="G804" i="2"/>
  <c r="H804" i="2" s="1" a="1"/>
  <c r="H804" i="2" s="1"/>
  <c r="I803" i="2"/>
  <c r="J803" i="2" s="1"/>
  <c r="G803" i="2"/>
  <c r="H803" i="2" s="1" a="1"/>
  <c r="H803" i="2" s="1"/>
  <c r="I802" i="2"/>
  <c r="J802" i="2" s="1"/>
  <c r="G802" i="2"/>
  <c r="H802" i="2" s="1" a="1"/>
  <c r="H802" i="2" s="1"/>
  <c r="I801" i="2"/>
  <c r="J801" i="2" s="1"/>
  <c r="G801" i="2"/>
  <c r="H801" i="2" s="1" a="1"/>
  <c r="H801" i="2" s="1"/>
  <c r="I800" i="2"/>
  <c r="J800" i="2" s="1"/>
  <c r="G800" i="2"/>
  <c r="H800" i="2" s="1" a="1"/>
  <c r="H800" i="2" s="1"/>
  <c r="I799" i="2"/>
  <c r="J799" i="2" s="1"/>
  <c r="G799" i="2"/>
  <c r="H799" i="2" s="1" a="1"/>
  <c r="H799" i="2" s="1"/>
  <c r="I798" i="2"/>
  <c r="J798" i="2" s="1"/>
  <c r="G798" i="2"/>
  <c r="H798" i="2" s="1" a="1"/>
  <c r="H798" i="2" s="1"/>
  <c r="I797" i="2"/>
  <c r="J797" i="2" s="1"/>
  <c r="G797" i="2"/>
  <c r="H797" i="2" s="1" a="1"/>
  <c r="H797" i="2" s="1"/>
  <c r="I796" i="2"/>
  <c r="J796" i="2" s="1"/>
  <c r="G796" i="2"/>
  <c r="H796" i="2" s="1" a="1"/>
  <c r="H796" i="2" s="1"/>
  <c r="I795" i="2"/>
  <c r="J795" i="2" s="1"/>
  <c r="G795" i="2"/>
  <c r="H795" i="2" s="1" a="1"/>
  <c r="H795" i="2" s="1"/>
  <c r="I794" i="2"/>
  <c r="J794" i="2" s="1"/>
  <c r="G794" i="2"/>
  <c r="H794" i="2" s="1" a="1"/>
  <c r="H794" i="2" s="1"/>
  <c r="I793" i="2"/>
  <c r="J793" i="2" s="1"/>
  <c r="G793" i="2"/>
  <c r="H793" i="2" s="1" a="1"/>
  <c r="H793" i="2" s="1"/>
  <c r="I792" i="2"/>
  <c r="J792" i="2" s="1"/>
  <c r="G792" i="2"/>
  <c r="H792" i="2" s="1" a="1"/>
  <c r="H792" i="2" s="1"/>
  <c r="I791" i="2"/>
  <c r="J791" i="2" s="1"/>
  <c r="G791" i="2"/>
  <c r="H791" i="2" s="1" a="1"/>
  <c r="H791" i="2" s="1"/>
  <c r="I790" i="2"/>
  <c r="J790" i="2" s="1"/>
  <c r="G790" i="2"/>
  <c r="H790" i="2" s="1" a="1"/>
  <c r="H790" i="2" s="1"/>
  <c r="I789" i="2"/>
  <c r="J789" i="2" s="1"/>
  <c r="G789" i="2"/>
  <c r="H789" i="2" s="1" a="1"/>
  <c r="H789" i="2" s="1"/>
  <c r="I788" i="2"/>
  <c r="J788" i="2" s="1"/>
  <c r="G788" i="2"/>
  <c r="H788" i="2" s="1" a="1"/>
  <c r="H788" i="2" s="1"/>
  <c r="I787" i="2"/>
  <c r="J787" i="2" s="1"/>
  <c r="G787" i="2"/>
  <c r="H787" i="2" s="1" a="1"/>
  <c r="H787" i="2" s="1"/>
  <c r="I786" i="2"/>
  <c r="J786" i="2" s="1"/>
  <c r="G786" i="2"/>
  <c r="H786" i="2" s="1" a="1"/>
  <c r="H786" i="2" s="1"/>
  <c r="I785" i="2"/>
  <c r="J785" i="2" s="1"/>
  <c r="G785" i="2"/>
  <c r="H785" i="2" s="1" a="1"/>
  <c r="H785" i="2" s="1"/>
  <c r="I784" i="2"/>
  <c r="J784" i="2" s="1"/>
  <c r="G784" i="2"/>
  <c r="H784" i="2" s="1" a="1"/>
  <c r="H784" i="2" s="1"/>
  <c r="I783" i="2"/>
  <c r="J783" i="2" s="1"/>
  <c r="G783" i="2"/>
  <c r="H783" i="2" s="1" a="1"/>
  <c r="H783" i="2" s="1"/>
  <c r="I782" i="2"/>
  <c r="J782" i="2" s="1"/>
  <c r="G782" i="2"/>
  <c r="H782" i="2" s="1" a="1"/>
  <c r="H782" i="2" s="1"/>
  <c r="I781" i="2"/>
  <c r="J781" i="2" s="1"/>
  <c r="G781" i="2"/>
  <c r="H781" i="2" s="1" a="1"/>
  <c r="H781" i="2" s="1"/>
  <c r="I780" i="2"/>
  <c r="J780" i="2" s="1"/>
  <c r="G780" i="2"/>
  <c r="H780" i="2" s="1" a="1"/>
  <c r="H780" i="2" s="1"/>
  <c r="I779" i="2"/>
  <c r="J779" i="2" s="1"/>
  <c r="G779" i="2"/>
  <c r="H779" i="2" s="1" a="1"/>
  <c r="H779" i="2" s="1"/>
  <c r="I778" i="2"/>
  <c r="J778" i="2" s="1"/>
  <c r="G778" i="2"/>
  <c r="H778" i="2" s="1" a="1"/>
  <c r="H778" i="2" s="1"/>
  <c r="I777" i="2"/>
  <c r="J777" i="2" s="1"/>
  <c r="G777" i="2"/>
  <c r="H777" i="2" s="1" a="1"/>
  <c r="H777" i="2" s="1"/>
  <c r="I776" i="2"/>
  <c r="J776" i="2" s="1"/>
  <c r="G776" i="2"/>
  <c r="H776" i="2" s="1" a="1"/>
  <c r="H776" i="2" s="1"/>
  <c r="I775" i="2"/>
  <c r="J775" i="2" s="1"/>
  <c r="G775" i="2"/>
  <c r="H775" i="2" s="1" a="1"/>
  <c r="H775" i="2" s="1"/>
  <c r="I774" i="2"/>
  <c r="J774" i="2" s="1"/>
  <c r="G774" i="2"/>
  <c r="H774" i="2" s="1" a="1"/>
  <c r="H774" i="2" s="1"/>
  <c r="I773" i="2"/>
  <c r="J773" i="2" s="1"/>
  <c r="G773" i="2"/>
  <c r="H773" i="2" s="1" a="1"/>
  <c r="H773" i="2" s="1"/>
  <c r="I772" i="2"/>
  <c r="J772" i="2" s="1"/>
  <c r="G772" i="2"/>
  <c r="H772" i="2" s="1" a="1"/>
  <c r="H772" i="2" s="1"/>
  <c r="I771" i="2"/>
  <c r="J771" i="2" s="1"/>
  <c r="G771" i="2"/>
  <c r="H771" i="2" s="1" a="1"/>
  <c r="H771" i="2" s="1"/>
  <c r="I770" i="2"/>
  <c r="J770" i="2" s="1"/>
  <c r="G770" i="2"/>
  <c r="H770" i="2" s="1" a="1"/>
  <c r="H770" i="2" s="1"/>
  <c r="I769" i="2"/>
  <c r="J769" i="2" s="1"/>
  <c r="G769" i="2"/>
  <c r="H769" i="2" s="1" a="1"/>
  <c r="H769" i="2" s="1"/>
  <c r="I768" i="2"/>
  <c r="J768" i="2" s="1"/>
  <c r="G768" i="2"/>
  <c r="H768" i="2" s="1" a="1"/>
  <c r="H768" i="2" s="1"/>
  <c r="I767" i="2"/>
  <c r="J767" i="2" s="1"/>
  <c r="G767" i="2"/>
  <c r="H767" i="2" s="1" a="1"/>
  <c r="H767" i="2" s="1"/>
  <c r="I766" i="2"/>
  <c r="J766" i="2" s="1"/>
  <c r="G766" i="2"/>
  <c r="H766" i="2" s="1" a="1"/>
  <c r="H766" i="2" s="1"/>
  <c r="I765" i="2"/>
  <c r="J765" i="2" s="1"/>
  <c r="G765" i="2"/>
  <c r="H765" i="2" s="1" a="1"/>
  <c r="H765" i="2" s="1"/>
  <c r="I764" i="2"/>
  <c r="J764" i="2" s="1"/>
  <c r="G764" i="2"/>
  <c r="H764" i="2" s="1" a="1"/>
  <c r="H764" i="2" s="1"/>
  <c r="I763" i="2"/>
  <c r="J763" i="2" s="1"/>
  <c r="G763" i="2"/>
  <c r="H763" i="2" s="1" a="1"/>
  <c r="H763" i="2" s="1"/>
  <c r="I762" i="2"/>
  <c r="J762" i="2" s="1"/>
  <c r="G762" i="2"/>
  <c r="H762" i="2" s="1" a="1"/>
  <c r="H762" i="2" s="1"/>
  <c r="I761" i="2"/>
  <c r="J761" i="2" s="1"/>
  <c r="G761" i="2"/>
  <c r="H761" i="2" s="1" a="1"/>
  <c r="H761" i="2" s="1"/>
  <c r="I760" i="2"/>
  <c r="J760" i="2" s="1"/>
  <c r="G760" i="2"/>
  <c r="H760" i="2" s="1" a="1"/>
  <c r="H760" i="2" s="1"/>
  <c r="I759" i="2"/>
  <c r="J759" i="2" s="1"/>
  <c r="G759" i="2"/>
  <c r="H759" i="2" s="1" a="1"/>
  <c r="H759" i="2" s="1"/>
  <c r="I758" i="2"/>
  <c r="J758" i="2" s="1"/>
  <c r="G758" i="2"/>
  <c r="H758" i="2" s="1" a="1"/>
  <c r="H758" i="2" s="1"/>
  <c r="I757" i="2"/>
  <c r="J757" i="2" s="1"/>
  <c r="G757" i="2"/>
  <c r="H757" i="2" s="1" a="1"/>
  <c r="H757" i="2" s="1"/>
  <c r="I756" i="2"/>
  <c r="J756" i="2" s="1"/>
  <c r="G756" i="2"/>
  <c r="H756" i="2" s="1" a="1"/>
  <c r="H756" i="2" s="1"/>
  <c r="I755" i="2"/>
  <c r="J755" i="2" s="1"/>
  <c r="G755" i="2"/>
  <c r="H755" i="2" s="1" a="1"/>
  <c r="H755" i="2" s="1"/>
  <c r="I754" i="2"/>
  <c r="J754" i="2" s="1"/>
  <c r="G754" i="2"/>
  <c r="H754" i="2" s="1" a="1"/>
  <c r="H754" i="2" s="1"/>
  <c r="I753" i="2"/>
  <c r="J753" i="2" s="1"/>
  <c r="G753" i="2"/>
  <c r="H753" i="2" s="1" a="1"/>
  <c r="H753" i="2" s="1"/>
  <c r="I752" i="2"/>
  <c r="J752" i="2" s="1"/>
  <c r="G752" i="2"/>
  <c r="H752" i="2" s="1" a="1"/>
  <c r="H752" i="2" s="1"/>
  <c r="I751" i="2"/>
  <c r="J751" i="2" s="1"/>
  <c r="G751" i="2"/>
  <c r="H751" i="2" s="1" a="1"/>
  <c r="H751" i="2" s="1"/>
  <c r="I750" i="2"/>
  <c r="J750" i="2" s="1"/>
  <c r="G750" i="2"/>
  <c r="H750" i="2" s="1" a="1"/>
  <c r="H750" i="2" s="1"/>
  <c r="I749" i="2"/>
  <c r="J749" i="2" s="1"/>
  <c r="G749" i="2"/>
  <c r="H749" i="2" s="1" a="1"/>
  <c r="H749" i="2" s="1"/>
  <c r="I748" i="2"/>
  <c r="J748" i="2" s="1"/>
  <c r="G748" i="2"/>
  <c r="H748" i="2" s="1" a="1"/>
  <c r="H748" i="2" s="1"/>
  <c r="I747" i="2"/>
  <c r="J747" i="2" s="1"/>
  <c r="G747" i="2"/>
  <c r="H747" i="2" s="1" a="1"/>
  <c r="H747" i="2" s="1"/>
  <c r="I746" i="2"/>
  <c r="J746" i="2" s="1"/>
  <c r="G746" i="2"/>
  <c r="H746" i="2" s="1" a="1"/>
  <c r="H746" i="2" s="1"/>
  <c r="I745" i="2"/>
  <c r="J745" i="2" s="1"/>
  <c r="G745" i="2"/>
  <c r="H745" i="2" s="1" a="1"/>
  <c r="H745" i="2" s="1"/>
  <c r="I744" i="2"/>
  <c r="J744" i="2" s="1"/>
  <c r="G744" i="2"/>
  <c r="H744" i="2" s="1" a="1"/>
  <c r="H744" i="2" s="1"/>
  <c r="I743" i="2"/>
  <c r="J743" i="2" s="1"/>
  <c r="G743" i="2"/>
  <c r="H743" i="2" s="1" a="1"/>
  <c r="H743" i="2" s="1"/>
  <c r="I742" i="2"/>
  <c r="J742" i="2" s="1"/>
  <c r="G742" i="2"/>
  <c r="H742" i="2" s="1" a="1"/>
  <c r="H742" i="2" s="1"/>
  <c r="I741" i="2"/>
  <c r="J741" i="2" s="1"/>
  <c r="G741" i="2"/>
  <c r="H741" i="2" s="1" a="1"/>
  <c r="H741" i="2" s="1"/>
  <c r="I740" i="2"/>
  <c r="J740" i="2" s="1"/>
  <c r="G740" i="2"/>
  <c r="H740" i="2" s="1" a="1"/>
  <c r="H740" i="2" s="1"/>
  <c r="I739" i="2"/>
  <c r="J739" i="2" s="1"/>
  <c r="G739" i="2"/>
  <c r="H739" i="2" s="1" a="1"/>
  <c r="H739" i="2" s="1"/>
  <c r="I738" i="2"/>
  <c r="J738" i="2" s="1"/>
  <c r="G738" i="2"/>
  <c r="H738" i="2" s="1" a="1"/>
  <c r="H738" i="2" s="1"/>
  <c r="I737" i="2"/>
  <c r="J737" i="2" s="1"/>
  <c r="G737" i="2"/>
  <c r="H737" i="2" s="1" a="1"/>
  <c r="H737" i="2" s="1"/>
  <c r="I736" i="2"/>
  <c r="J736" i="2" s="1"/>
  <c r="G736" i="2"/>
  <c r="H736" i="2" s="1" a="1"/>
  <c r="H736" i="2" s="1"/>
  <c r="I735" i="2"/>
  <c r="J735" i="2" s="1"/>
  <c r="G735" i="2"/>
  <c r="H735" i="2" s="1" a="1"/>
  <c r="H735" i="2" s="1"/>
  <c r="I734" i="2"/>
  <c r="J734" i="2" s="1"/>
  <c r="G734" i="2"/>
  <c r="H734" i="2" s="1" a="1"/>
  <c r="H734" i="2" s="1"/>
  <c r="I733" i="2"/>
  <c r="J733" i="2" s="1"/>
  <c r="G733" i="2"/>
  <c r="H733" i="2" s="1" a="1"/>
  <c r="H733" i="2" s="1"/>
  <c r="I732" i="2"/>
  <c r="J732" i="2" s="1"/>
  <c r="G732" i="2"/>
  <c r="H732" i="2" s="1" a="1"/>
  <c r="H732" i="2" s="1"/>
  <c r="I731" i="2"/>
  <c r="J731" i="2" s="1"/>
  <c r="G731" i="2"/>
  <c r="H731" i="2" s="1" a="1"/>
  <c r="H731" i="2" s="1"/>
  <c r="I730" i="2"/>
  <c r="J730" i="2" s="1"/>
  <c r="G730" i="2"/>
  <c r="H730" i="2" s="1" a="1"/>
  <c r="H730" i="2" s="1"/>
  <c r="I729" i="2"/>
  <c r="J729" i="2" s="1"/>
  <c r="G729" i="2"/>
  <c r="H729" i="2" s="1" a="1"/>
  <c r="H729" i="2" s="1"/>
  <c r="I728" i="2"/>
  <c r="J728" i="2" s="1"/>
  <c r="G728" i="2"/>
  <c r="H728" i="2" s="1" a="1"/>
  <c r="H728" i="2" s="1"/>
  <c r="I727" i="2"/>
  <c r="J727" i="2" s="1"/>
  <c r="G727" i="2"/>
  <c r="H727" i="2" s="1" a="1"/>
  <c r="H727" i="2" s="1"/>
  <c r="I726" i="2"/>
  <c r="J726" i="2" s="1"/>
  <c r="G726" i="2"/>
  <c r="H726" i="2" s="1" a="1"/>
  <c r="H726" i="2" s="1"/>
  <c r="I725" i="2"/>
  <c r="J725" i="2" s="1"/>
  <c r="G725" i="2"/>
  <c r="H725" i="2" s="1" a="1"/>
  <c r="H725" i="2" s="1"/>
  <c r="I724" i="2"/>
  <c r="J724" i="2" s="1"/>
  <c r="G724" i="2"/>
  <c r="H724" i="2" s="1" a="1"/>
  <c r="H724" i="2" s="1"/>
  <c r="I723" i="2"/>
  <c r="J723" i="2" s="1"/>
  <c r="G723" i="2"/>
  <c r="H723" i="2" s="1" a="1"/>
  <c r="H723" i="2" s="1"/>
  <c r="I722" i="2"/>
  <c r="J722" i="2" s="1"/>
  <c r="G722" i="2"/>
  <c r="H722" i="2" s="1" a="1"/>
  <c r="H722" i="2" s="1"/>
  <c r="I721" i="2"/>
  <c r="J721" i="2" s="1"/>
  <c r="G721" i="2"/>
  <c r="H721" i="2" s="1" a="1"/>
  <c r="H721" i="2" s="1"/>
  <c r="I720" i="2"/>
  <c r="J720" i="2" s="1"/>
  <c r="G720" i="2"/>
  <c r="H720" i="2" s="1" a="1"/>
  <c r="H720" i="2" s="1"/>
  <c r="I719" i="2"/>
  <c r="J719" i="2" s="1"/>
  <c r="G719" i="2"/>
  <c r="H719" i="2" s="1" a="1"/>
  <c r="H719" i="2" s="1"/>
  <c r="I718" i="2"/>
  <c r="J718" i="2" s="1"/>
  <c r="G718" i="2"/>
  <c r="H718" i="2" s="1" a="1"/>
  <c r="H718" i="2" s="1"/>
  <c r="I717" i="2"/>
  <c r="J717" i="2" s="1"/>
  <c r="G717" i="2"/>
  <c r="H717" i="2" s="1" a="1"/>
  <c r="H717" i="2" s="1"/>
  <c r="I716" i="2"/>
  <c r="J716" i="2" s="1"/>
  <c r="G716" i="2"/>
  <c r="H716" i="2" s="1" a="1"/>
  <c r="H716" i="2" s="1"/>
  <c r="I715" i="2"/>
  <c r="J715" i="2" s="1"/>
  <c r="G715" i="2"/>
  <c r="H715" i="2" s="1" a="1"/>
  <c r="H715" i="2" s="1"/>
  <c r="I714" i="2"/>
  <c r="J714" i="2" s="1"/>
  <c r="G714" i="2"/>
  <c r="H714" i="2" s="1" a="1"/>
  <c r="H714" i="2" s="1"/>
  <c r="K714" i="2" s="1" a="1"/>
  <c r="K714" i="2" s="1"/>
  <c r="I713" i="2"/>
  <c r="J713" i="2" s="1"/>
  <c r="G713" i="2"/>
  <c r="H713" i="2" s="1" a="1"/>
  <c r="H713" i="2" s="1"/>
  <c r="I712" i="2"/>
  <c r="J712" i="2" s="1"/>
  <c r="G712" i="2"/>
  <c r="H712" i="2" s="1" a="1"/>
  <c r="H712" i="2" s="1"/>
  <c r="I711" i="2"/>
  <c r="J711" i="2" s="1"/>
  <c r="G711" i="2"/>
  <c r="H711" i="2" s="1" a="1"/>
  <c r="H711" i="2" s="1"/>
  <c r="I710" i="2"/>
  <c r="J710" i="2" s="1"/>
  <c r="G710" i="2"/>
  <c r="H710" i="2" s="1" a="1"/>
  <c r="H710" i="2" s="1"/>
  <c r="I709" i="2"/>
  <c r="J709" i="2" s="1"/>
  <c r="G709" i="2"/>
  <c r="H709" i="2" s="1" a="1"/>
  <c r="H709" i="2" s="1"/>
  <c r="I708" i="2"/>
  <c r="J708" i="2" s="1"/>
  <c r="G708" i="2"/>
  <c r="H708" i="2" s="1" a="1"/>
  <c r="H708" i="2" s="1"/>
  <c r="I707" i="2"/>
  <c r="J707" i="2" s="1"/>
  <c r="G707" i="2"/>
  <c r="H707" i="2" s="1" a="1"/>
  <c r="H707" i="2" s="1"/>
  <c r="I706" i="2"/>
  <c r="J706" i="2" s="1"/>
  <c r="G706" i="2"/>
  <c r="H706" i="2" s="1" a="1"/>
  <c r="H706" i="2" s="1"/>
  <c r="I705" i="2"/>
  <c r="J705" i="2" s="1"/>
  <c r="G705" i="2"/>
  <c r="H705" i="2" s="1" a="1"/>
  <c r="H705" i="2" s="1"/>
  <c r="I704" i="2"/>
  <c r="J704" i="2" s="1"/>
  <c r="G704" i="2"/>
  <c r="H704" i="2" s="1" a="1"/>
  <c r="H704" i="2" s="1"/>
  <c r="I703" i="2"/>
  <c r="J703" i="2" s="1"/>
  <c r="G703" i="2"/>
  <c r="H703" i="2" s="1" a="1"/>
  <c r="H703" i="2" s="1"/>
  <c r="I702" i="2"/>
  <c r="J702" i="2" s="1"/>
  <c r="G702" i="2"/>
  <c r="H702" i="2" s="1" a="1"/>
  <c r="H702" i="2" s="1"/>
  <c r="K702" i="2" s="1" a="1"/>
  <c r="K702" i="2" s="1"/>
  <c r="I701" i="2"/>
  <c r="J701" i="2" s="1"/>
  <c r="G701" i="2"/>
  <c r="H701" i="2" s="1" a="1"/>
  <c r="H701" i="2" s="1"/>
  <c r="I700" i="2"/>
  <c r="J700" i="2" s="1"/>
  <c r="G700" i="2"/>
  <c r="H700" i="2" s="1" a="1"/>
  <c r="H700" i="2" s="1"/>
  <c r="I699" i="2"/>
  <c r="J699" i="2" s="1"/>
  <c r="G699" i="2"/>
  <c r="H699" i="2" s="1" a="1"/>
  <c r="H699" i="2" s="1"/>
  <c r="I698" i="2"/>
  <c r="J698" i="2" s="1"/>
  <c r="G698" i="2"/>
  <c r="H698" i="2" s="1" a="1"/>
  <c r="H698" i="2" s="1"/>
  <c r="I697" i="2"/>
  <c r="J697" i="2" s="1"/>
  <c r="G697" i="2"/>
  <c r="H697" i="2" s="1" a="1"/>
  <c r="H697" i="2" s="1"/>
  <c r="I696" i="2"/>
  <c r="J696" i="2" s="1"/>
  <c r="G696" i="2"/>
  <c r="H696" i="2" s="1" a="1"/>
  <c r="H696" i="2" s="1"/>
  <c r="I695" i="2"/>
  <c r="J695" i="2" s="1"/>
  <c r="G695" i="2"/>
  <c r="H695" i="2" s="1" a="1"/>
  <c r="H695" i="2" s="1"/>
  <c r="I694" i="2"/>
  <c r="J694" i="2" s="1"/>
  <c r="G694" i="2"/>
  <c r="H694" i="2" s="1" a="1"/>
  <c r="H694" i="2" s="1"/>
  <c r="I693" i="2"/>
  <c r="J693" i="2" s="1"/>
  <c r="G693" i="2"/>
  <c r="H693" i="2" s="1" a="1"/>
  <c r="H693" i="2" s="1"/>
  <c r="I692" i="2"/>
  <c r="J692" i="2" s="1"/>
  <c r="G692" i="2"/>
  <c r="H692" i="2" s="1" a="1"/>
  <c r="H692" i="2" s="1"/>
  <c r="I691" i="2"/>
  <c r="J691" i="2" s="1"/>
  <c r="G691" i="2"/>
  <c r="H691" i="2" s="1" a="1"/>
  <c r="H691" i="2" s="1"/>
  <c r="I690" i="2"/>
  <c r="J690" i="2" s="1"/>
  <c r="G690" i="2"/>
  <c r="H690" i="2" s="1" a="1"/>
  <c r="H690" i="2" s="1"/>
  <c r="I689" i="2"/>
  <c r="J689" i="2" s="1"/>
  <c r="G689" i="2"/>
  <c r="H689" i="2" s="1" a="1"/>
  <c r="H689" i="2" s="1"/>
  <c r="I688" i="2"/>
  <c r="J688" i="2" s="1"/>
  <c r="G688" i="2"/>
  <c r="H688" i="2" s="1" a="1"/>
  <c r="H688" i="2" s="1"/>
  <c r="I687" i="2"/>
  <c r="J687" i="2" s="1"/>
  <c r="G687" i="2"/>
  <c r="H687" i="2" s="1" a="1"/>
  <c r="H687" i="2" s="1"/>
  <c r="I686" i="2"/>
  <c r="J686" i="2" s="1"/>
  <c r="G686" i="2"/>
  <c r="H686" i="2" s="1" a="1"/>
  <c r="H686" i="2" s="1"/>
  <c r="I685" i="2"/>
  <c r="J685" i="2" s="1"/>
  <c r="G685" i="2"/>
  <c r="H685" i="2" s="1" a="1"/>
  <c r="H685" i="2" s="1"/>
  <c r="I684" i="2"/>
  <c r="J684" i="2" s="1"/>
  <c r="G684" i="2"/>
  <c r="H684" i="2" s="1" a="1"/>
  <c r="H684" i="2" s="1"/>
  <c r="I683" i="2"/>
  <c r="J683" i="2" s="1"/>
  <c r="G683" i="2"/>
  <c r="H683" i="2" s="1" a="1"/>
  <c r="H683" i="2" s="1"/>
  <c r="I682" i="2"/>
  <c r="J682" i="2" s="1"/>
  <c r="G682" i="2"/>
  <c r="H682" i="2" s="1" a="1"/>
  <c r="H682" i="2" s="1"/>
  <c r="I681" i="2"/>
  <c r="J681" i="2" s="1"/>
  <c r="G681" i="2"/>
  <c r="H681" i="2" s="1" a="1"/>
  <c r="H681" i="2" s="1"/>
  <c r="I680" i="2"/>
  <c r="J680" i="2" s="1"/>
  <c r="G680" i="2"/>
  <c r="H680" i="2" s="1" a="1"/>
  <c r="H680" i="2" s="1"/>
  <c r="I679" i="2"/>
  <c r="J679" i="2" s="1"/>
  <c r="G679" i="2"/>
  <c r="H679" i="2" s="1" a="1"/>
  <c r="H679" i="2" s="1"/>
  <c r="I678" i="2"/>
  <c r="J678" i="2" s="1"/>
  <c r="G678" i="2"/>
  <c r="H678" i="2" s="1" a="1"/>
  <c r="H678" i="2" s="1"/>
  <c r="I677" i="2"/>
  <c r="J677" i="2" s="1"/>
  <c r="G677" i="2"/>
  <c r="H677" i="2" s="1" a="1"/>
  <c r="H677" i="2" s="1"/>
  <c r="I676" i="2"/>
  <c r="J676" i="2" s="1"/>
  <c r="G676" i="2"/>
  <c r="H676" i="2" s="1" a="1"/>
  <c r="H676" i="2" s="1"/>
  <c r="I675" i="2"/>
  <c r="J675" i="2" s="1"/>
  <c r="G675" i="2"/>
  <c r="H675" i="2" s="1" a="1"/>
  <c r="H675" i="2" s="1"/>
  <c r="I674" i="2"/>
  <c r="J674" i="2" s="1"/>
  <c r="G674" i="2"/>
  <c r="H674" i="2" s="1" a="1"/>
  <c r="H674" i="2" s="1"/>
  <c r="I673" i="2"/>
  <c r="J673" i="2" s="1"/>
  <c r="G673" i="2"/>
  <c r="H673" i="2" s="1" a="1"/>
  <c r="H673" i="2" s="1"/>
  <c r="I672" i="2"/>
  <c r="J672" i="2" s="1"/>
  <c r="G672" i="2"/>
  <c r="H672" i="2" s="1" a="1"/>
  <c r="H672" i="2" s="1"/>
  <c r="K672" i="2" s="1" a="1"/>
  <c r="K672" i="2" s="1"/>
  <c r="I671" i="2"/>
  <c r="J671" i="2" s="1"/>
  <c r="G671" i="2"/>
  <c r="H671" i="2" s="1" a="1"/>
  <c r="H671" i="2" s="1"/>
  <c r="I670" i="2"/>
  <c r="J670" i="2" s="1"/>
  <c r="G670" i="2"/>
  <c r="H670" i="2" s="1" a="1"/>
  <c r="H670" i="2" s="1"/>
  <c r="I669" i="2"/>
  <c r="J669" i="2" s="1"/>
  <c r="G669" i="2"/>
  <c r="H669" i="2" s="1" a="1"/>
  <c r="H669" i="2" s="1"/>
  <c r="I668" i="2"/>
  <c r="J668" i="2" s="1"/>
  <c r="G668" i="2"/>
  <c r="H668" i="2" s="1" a="1"/>
  <c r="H668" i="2" s="1"/>
  <c r="I667" i="2"/>
  <c r="J667" i="2" s="1"/>
  <c r="G667" i="2"/>
  <c r="H667" i="2" s="1" a="1"/>
  <c r="H667" i="2" s="1"/>
  <c r="I666" i="2"/>
  <c r="J666" i="2" s="1"/>
  <c r="G666" i="2"/>
  <c r="H666" i="2" s="1" a="1"/>
  <c r="H666" i="2" s="1"/>
  <c r="I665" i="2"/>
  <c r="J665" i="2" s="1"/>
  <c r="G665" i="2"/>
  <c r="H665" i="2" s="1" a="1"/>
  <c r="H665" i="2" s="1"/>
  <c r="I664" i="2"/>
  <c r="J664" i="2" s="1"/>
  <c r="G664" i="2"/>
  <c r="H664" i="2" s="1" a="1"/>
  <c r="H664" i="2" s="1"/>
  <c r="I663" i="2"/>
  <c r="J663" i="2" s="1"/>
  <c r="G663" i="2"/>
  <c r="H663" i="2" s="1" a="1"/>
  <c r="H663" i="2" s="1"/>
  <c r="I662" i="2"/>
  <c r="J662" i="2" s="1"/>
  <c r="G662" i="2"/>
  <c r="H662" i="2" s="1" a="1"/>
  <c r="H662" i="2" s="1"/>
  <c r="I661" i="2"/>
  <c r="J661" i="2" s="1"/>
  <c r="G661" i="2"/>
  <c r="H661" i="2" s="1" a="1"/>
  <c r="H661" i="2" s="1"/>
  <c r="I660" i="2"/>
  <c r="J660" i="2" s="1"/>
  <c r="G660" i="2"/>
  <c r="H660" i="2" s="1" a="1"/>
  <c r="H660" i="2" s="1"/>
  <c r="I659" i="2"/>
  <c r="J659" i="2" s="1"/>
  <c r="G659" i="2"/>
  <c r="H659" i="2" s="1" a="1"/>
  <c r="H659" i="2" s="1"/>
  <c r="I658" i="2"/>
  <c r="J658" i="2" s="1"/>
  <c r="G658" i="2"/>
  <c r="H658" i="2" s="1" a="1"/>
  <c r="H658" i="2" s="1"/>
  <c r="I657" i="2"/>
  <c r="J657" i="2" s="1"/>
  <c r="G657" i="2"/>
  <c r="H657" i="2" s="1" a="1"/>
  <c r="H657" i="2" s="1"/>
  <c r="I656" i="2"/>
  <c r="J656" i="2" s="1"/>
  <c r="G656" i="2"/>
  <c r="H656" i="2" s="1" a="1"/>
  <c r="H656" i="2" s="1"/>
  <c r="I655" i="2"/>
  <c r="J655" i="2" s="1"/>
  <c r="G655" i="2"/>
  <c r="H655" i="2" s="1" a="1"/>
  <c r="H655" i="2" s="1"/>
  <c r="I654" i="2"/>
  <c r="J654" i="2" s="1"/>
  <c r="G654" i="2"/>
  <c r="H654" i="2" s="1" a="1"/>
  <c r="H654" i="2" s="1"/>
  <c r="I653" i="2"/>
  <c r="J653" i="2" s="1"/>
  <c r="G653" i="2"/>
  <c r="H653" i="2" s="1" a="1"/>
  <c r="H653" i="2" s="1"/>
  <c r="I652" i="2"/>
  <c r="J652" i="2" s="1"/>
  <c r="G652" i="2"/>
  <c r="H652" i="2" s="1" a="1"/>
  <c r="H652" i="2" s="1"/>
  <c r="I651" i="2"/>
  <c r="J651" i="2" s="1"/>
  <c r="G651" i="2"/>
  <c r="H651" i="2" s="1" a="1"/>
  <c r="H651" i="2" s="1"/>
  <c r="I650" i="2"/>
  <c r="J650" i="2" s="1"/>
  <c r="G650" i="2"/>
  <c r="H650" i="2" s="1" a="1"/>
  <c r="H650" i="2" s="1"/>
  <c r="I649" i="2"/>
  <c r="J649" i="2" s="1"/>
  <c r="G649" i="2"/>
  <c r="H649" i="2" s="1" a="1"/>
  <c r="H649" i="2" s="1"/>
  <c r="I648" i="2"/>
  <c r="J648" i="2" s="1"/>
  <c r="G648" i="2"/>
  <c r="H648" i="2" s="1" a="1"/>
  <c r="H648" i="2" s="1"/>
  <c r="I647" i="2"/>
  <c r="J647" i="2" s="1"/>
  <c r="G647" i="2"/>
  <c r="H647" i="2" s="1" a="1"/>
  <c r="H647" i="2" s="1"/>
  <c r="I646" i="2"/>
  <c r="J646" i="2" s="1"/>
  <c r="G646" i="2"/>
  <c r="H646" i="2" s="1" a="1"/>
  <c r="H646" i="2" s="1"/>
  <c r="I645" i="2"/>
  <c r="J645" i="2" s="1"/>
  <c r="G645" i="2"/>
  <c r="H645" i="2" s="1" a="1"/>
  <c r="H645" i="2" s="1"/>
  <c r="I644" i="2"/>
  <c r="J644" i="2" s="1"/>
  <c r="G644" i="2"/>
  <c r="H644" i="2" s="1" a="1"/>
  <c r="H644" i="2" s="1"/>
  <c r="I643" i="2"/>
  <c r="J643" i="2" s="1"/>
  <c r="G643" i="2"/>
  <c r="H643" i="2" s="1" a="1"/>
  <c r="H643" i="2" s="1"/>
  <c r="I642" i="2"/>
  <c r="J642" i="2" s="1"/>
  <c r="G642" i="2"/>
  <c r="H642" i="2" s="1" a="1"/>
  <c r="H642" i="2" s="1"/>
  <c r="I641" i="2"/>
  <c r="J641" i="2" s="1"/>
  <c r="G641" i="2"/>
  <c r="H641" i="2" s="1" a="1"/>
  <c r="H641" i="2" s="1"/>
  <c r="I640" i="2"/>
  <c r="J640" i="2" s="1"/>
  <c r="G640" i="2"/>
  <c r="H640" i="2" s="1" a="1"/>
  <c r="H640" i="2" s="1"/>
  <c r="I639" i="2"/>
  <c r="J639" i="2" s="1"/>
  <c r="G639" i="2"/>
  <c r="H639" i="2" s="1" a="1"/>
  <c r="H639" i="2" s="1"/>
  <c r="I638" i="2"/>
  <c r="J638" i="2" s="1"/>
  <c r="G638" i="2"/>
  <c r="H638" i="2" s="1" a="1"/>
  <c r="H638" i="2" s="1"/>
  <c r="I637" i="2"/>
  <c r="J637" i="2" s="1"/>
  <c r="G637" i="2"/>
  <c r="H637" i="2" s="1" a="1"/>
  <c r="H637" i="2" s="1"/>
  <c r="I636" i="2"/>
  <c r="J636" i="2" s="1"/>
  <c r="G636" i="2"/>
  <c r="H636" i="2" s="1" a="1"/>
  <c r="H636" i="2" s="1"/>
  <c r="I635" i="2"/>
  <c r="J635" i="2" s="1"/>
  <c r="G635" i="2"/>
  <c r="H635" i="2" s="1" a="1"/>
  <c r="H635" i="2" s="1"/>
  <c r="I634" i="2"/>
  <c r="J634" i="2" s="1"/>
  <c r="G634" i="2"/>
  <c r="H634" i="2" s="1" a="1"/>
  <c r="H634" i="2" s="1"/>
  <c r="I633" i="2"/>
  <c r="J633" i="2" s="1"/>
  <c r="G633" i="2"/>
  <c r="H633" i="2" s="1" a="1"/>
  <c r="H633" i="2" s="1"/>
  <c r="I632" i="2"/>
  <c r="J632" i="2" s="1"/>
  <c r="G632" i="2"/>
  <c r="H632" i="2" s="1" a="1"/>
  <c r="H632" i="2" s="1"/>
  <c r="I631" i="2"/>
  <c r="J631" i="2" s="1"/>
  <c r="G631" i="2"/>
  <c r="H631" i="2" s="1" a="1"/>
  <c r="H631" i="2" s="1"/>
  <c r="I630" i="2"/>
  <c r="J630" i="2" s="1"/>
  <c r="G630" i="2"/>
  <c r="H630" i="2" s="1" a="1"/>
  <c r="H630" i="2" s="1"/>
  <c r="I629" i="2"/>
  <c r="J629" i="2" s="1"/>
  <c r="G629" i="2"/>
  <c r="H629" i="2" s="1" a="1"/>
  <c r="H629" i="2" s="1"/>
  <c r="I628" i="2"/>
  <c r="J628" i="2" s="1"/>
  <c r="G628" i="2"/>
  <c r="H628" i="2" s="1" a="1"/>
  <c r="H628" i="2" s="1"/>
  <c r="I627" i="2"/>
  <c r="J627" i="2" s="1"/>
  <c r="G627" i="2"/>
  <c r="H627" i="2" s="1" a="1"/>
  <c r="H627" i="2" s="1"/>
  <c r="I626" i="2"/>
  <c r="J626" i="2" s="1"/>
  <c r="G626" i="2"/>
  <c r="H626" i="2" s="1" a="1"/>
  <c r="H626" i="2" s="1"/>
  <c r="I625" i="2"/>
  <c r="J625" i="2" s="1"/>
  <c r="G625" i="2"/>
  <c r="H625" i="2" s="1" a="1"/>
  <c r="H625" i="2" s="1"/>
  <c r="I624" i="2"/>
  <c r="J624" i="2" s="1"/>
  <c r="G624" i="2"/>
  <c r="H624" i="2" s="1" a="1"/>
  <c r="H624" i="2" s="1"/>
  <c r="I623" i="2"/>
  <c r="J623" i="2" s="1"/>
  <c r="G623" i="2"/>
  <c r="H623" i="2" s="1" a="1"/>
  <c r="H623" i="2" s="1"/>
  <c r="I622" i="2"/>
  <c r="J622" i="2" s="1"/>
  <c r="G622" i="2"/>
  <c r="H622" i="2" s="1" a="1"/>
  <c r="H622" i="2" s="1"/>
  <c r="I621" i="2"/>
  <c r="J621" i="2" s="1"/>
  <c r="G621" i="2"/>
  <c r="H621" i="2" s="1" a="1"/>
  <c r="H621" i="2" s="1"/>
  <c r="I620" i="2"/>
  <c r="J620" i="2" s="1"/>
  <c r="G620" i="2"/>
  <c r="H620" i="2" s="1" a="1"/>
  <c r="H620" i="2" s="1"/>
  <c r="I619" i="2"/>
  <c r="J619" i="2" s="1"/>
  <c r="G619" i="2"/>
  <c r="H619" i="2" s="1" a="1"/>
  <c r="H619" i="2" s="1"/>
  <c r="I618" i="2"/>
  <c r="J618" i="2" s="1"/>
  <c r="H618" i="2" a="1"/>
  <c r="H618" i="2" s="1"/>
  <c r="G618" i="2"/>
  <c r="I617" i="2"/>
  <c r="J617" i="2" s="1"/>
  <c r="G617" i="2"/>
  <c r="H617" i="2" s="1" a="1"/>
  <c r="H617" i="2" s="1"/>
  <c r="I616" i="2"/>
  <c r="J616" i="2" s="1"/>
  <c r="G616" i="2"/>
  <c r="H616" i="2" s="1" a="1"/>
  <c r="H616" i="2" s="1"/>
  <c r="I615" i="2"/>
  <c r="J615" i="2" s="1"/>
  <c r="G615" i="2"/>
  <c r="H615" i="2" s="1" a="1"/>
  <c r="H615" i="2" s="1"/>
  <c r="I614" i="2"/>
  <c r="J614" i="2" s="1"/>
  <c r="G614" i="2"/>
  <c r="H614" i="2" s="1" a="1"/>
  <c r="H614" i="2" s="1"/>
  <c r="I613" i="2"/>
  <c r="J613" i="2" s="1"/>
  <c r="G613" i="2"/>
  <c r="H613" i="2" s="1" a="1"/>
  <c r="H613" i="2" s="1"/>
  <c r="I612" i="2"/>
  <c r="J612" i="2" s="1"/>
  <c r="G612" i="2"/>
  <c r="H612" i="2" s="1" a="1"/>
  <c r="H612" i="2" s="1"/>
  <c r="I611" i="2"/>
  <c r="J611" i="2" s="1"/>
  <c r="G611" i="2"/>
  <c r="H611" i="2" s="1" a="1"/>
  <c r="H611" i="2" s="1"/>
  <c r="I610" i="2"/>
  <c r="J610" i="2" s="1"/>
  <c r="G610" i="2"/>
  <c r="H610" i="2" s="1" a="1"/>
  <c r="H610" i="2" s="1"/>
  <c r="I609" i="2"/>
  <c r="J609" i="2" s="1"/>
  <c r="G609" i="2"/>
  <c r="H609" i="2" s="1" a="1"/>
  <c r="H609" i="2" s="1"/>
  <c r="I608" i="2"/>
  <c r="J608" i="2" s="1"/>
  <c r="G608" i="2"/>
  <c r="H608" i="2" s="1" a="1"/>
  <c r="H608" i="2" s="1"/>
  <c r="I607" i="2"/>
  <c r="J607" i="2" s="1"/>
  <c r="G607" i="2"/>
  <c r="H607" i="2" s="1" a="1"/>
  <c r="H607" i="2" s="1"/>
  <c r="I606" i="2"/>
  <c r="J606" i="2" s="1"/>
  <c r="G606" i="2"/>
  <c r="H606" i="2" s="1" a="1"/>
  <c r="H606" i="2" s="1"/>
  <c r="I605" i="2"/>
  <c r="J605" i="2" s="1"/>
  <c r="G605" i="2"/>
  <c r="H605" i="2" s="1" a="1"/>
  <c r="H605" i="2" s="1"/>
  <c r="I604" i="2"/>
  <c r="J604" i="2" s="1"/>
  <c r="G604" i="2"/>
  <c r="H604" i="2" s="1" a="1"/>
  <c r="H604" i="2" s="1"/>
  <c r="I603" i="2"/>
  <c r="J603" i="2" s="1"/>
  <c r="G603" i="2"/>
  <c r="H603" i="2" s="1" a="1"/>
  <c r="H603" i="2" s="1"/>
  <c r="I602" i="2"/>
  <c r="J602" i="2" s="1"/>
  <c r="G602" i="2"/>
  <c r="H602" i="2" s="1" a="1"/>
  <c r="H602" i="2" s="1"/>
  <c r="I601" i="2"/>
  <c r="J601" i="2" s="1"/>
  <c r="G601" i="2"/>
  <c r="H601" i="2" s="1" a="1"/>
  <c r="H601" i="2" s="1"/>
  <c r="I600" i="2"/>
  <c r="J600" i="2" s="1"/>
  <c r="G600" i="2"/>
  <c r="H600" i="2" s="1" a="1"/>
  <c r="H600" i="2" s="1"/>
  <c r="I599" i="2"/>
  <c r="J599" i="2" s="1"/>
  <c r="G599" i="2"/>
  <c r="H599" i="2" s="1" a="1"/>
  <c r="H599" i="2" s="1"/>
  <c r="I598" i="2"/>
  <c r="J598" i="2" s="1"/>
  <c r="G598" i="2"/>
  <c r="H598" i="2" s="1" a="1"/>
  <c r="H598" i="2" s="1"/>
  <c r="I597" i="2"/>
  <c r="J597" i="2" s="1"/>
  <c r="G597" i="2"/>
  <c r="H597" i="2" s="1" a="1"/>
  <c r="H597" i="2" s="1"/>
  <c r="I596" i="2"/>
  <c r="J596" i="2" s="1"/>
  <c r="G596" i="2"/>
  <c r="H596" i="2" s="1" a="1"/>
  <c r="H596" i="2" s="1"/>
  <c r="I595" i="2"/>
  <c r="J595" i="2" s="1"/>
  <c r="G595" i="2"/>
  <c r="H595" i="2" s="1" a="1"/>
  <c r="H595" i="2" s="1"/>
  <c r="I594" i="2"/>
  <c r="J594" i="2" s="1"/>
  <c r="G594" i="2"/>
  <c r="H594" i="2" s="1" a="1"/>
  <c r="H594" i="2" s="1"/>
  <c r="I593" i="2"/>
  <c r="J593" i="2" s="1"/>
  <c r="G593" i="2"/>
  <c r="H593" i="2" s="1" a="1"/>
  <c r="H593" i="2" s="1"/>
  <c r="I592" i="2"/>
  <c r="J592" i="2" s="1"/>
  <c r="G592" i="2"/>
  <c r="H592" i="2" s="1" a="1"/>
  <c r="H592" i="2" s="1"/>
  <c r="I591" i="2"/>
  <c r="J591" i="2" s="1"/>
  <c r="G591" i="2"/>
  <c r="H591" i="2" s="1" a="1"/>
  <c r="H591" i="2" s="1"/>
  <c r="I590" i="2"/>
  <c r="J590" i="2" s="1"/>
  <c r="G590" i="2"/>
  <c r="H590" i="2" s="1" a="1"/>
  <c r="H590" i="2" s="1"/>
  <c r="I589" i="2"/>
  <c r="J589" i="2" s="1"/>
  <c r="G589" i="2"/>
  <c r="H589" i="2" s="1" a="1"/>
  <c r="H589" i="2" s="1"/>
  <c r="I588" i="2"/>
  <c r="J588" i="2" s="1"/>
  <c r="G588" i="2"/>
  <c r="H588" i="2" s="1" a="1"/>
  <c r="H588" i="2" s="1"/>
  <c r="I587" i="2"/>
  <c r="J587" i="2" s="1"/>
  <c r="G587" i="2"/>
  <c r="H587" i="2" s="1" a="1"/>
  <c r="H587" i="2" s="1"/>
  <c r="I586" i="2"/>
  <c r="J586" i="2" s="1"/>
  <c r="G586" i="2"/>
  <c r="H586" i="2" s="1" a="1"/>
  <c r="H586" i="2" s="1"/>
  <c r="I585" i="2"/>
  <c r="J585" i="2" s="1"/>
  <c r="G585" i="2"/>
  <c r="H585" i="2" s="1" a="1"/>
  <c r="H585" i="2" s="1"/>
  <c r="I584" i="2"/>
  <c r="J584" i="2" s="1"/>
  <c r="G584" i="2"/>
  <c r="H584" i="2" s="1" a="1"/>
  <c r="H584" i="2" s="1"/>
  <c r="I583" i="2"/>
  <c r="J583" i="2" s="1"/>
  <c r="G583" i="2"/>
  <c r="H583" i="2" s="1" a="1"/>
  <c r="H583" i="2" s="1"/>
  <c r="I582" i="2"/>
  <c r="J582" i="2" s="1"/>
  <c r="G582" i="2"/>
  <c r="H582" i="2" s="1" a="1"/>
  <c r="H582" i="2" s="1"/>
  <c r="I581" i="2"/>
  <c r="J581" i="2" s="1"/>
  <c r="G581" i="2"/>
  <c r="H581" i="2" s="1" a="1"/>
  <c r="H581" i="2" s="1"/>
  <c r="I580" i="2"/>
  <c r="J580" i="2" s="1"/>
  <c r="G580" i="2"/>
  <c r="H580" i="2" s="1" a="1"/>
  <c r="H580" i="2" s="1"/>
  <c r="I579" i="2"/>
  <c r="J579" i="2" s="1"/>
  <c r="G579" i="2"/>
  <c r="H579" i="2" s="1" a="1"/>
  <c r="H579" i="2" s="1"/>
  <c r="I578" i="2"/>
  <c r="J578" i="2" s="1"/>
  <c r="G578" i="2"/>
  <c r="H578" i="2" s="1" a="1"/>
  <c r="H578" i="2" s="1"/>
  <c r="I577" i="2"/>
  <c r="J577" i="2" s="1"/>
  <c r="G577" i="2"/>
  <c r="H577" i="2" s="1" a="1"/>
  <c r="H577" i="2" s="1"/>
  <c r="I576" i="2"/>
  <c r="J576" i="2" s="1"/>
  <c r="G576" i="2"/>
  <c r="H576" i="2" s="1" a="1"/>
  <c r="H576" i="2" s="1"/>
  <c r="I575" i="2"/>
  <c r="J575" i="2" s="1"/>
  <c r="G575" i="2"/>
  <c r="H575" i="2" s="1" a="1"/>
  <c r="H575" i="2" s="1"/>
  <c r="I574" i="2"/>
  <c r="J574" i="2" s="1"/>
  <c r="G574" i="2"/>
  <c r="H574" i="2" s="1" a="1"/>
  <c r="H574" i="2" s="1"/>
  <c r="I573" i="2"/>
  <c r="J573" i="2" s="1"/>
  <c r="G573" i="2"/>
  <c r="H573" i="2" s="1" a="1"/>
  <c r="H573" i="2" s="1"/>
  <c r="I572" i="2"/>
  <c r="J572" i="2" s="1"/>
  <c r="G572" i="2"/>
  <c r="H572" i="2" s="1" a="1"/>
  <c r="H572" i="2" s="1"/>
  <c r="I571" i="2"/>
  <c r="J571" i="2" s="1"/>
  <c r="G571" i="2"/>
  <c r="H571" i="2" s="1" a="1"/>
  <c r="H571" i="2" s="1"/>
  <c r="I570" i="2"/>
  <c r="J570" i="2" s="1"/>
  <c r="G570" i="2"/>
  <c r="H570" i="2" s="1" a="1"/>
  <c r="H570" i="2" s="1"/>
  <c r="I569" i="2"/>
  <c r="J569" i="2" s="1"/>
  <c r="G569" i="2"/>
  <c r="H569" i="2" s="1" a="1"/>
  <c r="H569" i="2" s="1"/>
  <c r="I568" i="2"/>
  <c r="J568" i="2" s="1"/>
  <c r="G568" i="2"/>
  <c r="H568" i="2" s="1" a="1"/>
  <c r="H568" i="2" s="1"/>
  <c r="I567" i="2"/>
  <c r="J567" i="2" s="1"/>
  <c r="G567" i="2"/>
  <c r="H567" i="2" s="1" a="1"/>
  <c r="H567" i="2" s="1"/>
  <c r="I566" i="2"/>
  <c r="J566" i="2" s="1"/>
  <c r="G566" i="2"/>
  <c r="H566" i="2" s="1" a="1"/>
  <c r="H566" i="2" s="1"/>
  <c r="I565" i="2"/>
  <c r="J565" i="2" s="1"/>
  <c r="G565" i="2"/>
  <c r="H565" i="2" s="1" a="1"/>
  <c r="H565" i="2" s="1"/>
  <c r="I564" i="2"/>
  <c r="J564" i="2" s="1"/>
  <c r="G564" i="2"/>
  <c r="H564" i="2" s="1" a="1"/>
  <c r="H564" i="2" s="1"/>
  <c r="I563" i="2"/>
  <c r="J563" i="2" s="1"/>
  <c r="G563" i="2"/>
  <c r="H563" i="2" s="1" a="1"/>
  <c r="H563" i="2" s="1"/>
  <c r="I562" i="2"/>
  <c r="J562" i="2" s="1"/>
  <c r="G562" i="2"/>
  <c r="H562" i="2" s="1" a="1"/>
  <c r="H562" i="2" s="1"/>
  <c r="I561" i="2"/>
  <c r="J561" i="2" s="1"/>
  <c r="G561" i="2"/>
  <c r="H561" i="2" s="1" a="1"/>
  <c r="H561" i="2" s="1"/>
  <c r="I560" i="2"/>
  <c r="J560" i="2" s="1"/>
  <c r="G560" i="2"/>
  <c r="H560" i="2" s="1" a="1"/>
  <c r="H560" i="2" s="1"/>
  <c r="I559" i="2"/>
  <c r="J559" i="2" s="1"/>
  <c r="G559" i="2"/>
  <c r="H559" i="2" s="1" a="1"/>
  <c r="H559" i="2" s="1"/>
  <c r="I558" i="2"/>
  <c r="J558" i="2" s="1"/>
  <c r="G558" i="2"/>
  <c r="H558" i="2" s="1" a="1"/>
  <c r="H558" i="2" s="1"/>
  <c r="I557" i="2"/>
  <c r="J557" i="2" s="1"/>
  <c r="G557" i="2"/>
  <c r="H557" i="2" s="1" a="1"/>
  <c r="H557" i="2" s="1"/>
  <c r="I556" i="2"/>
  <c r="J556" i="2" s="1"/>
  <c r="G556" i="2"/>
  <c r="H556" i="2" s="1" a="1"/>
  <c r="H556" i="2" s="1"/>
  <c r="I555" i="2"/>
  <c r="J555" i="2" s="1"/>
  <c r="G555" i="2"/>
  <c r="H555" i="2" s="1" a="1"/>
  <c r="H555" i="2" s="1"/>
  <c r="I554" i="2"/>
  <c r="J554" i="2" s="1"/>
  <c r="G554" i="2"/>
  <c r="H554" i="2" s="1" a="1"/>
  <c r="H554" i="2" s="1"/>
  <c r="I553" i="2"/>
  <c r="J553" i="2" s="1"/>
  <c r="G553" i="2"/>
  <c r="H553" i="2" s="1" a="1"/>
  <c r="H553" i="2" s="1"/>
  <c r="I552" i="2"/>
  <c r="J552" i="2" s="1"/>
  <c r="G552" i="2"/>
  <c r="H552" i="2" s="1" a="1"/>
  <c r="H552" i="2" s="1"/>
  <c r="I551" i="2"/>
  <c r="J551" i="2" s="1"/>
  <c r="G551" i="2"/>
  <c r="H551" i="2" s="1" a="1"/>
  <c r="H551" i="2" s="1"/>
  <c r="I550" i="2"/>
  <c r="J550" i="2" s="1"/>
  <c r="G550" i="2"/>
  <c r="H550" i="2" s="1" a="1"/>
  <c r="H550" i="2" s="1"/>
  <c r="I549" i="2"/>
  <c r="J549" i="2" s="1"/>
  <c r="G549" i="2"/>
  <c r="H549" i="2" s="1" a="1"/>
  <c r="H549" i="2" s="1"/>
  <c r="I548" i="2"/>
  <c r="J548" i="2" s="1"/>
  <c r="G548" i="2"/>
  <c r="H548" i="2" s="1" a="1"/>
  <c r="H548" i="2" s="1"/>
  <c r="I547" i="2"/>
  <c r="J547" i="2" s="1"/>
  <c r="G547" i="2"/>
  <c r="H547" i="2" s="1" a="1"/>
  <c r="H547" i="2" s="1"/>
  <c r="I546" i="2"/>
  <c r="J546" i="2" s="1"/>
  <c r="G546" i="2"/>
  <c r="H546" i="2" s="1" a="1"/>
  <c r="H546" i="2" s="1"/>
  <c r="I545" i="2"/>
  <c r="J545" i="2" s="1"/>
  <c r="G545" i="2"/>
  <c r="H545" i="2" s="1" a="1"/>
  <c r="H545" i="2" s="1"/>
  <c r="I544" i="2"/>
  <c r="J544" i="2" s="1"/>
  <c r="G544" i="2"/>
  <c r="H544" i="2" s="1" a="1"/>
  <c r="H544" i="2" s="1"/>
  <c r="I543" i="2"/>
  <c r="J543" i="2" s="1"/>
  <c r="G543" i="2"/>
  <c r="H543" i="2" s="1" a="1"/>
  <c r="H543" i="2" s="1"/>
  <c r="I542" i="2"/>
  <c r="J542" i="2" s="1"/>
  <c r="G542" i="2"/>
  <c r="H542" i="2" s="1" a="1"/>
  <c r="H542" i="2" s="1"/>
  <c r="I541" i="2"/>
  <c r="J541" i="2" s="1"/>
  <c r="G541" i="2"/>
  <c r="H541" i="2" s="1" a="1"/>
  <c r="H541" i="2" s="1"/>
  <c r="I540" i="2"/>
  <c r="J540" i="2" s="1"/>
  <c r="G540" i="2"/>
  <c r="H540" i="2" s="1" a="1"/>
  <c r="H540" i="2" s="1"/>
  <c r="I539" i="2"/>
  <c r="J539" i="2" s="1"/>
  <c r="G539" i="2"/>
  <c r="H539" i="2" s="1" a="1"/>
  <c r="H539" i="2" s="1"/>
  <c r="I538" i="2"/>
  <c r="J538" i="2" s="1"/>
  <c r="G538" i="2"/>
  <c r="H538" i="2" s="1" a="1"/>
  <c r="H538" i="2" s="1"/>
  <c r="I537" i="2"/>
  <c r="J537" i="2" s="1"/>
  <c r="G537" i="2"/>
  <c r="H537" i="2" s="1" a="1"/>
  <c r="H537" i="2" s="1"/>
  <c r="I536" i="2"/>
  <c r="J536" i="2" s="1"/>
  <c r="G536" i="2"/>
  <c r="H536" i="2" s="1" a="1"/>
  <c r="H536" i="2" s="1"/>
  <c r="I535" i="2"/>
  <c r="J535" i="2" s="1"/>
  <c r="G535" i="2"/>
  <c r="H535" i="2" s="1" a="1"/>
  <c r="H535" i="2" s="1"/>
  <c r="I534" i="2"/>
  <c r="J534" i="2" s="1"/>
  <c r="G534" i="2"/>
  <c r="H534" i="2" s="1" a="1"/>
  <c r="H534" i="2" s="1"/>
  <c r="I533" i="2"/>
  <c r="J533" i="2" s="1"/>
  <c r="G533" i="2"/>
  <c r="H533" i="2" s="1" a="1"/>
  <c r="H533" i="2" s="1"/>
  <c r="I532" i="2"/>
  <c r="J532" i="2" s="1"/>
  <c r="G532" i="2"/>
  <c r="H532" i="2" s="1" a="1"/>
  <c r="H532" i="2" s="1"/>
  <c r="I531" i="2"/>
  <c r="J531" i="2" s="1"/>
  <c r="G531" i="2"/>
  <c r="H531" i="2" s="1" a="1"/>
  <c r="H531" i="2" s="1"/>
  <c r="I530" i="2"/>
  <c r="J530" i="2" s="1"/>
  <c r="G530" i="2"/>
  <c r="H530" i="2" s="1" a="1"/>
  <c r="H530" i="2" s="1"/>
  <c r="I529" i="2"/>
  <c r="J529" i="2" s="1"/>
  <c r="G529" i="2"/>
  <c r="H529" i="2" s="1" a="1"/>
  <c r="H529" i="2" s="1"/>
  <c r="I528" i="2"/>
  <c r="J528" i="2" s="1"/>
  <c r="G528" i="2"/>
  <c r="H528" i="2" s="1" a="1"/>
  <c r="H528" i="2" s="1"/>
  <c r="I527" i="2"/>
  <c r="J527" i="2" s="1"/>
  <c r="G527" i="2"/>
  <c r="H527" i="2" s="1" a="1"/>
  <c r="H527" i="2" s="1"/>
  <c r="I526" i="2"/>
  <c r="J526" i="2" s="1"/>
  <c r="G526" i="2"/>
  <c r="H526" i="2" s="1" a="1"/>
  <c r="H526" i="2" s="1"/>
  <c r="I525" i="2"/>
  <c r="J525" i="2" s="1"/>
  <c r="G525" i="2"/>
  <c r="H525" i="2" s="1" a="1"/>
  <c r="H525" i="2" s="1"/>
  <c r="I524" i="2"/>
  <c r="J524" i="2" s="1"/>
  <c r="G524" i="2"/>
  <c r="H524" i="2" s="1" a="1"/>
  <c r="H524" i="2" s="1"/>
  <c r="I523" i="2"/>
  <c r="J523" i="2" s="1"/>
  <c r="G523" i="2"/>
  <c r="H523" i="2" s="1" a="1"/>
  <c r="H523" i="2" s="1"/>
  <c r="I522" i="2"/>
  <c r="J522" i="2" s="1"/>
  <c r="G522" i="2"/>
  <c r="H522" i="2" s="1" a="1"/>
  <c r="H522" i="2" s="1"/>
  <c r="I521" i="2"/>
  <c r="J521" i="2" s="1"/>
  <c r="G521" i="2"/>
  <c r="H521" i="2" s="1" a="1"/>
  <c r="H521" i="2" s="1"/>
  <c r="I520" i="2"/>
  <c r="J520" i="2" s="1"/>
  <c r="G520" i="2"/>
  <c r="H520" i="2" s="1" a="1"/>
  <c r="H520" i="2" s="1"/>
  <c r="I519" i="2"/>
  <c r="J519" i="2" s="1"/>
  <c r="G519" i="2"/>
  <c r="H519" i="2" s="1" a="1"/>
  <c r="H519" i="2" s="1"/>
  <c r="I518" i="2"/>
  <c r="J518" i="2" s="1"/>
  <c r="G518" i="2"/>
  <c r="H518" i="2" s="1" a="1"/>
  <c r="H518" i="2" s="1"/>
  <c r="I517" i="2"/>
  <c r="J517" i="2" s="1"/>
  <c r="G517" i="2"/>
  <c r="H517" i="2" s="1" a="1"/>
  <c r="H517" i="2" s="1"/>
  <c r="I516" i="2"/>
  <c r="J516" i="2" s="1"/>
  <c r="G516" i="2"/>
  <c r="H516" i="2" s="1" a="1"/>
  <c r="H516" i="2" s="1"/>
  <c r="I515" i="2"/>
  <c r="J515" i="2" s="1"/>
  <c r="G515" i="2"/>
  <c r="H515" i="2" s="1" a="1"/>
  <c r="H515" i="2" s="1"/>
  <c r="I514" i="2"/>
  <c r="J514" i="2" s="1"/>
  <c r="G514" i="2"/>
  <c r="H514" i="2" s="1" a="1"/>
  <c r="H514" i="2" s="1"/>
  <c r="I513" i="2"/>
  <c r="J513" i="2" s="1"/>
  <c r="G513" i="2"/>
  <c r="H513" i="2" s="1" a="1"/>
  <c r="H513" i="2" s="1"/>
  <c r="I512" i="2"/>
  <c r="J512" i="2" s="1"/>
  <c r="G512" i="2"/>
  <c r="H512" i="2" s="1" a="1"/>
  <c r="H512" i="2" s="1"/>
  <c r="I511" i="2"/>
  <c r="J511" i="2" s="1"/>
  <c r="G511" i="2"/>
  <c r="H511" i="2" s="1" a="1"/>
  <c r="H511" i="2" s="1"/>
  <c r="I510" i="2"/>
  <c r="J510" i="2" s="1"/>
  <c r="G510" i="2"/>
  <c r="H510" i="2" s="1" a="1"/>
  <c r="H510" i="2" s="1"/>
  <c r="I509" i="2"/>
  <c r="J509" i="2" s="1"/>
  <c r="G509" i="2"/>
  <c r="H509" i="2" s="1" a="1"/>
  <c r="H509" i="2" s="1"/>
  <c r="I508" i="2"/>
  <c r="J508" i="2" s="1"/>
  <c r="G508" i="2"/>
  <c r="H508" i="2" s="1" a="1"/>
  <c r="H508" i="2" s="1"/>
  <c r="I507" i="2"/>
  <c r="J507" i="2" s="1"/>
  <c r="G507" i="2"/>
  <c r="H507" i="2" s="1" a="1"/>
  <c r="H507" i="2" s="1"/>
  <c r="I506" i="2"/>
  <c r="J506" i="2" s="1"/>
  <c r="G506" i="2"/>
  <c r="H506" i="2" s="1" a="1"/>
  <c r="H506" i="2" s="1"/>
  <c r="I505" i="2"/>
  <c r="J505" i="2" s="1"/>
  <c r="G505" i="2"/>
  <c r="H505" i="2" s="1" a="1"/>
  <c r="H505" i="2" s="1"/>
  <c r="I504" i="2"/>
  <c r="J504" i="2" s="1"/>
  <c r="G504" i="2"/>
  <c r="H504" i="2" s="1" a="1"/>
  <c r="H504" i="2" s="1"/>
  <c r="I503" i="2"/>
  <c r="J503" i="2" s="1"/>
  <c r="G503" i="2"/>
  <c r="H503" i="2" s="1" a="1"/>
  <c r="H503" i="2" s="1"/>
  <c r="I502" i="2"/>
  <c r="J502" i="2" s="1"/>
  <c r="G502" i="2"/>
  <c r="H502" i="2" s="1" a="1"/>
  <c r="H502" i="2" s="1"/>
  <c r="I501" i="2"/>
  <c r="J501" i="2" s="1"/>
  <c r="G501" i="2"/>
  <c r="H501" i="2" s="1" a="1"/>
  <c r="H501" i="2" s="1"/>
  <c r="I500" i="2"/>
  <c r="J500" i="2" s="1"/>
  <c r="G500" i="2"/>
  <c r="H500" i="2" s="1" a="1"/>
  <c r="H500" i="2" s="1"/>
  <c r="I499" i="2"/>
  <c r="J499" i="2" s="1"/>
  <c r="G499" i="2"/>
  <c r="H499" i="2" s="1" a="1"/>
  <c r="H499" i="2" s="1"/>
  <c r="I498" i="2"/>
  <c r="J498" i="2" s="1"/>
  <c r="G498" i="2"/>
  <c r="H498" i="2" s="1" a="1"/>
  <c r="H498" i="2" s="1"/>
  <c r="I497" i="2"/>
  <c r="J497" i="2" s="1"/>
  <c r="G497" i="2"/>
  <c r="H497" i="2" s="1" a="1"/>
  <c r="H497" i="2" s="1"/>
  <c r="I496" i="2"/>
  <c r="J496" i="2" s="1"/>
  <c r="G496" i="2"/>
  <c r="H496" i="2" s="1" a="1"/>
  <c r="H496" i="2" s="1"/>
  <c r="I495" i="2"/>
  <c r="J495" i="2" s="1"/>
  <c r="G495" i="2"/>
  <c r="H495" i="2" s="1" a="1"/>
  <c r="H495" i="2" s="1"/>
  <c r="I494" i="2"/>
  <c r="J494" i="2" s="1"/>
  <c r="G494" i="2"/>
  <c r="H494" i="2" s="1" a="1"/>
  <c r="H494" i="2" s="1"/>
  <c r="I493" i="2"/>
  <c r="J493" i="2" s="1"/>
  <c r="G493" i="2"/>
  <c r="H493" i="2" s="1" a="1"/>
  <c r="H493" i="2" s="1"/>
  <c r="I492" i="2"/>
  <c r="J492" i="2" s="1"/>
  <c r="G492" i="2"/>
  <c r="H492" i="2" s="1" a="1"/>
  <c r="H492" i="2" s="1"/>
  <c r="I491" i="2"/>
  <c r="J491" i="2" s="1"/>
  <c r="G491" i="2"/>
  <c r="H491" i="2" s="1" a="1"/>
  <c r="H491" i="2" s="1"/>
  <c r="I490" i="2"/>
  <c r="J490" i="2" s="1"/>
  <c r="G490" i="2"/>
  <c r="H490" i="2" s="1" a="1"/>
  <c r="H490" i="2" s="1"/>
  <c r="I489" i="2"/>
  <c r="J489" i="2" s="1"/>
  <c r="G489" i="2"/>
  <c r="H489" i="2" s="1" a="1"/>
  <c r="H489" i="2" s="1"/>
  <c r="I488" i="2"/>
  <c r="J488" i="2" s="1"/>
  <c r="G488" i="2"/>
  <c r="H488" i="2" s="1" a="1"/>
  <c r="H488" i="2" s="1"/>
  <c r="I487" i="2"/>
  <c r="J487" i="2" s="1"/>
  <c r="G487" i="2"/>
  <c r="H487" i="2" s="1" a="1"/>
  <c r="H487" i="2" s="1"/>
  <c r="I486" i="2"/>
  <c r="J486" i="2" s="1"/>
  <c r="G486" i="2"/>
  <c r="H486" i="2" s="1" a="1"/>
  <c r="H486" i="2" s="1"/>
  <c r="I485" i="2"/>
  <c r="J485" i="2" s="1"/>
  <c r="G485" i="2"/>
  <c r="H485" i="2" s="1" a="1"/>
  <c r="H485" i="2" s="1"/>
  <c r="I484" i="2"/>
  <c r="J484" i="2" s="1"/>
  <c r="G484" i="2"/>
  <c r="H484" i="2" s="1" a="1"/>
  <c r="H484" i="2" s="1"/>
  <c r="I483" i="2"/>
  <c r="J483" i="2" s="1"/>
  <c r="G483" i="2"/>
  <c r="H483" i="2" s="1" a="1"/>
  <c r="H483" i="2" s="1"/>
  <c r="I482" i="2"/>
  <c r="J482" i="2" s="1"/>
  <c r="G482" i="2"/>
  <c r="H482" i="2" s="1" a="1"/>
  <c r="H482" i="2" s="1"/>
  <c r="I481" i="2"/>
  <c r="J481" i="2" s="1"/>
  <c r="G481" i="2"/>
  <c r="H481" i="2" s="1" a="1"/>
  <c r="H481" i="2" s="1"/>
  <c r="I480" i="2"/>
  <c r="J480" i="2" s="1"/>
  <c r="G480" i="2"/>
  <c r="H480" i="2" s="1" a="1"/>
  <c r="H480" i="2" s="1"/>
  <c r="I479" i="2"/>
  <c r="J479" i="2" s="1"/>
  <c r="G479" i="2"/>
  <c r="H479" i="2" s="1" a="1"/>
  <c r="H479" i="2" s="1"/>
  <c r="I478" i="2"/>
  <c r="J478" i="2" s="1"/>
  <c r="G478" i="2"/>
  <c r="H478" i="2" s="1" a="1"/>
  <c r="H478" i="2" s="1"/>
  <c r="I477" i="2"/>
  <c r="J477" i="2" s="1"/>
  <c r="G477" i="2"/>
  <c r="H477" i="2" s="1" a="1"/>
  <c r="H477" i="2" s="1"/>
  <c r="I476" i="2"/>
  <c r="J476" i="2" s="1"/>
  <c r="G476" i="2"/>
  <c r="H476" i="2" s="1" a="1"/>
  <c r="H476" i="2" s="1"/>
  <c r="I475" i="2"/>
  <c r="J475" i="2" s="1"/>
  <c r="G475" i="2"/>
  <c r="H475" i="2" s="1" a="1"/>
  <c r="H475" i="2" s="1"/>
  <c r="I474" i="2"/>
  <c r="J474" i="2" s="1"/>
  <c r="G474" i="2"/>
  <c r="H474" i="2" s="1" a="1"/>
  <c r="H474" i="2" s="1"/>
  <c r="I473" i="2"/>
  <c r="J473" i="2" s="1"/>
  <c r="G473" i="2"/>
  <c r="H473" i="2" s="1" a="1"/>
  <c r="H473" i="2" s="1"/>
  <c r="I472" i="2"/>
  <c r="J472" i="2" s="1"/>
  <c r="G472" i="2"/>
  <c r="H472" i="2" s="1" a="1"/>
  <c r="H472" i="2" s="1"/>
  <c r="I471" i="2"/>
  <c r="J471" i="2" s="1"/>
  <c r="G471" i="2"/>
  <c r="H471" i="2" s="1" a="1"/>
  <c r="H471" i="2" s="1"/>
  <c r="I470" i="2"/>
  <c r="J470" i="2" s="1"/>
  <c r="G470" i="2"/>
  <c r="H470" i="2" s="1" a="1"/>
  <c r="H470" i="2" s="1"/>
  <c r="I469" i="2"/>
  <c r="J469" i="2" s="1"/>
  <c r="G469" i="2"/>
  <c r="H469" i="2" s="1" a="1"/>
  <c r="H469" i="2" s="1"/>
  <c r="I468" i="2"/>
  <c r="J468" i="2" s="1"/>
  <c r="G468" i="2"/>
  <c r="H468" i="2" s="1" a="1"/>
  <c r="H468" i="2" s="1"/>
  <c r="I467" i="2"/>
  <c r="J467" i="2" s="1"/>
  <c r="G467" i="2"/>
  <c r="H467" i="2" s="1" a="1"/>
  <c r="H467" i="2" s="1"/>
  <c r="I466" i="2"/>
  <c r="J466" i="2" s="1"/>
  <c r="G466" i="2"/>
  <c r="H466" i="2" s="1" a="1"/>
  <c r="H466" i="2" s="1"/>
  <c r="I465" i="2"/>
  <c r="J465" i="2" s="1"/>
  <c r="G465" i="2"/>
  <c r="H465" i="2" s="1" a="1"/>
  <c r="H465" i="2" s="1"/>
  <c r="I464" i="2"/>
  <c r="J464" i="2" s="1"/>
  <c r="G464" i="2"/>
  <c r="H464" i="2" s="1" a="1"/>
  <c r="H464" i="2" s="1"/>
  <c r="I463" i="2"/>
  <c r="J463" i="2" s="1"/>
  <c r="G463" i="2"/>
  <c r="H463" i="2" s="1" a="1"/>
  <c r="H463" i="2" s="1"/>
  <c r="I462" i="2"/>
  <c r="J462" i="2" s="1"/>
  <c r="G462" i="2"/>
  <c r="H462" i="2" s="1" a="1"/>
  <c r="H462" i="2" s="1"/>
  <c r="I461" i="2"/>
  <c r="J461" i="2" s="1"/>
  <c r="G461" i="2"/>
  <c r="H461" i="2" s="1" a="1"/>
  <c r="H461" i="2" s="1"/>
  <c r="I460" i="2"/>
  <c r="J460" i="2" s="1"/>
  <c r="G460" i="2"/>
  <c r="H460" i="2" s="1" a="1"/>
  <c r="H460" i="2" s="1"/>
  <c r="I459" i="2"/>
  <c r="J459" i="2" s="1"/>
  <c r="G459" i="2"/>
  <c r="H459" i="2" s="1" a="1"/>
  <c r="H459" i="2" s="1"/>
  <c r="I458" i="2"/>
  <c r="J458" i="2" s="1"/>
  <c r="G458" i="2"/>
  <c r="H458" i="2" s="1" a="1"/>
  <c r="H458" i="2" s="1"/>
  <c r="I457" i="2"/>
  <c r="J457" i="2" s="1"/>
  <c r="G457" i="2"/>
  <c r="H457" i="2" s="1" a="1"/>
  <c r="H457" i="2" s="1"/>
  <c r="I456" i="2"/>
  <c r="J456" i="2" s="1"/>
  <c r="G456" i="2"/>
  <c r="H456" i="2" s="1" a="1"/>
  <c r="H456" i="2" s="1"/>
  <c r="I455" i="2"/>
  <c r="J455" i="2" s="1"/>
  <c r="G455" i="2"/>
  <c r="H455" i="2" s="1" a="1"/>
  <c r="H455" i="2" s="1"/>
  <c r="I454" i="2"/>
  <c r="J454" i="2" s="1"/>
  <c r="G454" i="2"/>
  <c r="H454" i="2" s="1" a="1"/>
  <c r="H454" i="2" s="1"/>
  <c r="I453" i="2"/>
  <c r="J453" i="2" s="1"/>
  <c r="G453" i="2"/>
  <c r="H453" i="2" s="1" a="1"/>
  <c r="H453" i="2" s="1"/>
  <c r="I452" i="2"/>
  <c r="J452" i="2" s="1"/>
  <c r="G452" i="2"/>
  <c r="H452" i="2" s="1" a="1"/>
  <c r="H452" i="2" s="1"/>
  <c r="I451" i="2"/>
  <c r="J451" i="2" s="1"/>
  <c r="G451" i="2"/>
  <c r="H451" i="2" s="1" a="1"/>
  <c r="H451" i="2" s="1"/>
  <c r="I450" i="2"/>
  <c r="J450" i="2" s="1"/>
  <c r="G450" i="2"/>
  <c r="H450" i="2" s="1" a="1"/>
  <c r="H450" i="2" s="1"/>
  <c r="I449" i="2"/>
  <c r="J449" i="2" s="1"/>
  <c r="G449" i="2"/>
  <c r="H449" i="2" s="1" a="1"/>
  <c r="H449" i="2" s="1"/>
  <c r="I448" i="2"/>
  <c r="J448" i="2" s="1"/>
  <c r="G448" i="2"/>
  <c r="H448" i="2" s="1" a="1"/>
  <c r="H448" i="2" s="1"/>
  <c r="I447" i="2"/>
  <c r="J447" i="2" s="1"/>
  <c r="G447" i="2"/>
  <c r="H447" i="2" s="1" a="1"/>
  <c r="H447" i="2" s="1"/>
  <c r="I446" i="2"/>
  <c r="J446" i="2" s="1"/>
  <c r="G446" i="2"/>
  <c r="H446" i="2" s="1" a="1"/>
  <c r="H446" i="2" s="1"/>
  <c r="I445" i="2"/>
  <c r="J445" i="2" s="1"/>
  <c r="G445" i="2"/>
  <c r="H445" i="2" s="1" a="1"/>
  <c r="H445" i="2" s="1"/>
  <c r="I444" i="2"/>
  <c r="J444" i="2" s="1"/>
  <c r="G444" i="2"/>
  <c r="H444" i="2" s="1" a="1"/>
  <c r="H444" i="2" s="1"/>
  <c r="I443" i="2"/>
  <c r="J443" i="2" s="1"/>
  <c r="G443" i="2"/>
  <c r="H443" i="2" s="1" a="1"/>
  <c r="H443" i="2" s="1"/>
  <c r="I442" i="2"/>
  <c r="J442" i="2" s="1"/>
  <c r="G442" i="2"/>
  <c r="H442" i="2" s="1" a="1"/>
  <c r="H442" i="2" s="1"/>
  <c r="I441" i="2"/>
  <c r="J441" i="2" s="1"/>
  <c r="G441" i="2"/>
  <c r="H441" i="2" s="1" a="1"/>
  <c r="H441" i="2" s="1"/>
  <c r="I440" i="2"/>
  <c r="J440" i="2" s="1"/>
  <c r="G440" i="2"/>
  <c r="H440" i="2" s="1" a="1"/>
  <c r="H440" i="2" s="1"/>
  <c r="I439" i="2"/>
  <c r="J439" i="2" s="1"/>
  <c r="G439" i="2"/>
  <c r="H439" i="2" s="1" a="1"/>
  <c r="H439" i="2" s="1"/>
  <c r="I438" i="2"/>
  <c r="J438" i="2" s="1"/>
  <c r="G438" i="2"/>
  <c r="H438" i="2" s="1" a="1"/>
  <c r="H438" i="2" s="1"/>
  <c r="I437" i="2"/>
  <c r="J437" i="2" s="1"/>
  <c r="G437" i="2"/>
  <c r="H437" i="2" s="1" a="1"/>
  <c r="H437" i="2" s="1"/>
  <c r="I436" i="2"/>
  <c r="J436" i="2" s="1"/>
  <c r="G436" i="2"/>
  <c r="H436" i="2" s="1" a="1"/>
  <c r="H436" i="2" s="1"/>
  <c r="I435" i="2"/>
  <c r="J435" i="2" s="1"/>
  <c r="G435" i="2"/>
  <c r="H435" i="2" s="1" a="1"/>
  <c r="H435" i="2" s="1"/>
  <c r="I434" i="2"/>
  <c r="J434" i="2" s="1"/>
  <c r="G434" i="2"/>
  <c r="H434" i="2" s="1" a="1"/>
  <c r="H434" i="2" s="1"/>
  <c r="I433" i="2"/>
  <c r="J433" i="2" s="1"/>
  <c r="G433" i="2"/>
  <c r="H433" i="2" s="1" a="1"/>
  <c r="H433" i="2" s="1"/>
  <c r="I432" i="2"/>
  <c r="J432" i="2" s="1"/>
  <c r="G432" i="2"/>
  <c r="H432" i="2" s="1" a="1"/>
  <c r="H432" i="2" s="1"/>
  <c r="I431" i="2"/>
  <c r="J431" i="2" s="1"/>
  <c r="G431" i="2"/>
  <c r="H431" i="2" s="1" a="1"/>
  <c r="H431" i="2" s="1"/>
  <c r="I430" i="2"/>
  <c r="J430" i="2" s="1"/>
  <c r="G430" i="2"/>
  <c r="H430" i="2" s="1" a="1"/>
  <c r="H430" i="2" s="1"/>
  <c r="I429" i="2"/>
  <c r="J429" i="2" s="1"/>
  <c r="G429" i="2"/>
  <c r="H429" i="2" s="1" a="1"/>
  <c r="H429" i="2" s="1"/>
  <c r="I428" i="2"/>
  <c r="J428" i="2" s="1"/>
  <c r="G428" i="2"/>
  <c r="H428" i="2" s="1" a="1"/>
  <c r="H428" i="2" s="1"/>
  <c r="I427" i="2"/>
  <c r="J427" i="2" s="1"/>
  <c r="G427" i="2"/>
  <c r="H427" i="2" s="1" a="1"/>
  <c r="H427" i="2" s="1"/>
  <c r="I426" i="2"/>
  <c r="J426" i="2" s="1"/>
  <c r="G426" i="2"/>
  <c r="H426" i="2" s="1" a="1"/>
  <c r="H426" i="2" s="1"/>
  <c r="I425" i="2"/>
  <c r="J425" i="2" s="1"/>
  <c r="G425" i="2"/>
  <c r="H425" i="2" s="1" a="1"/>
  <c r="H425" i="2" s="1"/>
  <c r="I424" i="2"/>
  <c r="J424" i="2" s="1"/>
  <c r="G424" i="2"/>
  <c r="H424" i="2" s="1" a="1"/>
  <c r="H424" i="2" s="1"/>
  <c r="I423" i="2"/>
  <c r="J423" i="2" s="1"/>
  <c r="G423" i="2"/>
  <c r="H423" i="2" s="1" a="1"/>
  <c r="H423" i="2" s="1"/>
  <c r="I422" i="2"/>
  <c r="J422" i="2" s="1"/>
  <c r="G422" i="2"/>
  <c r="H422" i="2" s="1" a="1"/>
  <c r="H422" i="2" s="1"/>
  <c r="I421" i="2"/>
  <c r="J421" i="2" s="1"/>
  <c r="G421" i="2"/>
  <c r="H421" i="2" s="1" a="1"/>
  <c r="H421" i="2" s="1"/>
  <c r="I420" i="2"/>
  <c r="J420" i="2" s="1"/>
  <c r="G420" i="2"/>
  <c r="H420" i="2" s="1" a="1"/>
  <c r="H420" i="2" s="1"/>
  <c r="I419" i="2"/>
  <c r="J419" i="2" s="1"/>
  <c r="G419" i="2"/>
  <c r="H419" i="2" s="1" a="1"/>
  <c r="H419" i="2" s="1"/>
  <c r="I418" i="2"/>
  <c r="J418" i="2" s="1"/>
  <c r="G418" i="2"/>
  <c r="H418" i="2" s="1" a="1"/>
  <c r="H418" i="2" s="1"/>
  <c r="I417" i="2"/>
  <c r="J417" i="2" s="1"/>
  <c r="G417" i="2"/>
  <c r="H417" i="2" s="1" a="1"/>
  <c r="H417" i="2" s="1"/>
  <c r="I416" i="2"/>
  <c r="J416" i="2" s="1"/>
  <c r="G416" i="2"/>
  <c r="H416" i="2" s="1" a="1"/>
  <c r="H416" i="2" s="1"/>
  <c r="I415" i="2"/>
  <c r="J415" i="2" s="1"/>
  <c r="G415" i="2"/>
  <c r="H415" i="2" s="1" a="1"/>
  <c r="H415" i="2" s="1"/>
  <c r="I414" i="2"/>
  <c r="J414" i="2" s="1"/>
  <c r="G414" i="2"/>
  <c r="H414" i="2" s="1" a="1"/>
  <c r="H414" i="2" s="1"/>
  <c r="I413" i="2"/>
  <c r="J413" i="2" s="1"/>
  <c r="G413" i="2"/>
  <c r="H413" i="2" s="1" a="1"/>
  <c r="H413" i="2" s="1"/>
  <c r="I412" i="2"/>
  <c r="J412" i="2" s="1"/>
  <c r="G412" i="2"/>
  <c r="H412" i="2" s="1" a="1"/>
  <c r="H412" i="2" s="1"/>
  <c r="I411" i="2"/>
  <c r="J411" i="2" s="1"/>
  <c r="G411" i="2"/>
  <c r="H411" i="2" s="1" a="1"/>
  <c r="H411" i="2" s="1"/>
  <c r="I410" i="2"/>
  <c r="J410" i="2" s="1"/>
  <c r="G410" i="2"/>
  <c r="H410" i="2" s="1" a="1"/>
  <c r="H410" i="2" s="1"/>
  <c r="I409" i="2"/>
  <c r="J409" i="2" s="1"/>
  <c r="G409" i="2"/>
  <c r="H409" i="2" s="1" a="1"/>
  <c r="H409" i="2" s="1"/>
  <c r="I408" i="2"/>
  <c r="J408" i="2" s="1"/>
  <c r="G408" i="2"/>
  <c r="H408" i="2" s="1" a="1"/>
  <c r="H408" i="2" s="1"/>
  <c r="I407" i="2"/>
  <c r="J407" i="2" s="1"/>
  <c r="G407" i="2"/>
  <c r="H407" i="2" s="1" a="1"/>
  <c r="H407" i="2" s="1"/>
  <c r="I406" i="2"/>
  <c r="J406" i="2" s="1"/>
  <c r="G406" i="2"/>
  <c r="H406" i="2" s="1" a="1"/>
  <c r="H406" i="2" s="1"/>
  <c r="I405" i="2"/>
  <c r="J405" i="2" s="1"/>
  <c r="G405" i="2"/>
  <c r="H405" i="2" s="1" a="1"/>
  <c r="H405" i="2" s="1"/>
  <c r="I404" i="2"/>
  <c r="J404" i="2" s="1"/>
  <c r="G404" i="2"/>
  <c r="H404" i="2" s="1" a="1"/>
  <c r="H404" i="2" s="1"/>
  <c r="I403" i="2"/>
  <c r="J403" i="2" s="1"/>
  <c r="G403" i="2"/>
  <c r="H403" i="2" s="1" a="1"/>
  <c r="H403" i="2" s="1"/>
  <c r="I402" i="2"/>
  <c r="J402" i="2" s="1"/>
  <c r="G402" i="2"/>
  <c r="H402" i="2" s="1" a="1"/>
  <c r="H402" i="2" s="1"/>
  <c r="I401" i="2"/>
  <c r="J401" i="2" s="1"/>
  <c r="G401" i="2"/>
  <c r="H401" i="2" s="1" a="1"/>
  <c r="H401" i="2" s="1"/>
  <c r="I400" i="2"/>
  <c r="J400" i="2" s="1"/>
  <c r="G400" i="2"/>
  <c r="H400" i="2" s="1" a="1"/>
  <c r="H400" i="2" s="1"/>
  <c r="I399" i="2"/>
  <c r="J399" i="2" s="1"/>
  <c r="G399" i="2"/>
  <c r="H399" i="2" s="1" a="1"/>
  <c r="H399" i="2" s="1"/>
  <c r="I398" i="2"/>
  <c r="J398" i="2" s="1"/>
  <c r="G398" i="2"/>
  <c r="H398" i="2" s="1" a="1"/>
  <c r="H398" i="2" s="1"/>
  <c r="I397" i="2"/>
  <c r="J397" i="2" s="1"/>
  <c r="G397" i="2"/>
  <c r="H397" i="2" s="1" a="1"/>
  <c r="H397" i="2" s="1"/>
  <c r="I396" i="2"/>
  <c r="J396" i="2" s="1"/>
  <c r="G396" i="2"/>
  <c r="H396" i="2" s="1" a="1"/>
  <c r="H396" i="2" s="1"/>
  <c r="I395" i="2"/>
  <c r="J395" i="2" s="1"/>
  <c r="G395" i="2"/>
  <c r="H395" i="2" s="1" a="1"/>
  <c r="H395" i="2" s="1"/>
  <c r="I394" i="2"/>
  <c r="J394" i="2" s="1"/>
  <c r="G394" i="2"/>
  <c r="H394" i="2" s="1" a="1"/>
  <c r="H394" i="2" s="1"/>
  <c r="I393" i="2"/>
  <c r="J393" i="2" s="1"/>
  <c r="G393" i="2"/>
  <c r="H393" i="2" s="1" a="1"/>
  <c r="H393" i="2" s="1"/>
  <c r="I392" i="2"/>
  <c r="J392" i="2" s="1"/>
  <c r="G392" i="2"/>
  <c r="H392" i="2" s="1" a="1"/>
  <c r="H392" i="2" s="1"/>
  <c r="I391" i="2"/>
  <c r="J391" i="2" s="1"/>
  <c r="G391" i="2"/>
  <c r="H391" i="2" s="1" a="1"/>
  <c r="H391" i="2" s="1"/>
  <c r="I390" i="2"/>
  <c r="J390" i="2" s="1"/>
  <c r="G390" i="2"/>
  <c r="H390" i="2" s="1" a="1"/>
  <c r="H390" i="2" s="1"/>
  <c r="I389" i="2"/>
  <c r="J389" i="2" s="1"/>
  <c r="G389" i="2"/>
  <c r="H389" i="2" s="1" a="1"/>
  <c r="H389" i="2" s="1"/>
  <c r="I388" i="2"/>
  <c r="J388" i="2" s="1"/>
  <c r="G388" i="2"/>
  <c r="H388" i="2" s="1" a="1"/>
  <c r="H388" i="2" s="1"/>
  <c r="I387" i="2"/>
  <c r="J387" i="2" s="1"/>
  <c r="G387" i="2"/>
  <c r="H387" i="2" s="1" a="1"/>
  <c r="H387" i="2" s="1"/>
  <c r="I386" i="2"/>
  <c r="J386" i="2" s="1"/>
  <c r="G386" i="2"/>
  <c r="H386" i="2" s="1" a="1"/>
  <c r="H386" i="2" s="1"/>
  <c r="I385" i="2"/>
  <c r="J385" i="2" s="1"/>
  <c r="G385" i="2"/>
  <c r="H385" i="2" s="1" a="1"/>
  <c r="H385" i="2" s="1"/>
  <c r="I384" i="2"/>
  <c r="J384" i="2" s="1"/>
  <c r="G384" i="2"/>
  <c r="H384" i="2" s="1" a="1"/>
  <c r="H384" i="2" s="1"/>
  <c r="I383" i="2"/>
  <c r="J383" i="2" s="1"/>
  <c r="G383" i="2"/>
  <c r="H383" i="2" s="1" a="1"/>
  <c r="H383" i="2" s="1"/>
  <c r="I382" i="2"/>
  <c r="J382" i="2" s="1"/>
  <c r="G382" i="2"/>
  <c r="H382" i="2" s="1" a="1"/>
  <c r="H382" i="2" s="1"/>
  <c r="I381" i="2"/>
  <c r="J381" i="2" s="1"/>
  <c r="G381" i="2"/>
  <c r="H381" i="2" s="1" a="1"/>
  <c r="H381" i="2" s="1"/>
  <c r="I380" i="2"/>
  <c r="J380" i="2" s="1"/>
  <c r="G380" i="2"/>
  <c r="H380" i="2" s="1" a="1"/>
  <c r="H380" i="2" s="1"/>
  <c r="I379" i="2"/>
  <c r="J379" i="2" s="1"/>
  <c r="G379" i="2"/>
  <c r="H379" i="2" s="1" a="1"/>
  <c r="H379" i="2" s="1"/>
  <c r="I378" i="2"/>
  <c r="J378" i="2" s="1"/>
  <c r="G378" i="2"/>
  <c r="H378" i="2" s="1" a="1"/>
  <c r="H378" i="2" s="1"/>
  <c r="I377" i="2"/>
  <c r="J377" i="2" s="1"/>
  <c r="G377" i="2"/>
  <c r="H377" i="2" s="1" a="1"/>
  <c r="H377" i="2" s="1"/>
  <c r="I376" i="2"/>
  <c r="J376" i="2" s="1"/>
  <c r="G376" i="2"/>
  <c r="H376" i="2" s="1" a="1"/>
  <c r="H376" i="2" s="1"/>
  <c r="I375" i="2"/>
  <c r="J375" i="2" s="1"/>
  <c r="G375" i="2"/>
  <c r="H375" i="2" s="1" a="1"/>
  <c r="H375" i="2" s="1"/>
  <c r="I374" i="2"/>
  <c r="J374" i="2" s="1"/>
  <c r="G374" i="2"/>
  <c r="H374" i="2" s="1" a="1"/>
  <c r="H374" i="2" s="1"/>
  <c r="I373" i="2"/>
  <c r="J373" i="2" s="1"/>
  <c r="G373" i="2"/>
  <c r="H373" i="2" s="1" a="1"/>
  <c r="H373" i="2" s="1"/>
  <c r="I372" i="2"/>
  <c r="J372" i="2" s="1"/>
  <c r="G372" i="2"/>
  <c r="H372" i="2" s="1" a="1"/>
  <c r="H372" i="2" s="1"/>
  <c r="I371" i="2"/>
  <c r="J371" i="2" s="1"/>
  <c r="G371" i="2"/>
  <c r="H371" i="2" s="1" a="1"/>
  <c r="H371" i="2" s="1"/>
  <c r="I370" i="2"/>
  <c r="J370" i="2" s="1"/>
  <c r="G370" i="2"/>
  <c r="H370" i="2" s="1" a="1"/>
  <c r="H370" i="2" s="1"/>
  <c r="I369" i="2"/>
  <c r="J369" i="2" s="1"/>
  <c r="G369" i="2"/>
  <c r="H369" i="2" s="1" a="1"/>
  <c r="H369" i="2" s="1"/>
  <c r="I368" i="2"/>
  <c r="J368" i="2" s="1"/>
  <c r="G368" i="2"/>
  <c r="H368" i="2" s="1" a="1"/>
  <c r="H368" i="2" s="1"/>
  <c r="I367" i="2"/>
  <c r="J367" i="2" s="1"/>
  <c r="G367" i="2"/>
  <c r="H367" i="2" s="1" a="1"/>
  <c r="H367" i="2" s="1"/>
  <c r="I366" i="2"/>
  <c r="J366" i="2" s="1"/>
  <c r="G366" i="2"/>
  <c r="H366" i="2" s="1" a="1"/>
  <c r="H366" i="2" s="1"/>
  <c r="I365" i="2"/>
  <c r="J365" i="2" s="1"/>
  <c r="G365" i="2"/>
  <c r="H365" i="2" s="1" a="1"/>
  <c r="H365" i="2" s="1"/>
  <c r="I364" i="2"/>
  <c r="J364" i="2" s="1"/>
  <c r="G364" i="2"/>
  <c r="H364" i="2" s="1" a="1"/>
  <c r="H364" i="2" s="1"/>
  <c r="I363" i="2"/>
  <c r="J363" i="2" s="1"/>
  <c r="G363" i="2"/>
  <c r="H363" i="2" s="1" a="1"/>
  <c r="H363" i="2" s="1"/>
  <c r="I362" i="2"/>
  <c r="J362" i="2" s="1"/>
  <c r="G362" i="2"/>
  <c r="H362" i="2" s="1" a="1"/>
  <c r="H362" i="2" s="1"/>
  <c r="I361" i="2"/>
  <c r="J361" i="2" s="1"/>
  <c r="G361" i="2"/>
  <c r="H361" i="2" s="1" a="1"/>
  <c r="H361" i="2" s="1"/>
  <c r="I360" i="2"/>
  <c r="J360" i="2" s="1"/>
  <c r="G360" i="2"/>
  <c r="H360" i="2" s="1" a="1"/>
  <c r="H360" i="2" s="1"/>
  <c r="I359" i="2"/>
  <c r="J359" i="2" s="1"/>
  <c r="G359" i="2"/>
  <c r="H359" i="2" s="1" a="1"/>
  <c r="H359" i="2" s="1"/>
  <c r="I358" i="2"/>
  <c r="J358" i="2" s="1"/>
  <c r="G358" i="2"/>
  <c r="H358" i="2" s="1" a="1"/>
  <c r="H358" i="2" s="1"/>
  <c r="I357" i="2"/>
  <c r="J357" i="2" s="1"/>
  <c r="G357" i="2"/>
  <c r="H357" i="2" s="1" a="1"/>
  <c r="H357" i="2" s="1"/>
  <c r="I356" i="2"/>
  <c r="J356" i="2" s="1"/>
  <c r="G356" i="2"/>
  <c r="H356" i="2" s="1" a="1"/>
  <c r="H356" i="2" s="1"/>
  <c r="I355" i="2"/>
  <c r="J355" i="2" s="1"/>
  <c r="G355" i="2"/>
  <c r="H355" i="2" s="1" a="1"/>
  <c r="H355" i="2" s="1"/>
  <c r="I354" i="2"/>
  <c r="J354" i="2" s="1"/>
  <c r="G354" i="2"/>
  <c r="H354" i="2" s="1" a="1"/>
  <c r="H354" i="2" s="1"/>
  <c r="I353" i="2"/>
  <c r="J353" i="2" s="1"/>
  <c r="G353" i="2"/>
  <c r="H353" i="2" s="1" a="1"/>
  <c r="H353" i="2" s="1"/>
  <c r="I352" i="2"/>
  <c r="J352" i="2" s="1"/>
  <c r="G352" i="2"/>
  <c r="H352" i="2" s="1" a="1"/>
  <c r="H352" i="2" s="1"/>
  <c r="I351" i="2"/>
  <c r="J351" i="2" s="1"/>
  <c r="G351" i="2"/>
  <c r="H351" i="2" s="1" a="1"/>
  <c r="H351" i="2" s="1"/>
  <c r="I350" i="2"/>
  <c r="J350" i="2" s="1"/>
  <c r="G350" i="2"/>
  <c r="H350" i="2" s="1" a="1"/>
  <c r="H350" i="2" s="1"/>
  <c r="I349" i="2"/>
  <c r="J349" i="2" s="1"/>
  <c r="G349" i="2"/>
  <c r="H349" i="2" s="1" a="1"/>
  <c r="H349" i="2" s="1"/>
  <c r="I348" i="2"/>
  <c r="J348" i="2" s="1"/>
  <c r="G348" i="2"/>
  <c r="H348" i="2" s="1" a="1"/>
  <c r="H348" i="2" s="1"/>
  <c r="I347" i="2"/>
  <c r="J347" i="2" s="1"/>
  <c r="G347" i="2"/>
  <c r="H347" i="2" s="1" a="1"/>
  <c r="H347" i="2" s="1"/>
  <c r="I346" i="2"/>
  <c r="J346" i="2" s="1"/>
  <c r="G346" i="2"/>
  <c r="H346" i="2" s="1" a="1"/>
  <c r="H346" i="2" s="1"/>
  <c r="I345" i="2"/>
  <c r="J345" i="2" s="1"/>
  <c r="G345" i="2"/>
  <c r="H345" i="2" s="1" a="1"/>
  <c r="H345" i="2" s="1"/>
  <c r="I344" i="2"/>
  <c r="J344" i="2" s="1"/>
  <c r="G344" i="2"/>
  <c r="H344" i="2" s="1" a="1"/>
  <c r="H344" i="2" s="1"/>
  <c r="I343" i="2"/>
  <c r="J343" i="2" s="1"/>
  <c r="G343" i="2"/>
  <c r="H343" i="2" s="1" a="1"/>
  <c r="H343" i="2" s="1"/>
  <c r="I342" i="2"/>
  <c r="J342" i="2" s="1"/>
  <c r="G342" i="2"/>
  <c r="H342" i="2" s="1" a="1"/>
  <c r="H342" i="2" s="1"/>
  <c r="I341" i="2"/>
  <c r="J341" i="2" s="1"/>
  <c r="G341" i="2"/>
  <c r="H341" i="2" s="1" a="1"/>
  <c r="H341" i="2" s="1"/>
  <c r="I340" i="2"/>
  <c r="J340" i="2" s="1"/>
  <c r="G340" i="2"/>
  <c r="H340" i="2" s="1" a="1"/>
  <c r="H340" i="2" s="1"/>
  <c r="I339" i="2"/>
  <c r="J339" i="2" s="1"/>
  <c r="G339" i="2"/>
  <c r="H339" i="2" s="1" a="1"/>
  <c r="H339" i="2" s="1"/>
  <c r="I338" i="2"/>
  <c r="J338" i="2" s="1"/>
  <c r="G338" i="2"/>
  <c r="H338" i="2" s="1" a="1"/>
  <c r="H338" i="2" s="1"/>
  <c r="I337" i="2"/>
  <c r="J337" i="2" s="1"/>
  <c r="G337" i="2"/>
  <c r="H337" i="2" s="1" a="1"/>
  <c r="H337" i="2" s="1"/>
  <c r="I336" i="2"/>
  <c r="J336" i="2" s="1"/>
  <c r="G336" i="2"/>
  <c r="H336" i="2" s="1" a="1"/>
  <c r="H336" i="2" s="1"/>
  <c r="I335" i="2"/>
  <c r="J335" i="2" s="1"/>
  <c r="G335" i="2"/>
  <c r="H335" i="2" s="1" a="1"/>
  <c r="H335" i="2" s="1"/>
  <c r="I334" i="2"/>
  <c r="J334" i="2" s="1"/>
  <c r="G334" i="2"/>
  <c r="H334" i="2" s="1" a="1"/>
  <c r="H334" i="2" s="1"/>
  <c r="I333" i="2"/>
  <c r="J333" i="2" s="1"/>
  <c r="G333" i="2"/>
  <c r="H333" i="2" s="1" a="1"/>
  <c r="H333" i="2" s="1"/>
  <c r="I332" i="2"/>
  <c r="J332" i="2" s="1"/>
  <c r="G332" i="2"/>
  <c r="H332" i="2" s="1" a="1"/>
  <c r="H332" i="2" s="1"/>
  <c r="I331" i="2"/>
  <c r="J331" i="2" s="1"/>
  <c r="G331" i="2"/>
  <c r="H331" i="2" s="1" a="1"/>
  <c r="H331" i="2" s="1"/>
  <c r="I330" i="2"/>
  <c r="J330" i="2" s="1"/>
  <c r="G330" i="2"/>
  <c r="H330" i="2" s="1" a="1"/>
  <c r="H330" i="2" s="1"/>
  <c r="I329" i="2"/>
  <c r="J329" i="2" s="1"/>
  <c r="G329" i="2"/>
  <c r="H329" i="2" s="1" a="1"/>
  <c r="H329" i="2" s="1"/>
  <c r="I328" i="2"/>
  <c r="J328" i="2" s="1"/>
  <c r="G328" i="2"/>
  <c r="H328" i="2" s="1" a="1"/>
  <c r="H328" i="2" s="1"/>
  <c r="I327" i="2"/>
  <c r="J327" i="2" s="1"/>
  <c r="G327" i="2"/>
  <c r="H327" i="2" s="1" a="1"/>
  <c r="H327" i="2" s="1"/>
  <c r="I326" i="2"/>
  <c r="J326" i="2" s="1"/>
  <c r="G326" i="2"/>
  <c r="H326" i="2" s="1" a="1"/>
  <c r="H326" i="2" s="1"/>
  <c r="I325" i="2"/>
  <c r="J325" i="2" s="1"/>
  <c r="G325" i="2"/>
  <c r="H325" i="2" s="1" a="1"/>
  <c r="H325" i="2" s="1"/>
  <c r="I324" i="2"/>
  <c r="J324" i="2" s="1"/>
  <c r="G324" i="2"/>
  <c r="H324" i="2" s="1" a="1"/>
  <c r="H324" i="2" s="1"/>
  <c r="I323" i="2"/>
  <c r="J323" i="2" s="1"/>
  <c r="G323" i="2"/>
  <c r="H323" i="2" s="1" a="1"/>
  <c r="H323" i="2" s="1"/>
  <c r="I322" i="2"/>
  <c r="J322" i="2" s="1"/>
  <c r="G322" i="2"/>
  <c r="H322" i="2" s="1" a="1"/>
  <c r="H322" i="2" s="1"/>
  <c r="I321" i="2"/>
  <c r="J321" i="2" s="1"/>
  <c r="G321" i="2"/>
  <c r="H321" i="2" s="1" a="1"/>
  <c r="H321" i="2" s="1"/>
  <c r="I320" i="2"/>
  <c r="J320" i="2" s="1"/>
  <c r="G320" i="2"/>
  <c r="H320" i="2" s="1" a="1"/>
  <c r="H320" i="2" s="1"/>
  <c r="I319" i="2"/>
  <c r="J319" i="2" s="1"/>
  <c r="G319" i="2"/>
  <c r="H319" i="2" s="1" a="1"/>
  <c r="H319" i="2" s="1"/>
  <c r="I318" i="2"/>
  <c r="J318" i="2" s="1"/>
  <c r="G318" i="2"/>
  <c r="H318" i="2" s="1" a="1"/>
  <c r="H318" i="2" s="1"/>
  <c r="I317" i="2"/>
  <c r="J317" i="2" s="1"/>
  <c r="G317" i="2"/>
  <c r="H317" i="2" s="1" a="1"/>
  <c r="H317" i="2" s="1"/>
  <c r="I316" i="2"/>
  <c r="J316" i="2" s="1"/>
  <c r="G316" i="2"/>
  <c r="H316" i="2" s="1" a="1"/>
  <c r="H316" i="2" s="1"/>
  <c r="I315" i="2"/>
  <c r="J315" i="2" s="1"/>
  <c r="G315" i="2"/>
  <c r="H315" i="2" s="1" a="1"/>
  <c r="H315" i="2" s="1"/>
  <c r="I314" i="2"/>
  <c r="J314" i="2" s="1"/>
  <c r="G314" i="2"/>
  <c r="H314" i="2" s="1" a="1"/>
  <c r="H314" i="2" s="1"/>
  <c r="I313" i="2"/>
  <c r="J313" i="2" s="1"/>
  <c r="G313" i="2"/>
  <c r="H313" i="2" s="1" a="1"/>
  <c r="H313" i="2" s="1"/>
  <c r="I312" i="2"/>
  <c r="J312" i="2" s="1"/>
  <c r="G312" i="2"/>
  <c r="H312" i="2" s="1" a="1"/>
  <c r="H312" i="2" s="1"/>
  <c r="I311" i="2"/>
  <c r="J311" i="2" s="1"/>
  <c r="G311" i="2"/>
  <c r="H311" i="2" s="1" a="1"/>
  <c r="H311" i="2" s="1"/>
  <c r="I310" i="2"/>
  <c r="J310" i="2" s="1"/>
  <c r="G310" i="2"/>
  <c r="H310" i="2" s="1" a="1"/>
  <c r="H310" i="2" s="1"/>
  <c r="I309" i="2"/>
  <c r="J309" i="2" s="1"/>
  <c r="G309" i="2"/>
  <c r="H309" i="2" s="1" a="1"/>
  <c r="H309" i="2" s="1"/>
  <c r="I308" i="2"/>
  <c r="J308" i="2" s="1"/>
  <c r="G308" i="2"/>
  <c r="H308" i="2" s="1" a="1"/>
  <c r="H308" i="2" s="1"/>
  <c r="I307" i="2"/>
  <c r="J307" i="2" s="1"/>
  <c r="G307" i="2"/>
  <c r="H307" i="2" s="1" a="1"/>
  <c r="H307" i="2" s="1"/>
  <c r="I306" i="2"/>
  <c r="J306" i="2" s="1"/>
  <c r="G306" i="2"/>
  <c r="H306" i="2" s="1" a="1"/>
  <c r="H306" i="2" s="1"/>
  <c r="I305" i="2"/>
  <c r="J305" i="2" s="1"/>
  <c r="G305" i="2"/>
  <c r="H305" i="2" s="1" a="1"/>
  <c r="H305" i="2" s="1"/>
  <c r="I304" i="2"/>
  <c r="J304" i="2" s="1"/>
  <c r="G304" i="2"/>
  <c r="H304" i="2" s="1" a="1"/>
  <c r="H304" i="2" s="1"/>
  <c r="I303" i="2"/>
  <c r="J303" i="2" s="1"/>
  <c r="G303" i="2"/>
  <c r="H303" i="2" s="1" a="1"/>
  <c r="H303" i="2" s="1"/>
  <c r="I302" i="2"/>
  <c r="J302" i="2" s="1"/>
  <c r="G302" i="2"/>
  <c r="H302" i="2" s="1" a="1"/>
  <c r="H302" i="2" s="1"/>
  <c r="I301" i="2"/>
  <c r="J301" i="2" s="1"/>
  <c r="G301" i="2"/>
  <c r="H301" i="2" s="1" a="1"/>
  <c r="H301" i="2" s="1"/>
  <c r="I300" i="2"/>
  <c r="J300" i="2" s="1"/>
  <c r="G300" i="2"/>
  <c r="H300" i="2" s="1" a="1"/>
  <c r="H300" i="2" s="1"/>
  <c r="I299" i="2"/>
  <c r="J299" i="2" s="1"/>
  <c r="G299" i="2"/>
  <c r="H299" i="2" s="1" a="1"/>
  <c r="H299" i="2" s="1"/>
  <c r="I298" i="2"/>
  <c r="J298" i="2" s="1"/>
  <c r="G298" i="2"/>
  <c r="H298" i="2" s="1" a="1"/>
  <c r="H298" i="2" s="1"/>
  <c r="I297" i="2"/>
  <c r="J297" i="2" s="1"/>
  <c r="G297" i="2"/>
  <c r="H297" i="2" s="1" a="1"/>
  <c r="H297" i="2" s="1"/>
  <c r="I296" i="2"/>
  <c r="J296" i="2" s="1"/>
  <c r="G296" i="2"/>
  <c r="H296" i="2" s="1" a="1"/>
  <c r="H296" i="2" s="1"/>
  <c r="I295" i="2"/>
  <c r="J295" i="2" s="1"/>
  <c r="G295" i="2"/>
  <c r="H295" i="2" s="1" a="1"/>
  <c r="H295" i="2" s="1"/>
  <c r="I294" i="2"/>
  <c r="J294" i="2" s="1"/>
  <c r="G294" i="2"/>
  <c r="H294" i="2" s="1" a="1"/>
  <c r="H294" i="2" s="1"/>
  <c r="I293" i="2"/>
  <c r="J293" i="2" s="1"/>
  <c r="G293" i="2"/>
  <c r="H293" i="2" s="1" a="1"/>
  <c r="H293" i="2" s="1"/>
  <c r="I292" i="2"/>
  <c r="J292" i="2" s="1"/>
  <c r="G292" i="2"/>
  <c r="H292" i="2" s="1" a="1"/>
  <c r="H292" i="2" s="1"/>
  <c r="I291" i="2"/>
  <c r="J291" i="2" s="1"/>
  <c r="G291" i="2"/>
  <c r="H291" i="2" s="1" a="1"/>
  <c r="H291" i="2" s="1"/>
  <c r="I290" i="2"/>
  <c r="J290" i="2" s="1"/>
  <c r="G290" i="2"/>
  <c r="H290" i="2" s="1" a="1"/>
  <c r="H290" i="2" s="1"/>
  <c r="I289" i="2"/>
  <c r="J289" i="2" s="1"/>
  <c r="G289" i="2"/>
  <c r="H289" i="2" s="1" a="1"/>
  <c r="H289" i="2" s="1"/>
  <c r="I288" i="2"/>
  <c r="J288" i="2" s="1"/>
  <c r="G288" i="2"/>
  <c r="H288" i="2" s="1" a="1"/>
  <c r="H288" i="2" s="1"/>
  <c r="I287" i="2"/>
  <c r="J287" i="2" s="1"/>
  <c r="G287" i="2"/>
  <c r="H287" i="2" s="1" a="1"/>
  <c r="H287" i="2" s="1"/>
  <c r="I286" i="2"/>
  <c r="J286" i="2" s="1"/>
  <c r="G286" i="2"/>
  <c r="H286" i="2" s="1" a="1"/>
  <c r="H286" i="2" s="1"/>
  <c r="I285" i="2"/>
  <c r="J285" i="2" s="1"/>
  <c r="G285" i="2"/>
  <c r="H285" i="2" s="1" a="1"/>
  <c r="H285" i="2" s="1"/>
  <c r="I284" i="2"/>
  <c r="J284" i="2" s="1"/>
  <c r="G284" i="2"/>
  <c r="H284" i="2" s="1" a="1"/>
  <c r="H284" i="2" s="1"/>
  <c r="I283" i="2"/>
  <c r="J283" i="2" s="1"/>
  <c r="G283" i="2"/>
  <c r="H283" i="2" s="1" a="1"/>
  <c r="H283" i="2" s="1"/>
  <c r="I282" i="2"/>
  <c r="J282" i="2" s="1"/>
  <c r="G282" i="2"/>
  <c r="H282" i="2" s="1" a="1"/>
  <c r="H282" i="2" s="1"/>
  <c r="I281" i="2"/>
  <c r="J281" i="2" s="1"/>
  <c r="G281" i="2"/>
  <c r="H281" i="2" s="1" a="1"/>
  <c r="H281" i="2" s="1"/>
  <c r="I280" i="2"/>
  <c r="J280" i="2" s="1"/>
  <c r="G280" i="2"/>
  <c r="H280" i="2" s="1" a="1"/>
  <c r="H280" i="2" s="1"/>
  <c r="I279" i="2"/>
  <c r="J279" i="2" s="1"/>
  <c r="G279" i="2"/>
  <c r="H279" i="2" s="1" a="1"/>
  <c r="H279" i="2" s="1"/>
  <c r="I278" i="2"/>
  <c r="J278" i="2" s="1"/>
  <c r="G278" i="2"/>
  <c r="H278" i="2" s="1" a="1"/>
  <c r="H278" i="2" s="1"/>
  <c r="I277" i="2"/>
  <c r="J277" i="2" s="1"/>
  <c r="G277" i="2"/>
  <c r="H277" i="2" s="1" a="1"/>
  <c r="H277" i="2" s="1"/>
  <c r="I276" i="2"/>
  <c r="J276" i="2" s="1"/>
  <c r="G276" i="2"/>
  <c r="H276" i="2" s="1" a="1"/>
  <c r="H276" i="2" s="1"/>
  <c r="I275" i="2"/>
  <c r="J275" i="2" s="1"/>
  <c r="G275" i="2"/>
  <c r="H275" i="2" s="1" a="1"/>
  <c r="H275" i="2" s="1"/>
  <c r="I274" i="2"/>
  <c r="J274" i="2" s="1"/>
  <c r="G274" i="2"/>
  <c r="H274" i="2" s="1" a="1"/>
  <c r="H274" i="2" s="1"/>
  <c r="I273" i="2"/>
  <c r="J273" i="2" s="1"/>
  <c r="G273" i="2"/>
  <c r="H273" i="2" s="1" a="1"/>
  <c r="H273" i="2" s="1"/>
  <c r="I272" i="2"/>
  <c r="J272" i="2" s="1"/>
  <c r="G272" i="2"/>
  <c r="H272" i="2" s="1" a="1"/>
  <c r="H272" i="2" s="1"/>
  <c r="I271" i="2"/>
  <c r="J271" i="2" s="1"/>
  <c r="G271" i="2"/>
  <c r="H271" i="2" s="1" a="1"/>
  <c r="H271" i="2" s="1"/>
  <c r="I270" i="2"/>
  <c r="J270" i="2" s="1"/>
  <c r="G270" i="2"/>
  <c r="H270" i="2" s="1" a="1"/>
  <c r="H270" i="2" s="1"/>
  <c r="I269" i="2"/>
  <c r="J269" i="2" s="1"/>
  <c r="G269" i="2"/>
  <c r="H269" i="2" s="1" a="1"/>
  <c r="H269" i="2" s="1"/>
  <c r="I268" i="2"/>
  <c r="J268" i="2" s="1"/>
  <c r="G268" i="2"/>
  <c r="H268" i="2" s="1" a="1"/>
  <c r="H268" i="2" s="1"/>
  <c r="I267" i="2"/>
  <c r="J267" i="2" s="1"/>
  <c r="G267" i="2"/>
  <c r="H267" i="2" s="1" a="1"/>
  <c r="H267" i="2" s="1"/>
  <c r="I266" i="2"/>
  <c r="J266" i="2" s="1"/>
  <c r="G266" i="2"/>
  <c r="H266" i="2" s="1" a="1"/>
  <c r="H266" i="2" s="1"/>
  <c r="I265" i="2"/>
  <c r="J265" i="2" s="1"/>
  <c r="G265" i="2"/>
  <c r="H265" i="2" s="1" a="1"/>
  <c r="H265" i="2" s="1"/>
  <c r="I264" i="2"/>
  <c r="J264" i="2" s="1"/>
  <c r="G264" i="2"/>
  <c r="H264" i="2" s="1" a="1"/>
  <c r="H264" i="2" s="1"/>
  <c r="I263" i="2"/>
  <c r="J263" i="2" s="1"/>
  <c r="G263" i="2"/>
  <c r="H263" i="2" s="1" a="1"/>
  <c r="H263" i="2" s="1"/>
  <c r="I262" i="2"/>
  <c r="J262" i="2" s="1"/>
  <c r="G262" i="2"/>
  <c r="H262" i="2" s="1" a="1"/>
  <c r="H262" i="2" s="1"/>
  <c r="I261" i="2"/>
  <c r="J261" i="2" s="1"/>
  <c r="G261" i="2"/>
  <c r="H261" i="2" s="1" a="1"/>
  <c r="H261" i="2" s="1"/>
  <c r="I260" i="2"/>
  <c r="J260" i="2" s="1"/>
  <c r="G260" i="2"/>
  <c r="H260" i="2" s="1" a="1"/>
  <c r="H260" i="2" s="1"/>
  <c r="I259" i="2"/>
  <c r="J259" i="2" s="1"/>
  <c r="G259" i="2"/>
  <c r="H259" i="2" s="1" a="1"/>
  <c r="H259" i="2" s="1"/>
  <c r="I258" i="2"/>
  <c r="J258" i="2" s="1"/>
  <c r="G258" i="2"/>
  <c r="H258" i="2" s="1" a="1"/>
  <c r="H258" i="2" s="1"/>
  <c r="I257" i="2"/>
  <c r="J257" i="2" s="1"/>
  <c r="G257" i="2"/>
  <c r="H257" i="2" s="1" a="1"/>
  <c r="H257" i="2" s="1"/>
  <c r="I256" i="2"/>
  <c r="J256" i="2" s="1"/>
  <c r="G256" i="2"/>
  <c r="H256" i="2" s="1" a="1"/>
  <c r="H256" i="2" s="1"/>
  <c r="I255" i="2"/>
  <c r="J255" i="2" s="1"/>
  <c r="G255" i="2"/>
  <c r="H255" i="2" s="1" a="1"/>
  <c r="H255" i="2" s="1"/>
  <c r="I254" i="2"/>
  <c r="J254" i="2" s="1"/>
  <c r="G254" i="2"/>
  <c r="H254" i="2" s="1" a="1"/>
  <c r="H254" i="2" s="1"/>
  <c r="I253" i="2"/>
  <c r="J253" i="2" s="1"/>
  <c r="G253" i="2"/>
  <c r="H253" i="2" s="1" a="1"/>
  <c r="H253" i="2" s="1"/>
  <c r="I252" i="2"/>
  <c r="J252" i="2" s="1"/>
  <c r="G252" i="2"/>
  <c r="H252" i="2" s="1" a="1"/>
  <c r="H252" i="2" s="1"/>
  <c r="I251" i="2"/>
  <c r="J251" i="2" s="1"/>
  <c r="G251" i="2"/>
  <c r="H251" i="2" s="1" a="1"/>
  <c r="H251" i="2" s="1"/>
  <c r="I250" i="2"/>
  <c r="J250" i="2" s="1"/>
  <c r="G250" i="2"/>
  <c r="H250" i="2" s="1" a="1"/>
  <c r="H250" i="2" s="1"/>
  <c r="I249" i="2"/>
  <c r="J249" i="2" s="1"/>
  <c r="G249" i="2"/>
  <c r="H249" i="2" s="1" a="1"/>
  <c r="H249" i="2" s="1"/>
  <c r="I248" i="2"/>
  <c r="J248" i="2" s="1"/>
  <c r="G248" i="2"/>
  <c r="H248" i="2" s="1" a="1"/>
  <c r="H248" i="2" s="1"/>
  <c r="I247" i="2"/>
  <c r="J247" i="2" s="1"/>
  <c r="G247" i="2"/>
  <c r="H247" i="2" s="1" a="1"/>
  <c r="H247" i="2" s="1"/>
  <c r="I246" i="2"/>
  <c r="J246" i="2" s="1"/>
  <c r="G246" i="2"/>
  <c r="H246" i="2" s="1" a="1"/>
  <c r="H246" i="2" s="1"/>
  <c r="I245" i="2"/>
  <c r="J245" i="2" s="1"/>
  <c r="G245" i="2"/>
  <c r="H245" i="2" s="1" a="1"/>
  <c r="H245" i="2" s="1"/>
  <c r="I244" i="2"/>
  <c r="J244" i="2" s="1"/>
  <c r="G244" i="2"/>
  <c r="H244" i="2" s="1" a="1"/>
  <c r="H244" i="2" s="1"/>
  <c r="I243" i="2"/>
  <c r="J243" i="2" s="1"/>
  <c r="G243" i="2"/>
  <c r="H243" i="2" s="1" a="1"/>
  <c r="H243" i="2" s="1"/>
  <c r="I242" i="2"/>
  <c r="J242" i="2" s="1"/>
  <c r="G242" i="2"/>
  <c r="H242" i="2" s="1" a="1"/>
  <c r="H242" i="2" s="1"/>
  <c r="I241" i="2"/>
  <c r="J241" i="2" s="1"/>
  <c r="G241" i="2"/>
  <c r="H241" i="2" s="1" a="1"/>
  <c r="H241" i="2" s="1"/>
  <c r="I240" i="2"/>
  <c r="J240" i="2" s="1"/>
  <c r="G240" i="2"/>
  <c r="H240" i="2" s="1" a="1"/>
  <c r="H240" i="2" s="1"/>
  <c r="I239" i="2"/>
  <c r="J239" i="2" s="1"/>
  <c r="G239" i="2"/>
  <c r="H239" i="2" s="1" a="1"/>
  <c r="H239" i="2" s="1"/>
  <c r="I238" i="2"/>
  <c r="J238" i="2" s="1"/>
  <c r="G238" i="2"/>
  <c r="H238" i="2" s="1" a="1"/>
  <c r="H238" i="2" s="1"/>
  <c r="I237" i="2"/>
  <c r="J237" i="2" s="1"/>
  <c r="G237" i="2"/>
  <c r="H237" i="2" s="1" a="1"/>
  <c r="H237" i="2" s="1"/>
  <c r="I236" i="2"/>
  <c r="J236" i="2" s="1"/>
  <c r="G236" i="2"/>
  <c r="H236" i="2" s="1" a="1"/>
  <c r="H236" i="2" s="1"/>
  <c r="I235" i="2"/>
  <c r="J235" i="2" s="1"/>
  <c r="G235" i="2"/>
  <c r="H235" i="2" s="1" a="1"/>
  <c r="H235" i="2" s="1"/>
  <c r="I234" i="2"/>
  <c r="J234" i="2" s="1"/>
  <c r="G234" i="2"/>
  <c r="H234" i="2" s="1" a="1"/>
  <c r="H234" i="2" s="1"/>
  <c r="I233" i="2"/>
  <c r="J233" i="2" s="1"/>
  <c r="G233" i="2"/>
  <c r="H233" i="2" s="1" a="1"/>
  <c r="H233" i="2" s="1"/>
  <c r="I232" i="2"/>
  <c r="J232" i="2" s="1"/>
  <c r="G232" i="2"/>
  <c r="H232" i="2" s="1" a="1"/>
  <c r="H232" i="2" s="1"/>
  <c r="I231" i="2"/>
  <c r="J231" i="2" s="1"/>
  <c r="G231" i="2"/>
  <c r="H231" i="2" s="1" a="1"/>
  <c r="H231" i="2" s="1"/>
  <c r="I230" i="2"/>
  <c r="J230" i="2" s="1"/>
  <c r="G230" i="2"/>
  <c r="H230" i="2" s="1" a="1"/>
  <c r="H230" i="2" s="1"/>
  <c r="I229" i="2"/>
  <c r="J229" i="2" s="1"/>
  <c r="G229" i="2"/>
  <c r="H229" i="2" s="1" a="1"/>
  <c r="H229" i="2" s="1"/>
  <c r="I228" i="2"/>
  <c r="J228" i="2" s="1"/>
  <c r="G228" i="2"/>
  <c r="H228" i="2" s="1" a="1"/>
  <c r="H228" i="2" s="1"/>
  <c r="I227" i="2"/>
  <c r="J227" i="2" s="1"/>
  <c r="G227" i="2"/>
  <c r="H227" i="2" s="1" a="1"/>
  <c r="H227" i="2" s="1"/>
  <c r="I226" i="2"/>
  <c r="J226" i="2" s="1"/>
  <c r="G226" i="2"/>
  <c r="H226" i="2" s="1" a="1"/>
  <c r="H226" i="2" s="1"/>
  <c r="I225" i="2"/>
  <c r="J225" i="2" s="1"/>
  <c r="G225" i="2"/>
  <c r="H225" i="2" s="1" a="1"/>
  <c r="H225" i="2" s="1"/>
  <c r="I224" i="2"/>
  <c r="J224" i="2" s="1"/>
  <c r="G224" i="2"/>
  <c r="H224" i="2" s="1" a="1"/>
  <c r="H224" i="2" s="1"/>
  <c r="I223" i="2"/>
  <c r="J223" i="2" s="1"/>
  <c r="G223" i="2"/>
  <c r="H223" i="2" s="1" a="1"/>
  <c r="H223" i="2" s="1"/>
  <c r="I222" i="2"/>
  <c r="J222" i="2" s="1"/>
  <c r="G222" i="2"/>
  <c r="H222" i="2" s="1" a="1"/>
  <c r="H222" i="2" s="1"/>
  <c r="I221" i="2"/>
  <c r="J221" i="2" s="1"/>
  <c r="G221" i="2"/>
  <c r="H221" i="2" s="1" a="1"/>
  <c r="H221" i="2" s="1"/>
  <c r="I220" i="2"/>
  <c r="J220" i="2" s="1"/>
  <c r="G220" i="2"/>
  <c r="H220" i="2" s="1" a="1"/>
  <c r="H220" i="2" s="1"/>
  <c r="I219" i="2"/>
  <c r="J219" i="2" s="1"/>
  <c r="G219" i="2"/>
  <c r="H219" i="2" s="1" a="1"/>
  <c r="H219" i="2" s="1"/>
  <c r="I218" i="2"/>
  <c r="J218" i="2" s="1"/>
  <c r="G218" i="2"/>
  <c r="H218" i="2" s="1" a="1"/>
  <c r="H218" i="2" s="1"/>
  <c r="I217" i="2"/>
  <c r="J217" i="2" s="1"/>
  <c r="G217" i="2"/>
  <c r="H217" i="2" s="1" a="1"/>
  <c r="H217" i="2" s="1"/>
  <c r="I216" i="2"/>
  <c r="J216" i="2" s="1"/>
  <c r="G216" i="2"/>
  <c r="H216" i="2" s="1" a="1"/>
  <c r="H216" i="2" s="1"/>
  <c r="I215" i="2"/>
  <c r="J215" i="2" s="1"/>
  <c r="G215" i="2"/>
  <c r="H215" i="2" s="1" a="1"/>
  <c r="H215" i="2" s="1"/>
  <c r="I214" i="2"/>
  <c r="J214" i="2" s="1"/>
  <c r="G214" i="2"/>
  <c r="H214" i="2" s="1" a="1"/>
  <c r="H214" i="2" s="1"/>
  <c r="I213" i="2"/>
  <c r="J213" i="2" s="1"/>
  <c r="G213" i="2"/>
  <c r="H213" i="2" s="1" a="1"/>
  <c r="H213" i="2" s="1"/>
  <c r="I212" i="2"/>
  <c r="J212" i="2" s="1"/>
  <c r="G212" i="2"/>
  <c r="H212" i="2" s="1" a="1"/>
  <c r="H212" i="2" s="1"/>
  <c r="I211" i="2"/>
  <c r="J211" i="2" s="1"/>
  <c r="G211" i="2"/>
  <c r="H211" i="2" s="1" a="1"/>
  <c r="H211" i="2" s="1"/>
  <c r="I210" i="2"/>
  <c r="J210" i="2" s="1"/>
  <c r="G210" i="2"/>
  <c r="H210" i="2" s="1" a="1"/>
  <c r="H210" i="2" s="1"/>
  <c r="I209" i="2"/>
  <c r="J209" i="2" s="1"/>
  <c r="G209" i="2"/>
  <c r="H209" i="2" s="1" a="1"/>
  <c r="H209" i="2" s="1"/>
  <c r="I208" i="2"/>
  <c r="J208" i="2" s="1"/>
  <c r="G208" i="2"/>
  <c r="H208" i="2" s="1" a="1"/>
  <c r="H208" i="2" s="1"/>
  <c r="I207" i="2"/>
  <c r="J207" i="2" s="1"/>
  <c r="G207" i="2"/>
  <c r="H207" i="2" s="1" a="1"/>
  <c r="H207" i="2" s="1"/>
  <c r="I206" i="2"/>
  <c r="J206" i="2" s="1"/>
  <c r="G206" i="2"/>
  <c r="H206" i="2" s="1" a="1"/>
  <c r="H206" i="2" s="1"/>
  <c r="I205" i="2"/>
  <c r="J205" i="2" s="1"/>
  <c r="G205" i="2"/>
  <c r="H205" i="2" s="1" a="1"/>
  <c r="H205" i="2" s="1"/>
  <c r="I204" i="2"/>
  <c r="J204" i="2" s="1"/>
  <c r="G204" i="2"/>
  <c r="H204" i="2" s="1" a="1"/>
  <c r="H204" i="2" s="1"/>
  <c r="I203" i="2"/>
  <c r="J203" i="2" s="1"/>
  <c r="G203" i="2"/>
  <c r="H203" i="2" s="1" a="1"/>
  <c r="H203" i="2" s="1"/>
  <c r="I202" i="2"/>
  <c r="J202" i="2" s="1"/>
  <c r="G202" i="2"/>
  <c r="H202" i="2" s="1" a="1"/>
  <c r="H202" i="2" s="1"/>
  <c r="I201" i="2"/>
  <c r="J201" i="2" s="1"/>
  <c r="G201" i="2"/>
  <c r="H201" i="2" s="1" a="1"/>
  <c r="H201" i="2" s="1"/>
  <c r="I200" i="2"/>
  <c r="J200" i="2" s="1"/>
  <c r="G200" i="2"/>
  <c r="H200" i="2" s="1" a="1"/>
  <c r="H200" i="2" s="1"/>
  <c r="I199" i="2"/>
  <c r="J199" i="2" s="1"/>
  <c r="G199" i="2"/>
  <c r="H199" i="2" s="1" a="1"/>
  <c r="H199" i="2" s="1"/>
  <c r="I198" i="2"/>
  <c r="J198" i="2" s="1"/>
  <c r="G198" i="2"/>
  <c r="H198" i="2" s="1" a="1"/>
  <c r="H198" i="2" s="1"/>
  <c r="I197" i="2"/>
  <c r="J197" i="2" s="1"/>
  <c r="G197" i="2"/>
  <c r="H197" i="2" s="1" a="1"/>
  <c r="H197" i="2" s="1"/>
  <c r="I196" i="2"/>
  <c r="J196" i="2" s="1"/>
  <c r="G196" i="2"/>
  <c r="H196" i="2" s="1" a="1"/>
  <c r="H196" i="2" s="1"/>
  <c r="I195" i="2"/>
  <c r="J195" i="2" s="1"/>
  <c r="G195" i="2"/>
  <c r="H195" i="2" s="1" a="1"/>
  <c r="H195" i="2" s="1"/>
  <c r="I194" i="2"/>
  <c r="J194" i="2" s="1"/>
  <c r="G194" i="2"/>
  <c r="H194" i="2" s="1" a="1"/>
  <c r="H194" i="2" s="1"/>
  <c r="I193" i="2"/>
  <c r="J193" i="2" s="1"/>
  <c r="G193" i="2"/>
  <c r="H193" i="2" s="1" a="1"/>
  <c r="H193" i="2" s="1"/>
  <c r="I192" i="2"/>
  <c r="J192" i="2" s="1"/>
  <c r="G192" i="2"/>
  <c r="H192" i="2" s="1" a="1"/>
  <c r="H192" i="2" s="1"/>
  <c r="I191" i="2"/>
  <c r="J191" i="2" s="1"/>
  <c r="G191" i="2"/>
  <c r="H191" i="2" s="1" a="1"/>
  <c r="H191" i="2" s="1"/>
  <c r="I190" i="2"/>
  <c r="J190" i="2" s="1"/>
  <c r="G190" i="2"/>
  <c r="H190" i="2" s="1" a="1"/>
  <c r="H190" i="2" s="1"/>
  <c r="I189" i="2"/>
  <c r="J189" i="2" s="1"/>
  <c r="G189" i="2"/>
  <c r="H189" i="2" s="1" a="1"/>
  <c r="H189" i="2" s="1"/>
  <c r="I188" i="2"/>
  <c r="J188" i="2" s="1"/>
  <c r="G188" i="2"/>
  <c r="H188" i="2" s="1" a="1"/>
  <c r="H188" i="2" s="1"/>
  <c r="I187" i="2"/>
  <c r="J187" i="2" s="1"/>
  <c r="G187" i="2"/>
  <c r="H187" i="2" s="1" a="1"/>
  <c r="H187" i="2" s="1"/>
  <c r="I186" i="2"/>
  <c r="J186" i="2" s="1"/>
  <c r="G186" i="2"/>
  <c r="H186" i="2" s="1" a="1"/>
  <c r="H186" i="2" s="1"/>
  <c r="I185" i="2"/>
  <c r="J185" i="2" s="1"/>
  <c r="G185" i="2"/>
  <c r="H185" i="2" s="1" a="1"/>
  <c r="H185" i="2" s="1"/>
  <c r="I184" i="2"/>
  <c r="J184" i="2" s="1"/>
  <c r="G184" i="2"/>
  <c r="H184" i="2" s="1" a="1"/>
  <c r="H184" i="2" s="1"/>
  <c r="I183" i="2"/>
  <c r="J183" i="2" s="1"/>
  <c r="G183" i="2"/>
  <c r="H183" i="2" s="1" a="1"/>
  <c r="H183" i="2" s="1"/>
  <c r="I182" i="2"/>
  <c r="J182" i="2" s="1"/>
  <c r="G182" i="2"/>
  <c r="H182" i="2" s="1" a="1"/>
  <c r="H182" i="2" s="1"/>
  <c r="I181" i="2"/>
  <c r="J181" i="2" s="1"/>
  <c r="G181" i="2"/>
  <c r="H181" i="2" s="1" a="1"/>
  <c r="H181" i="2" s="1"/>
  <c r="I180" i="2"/>
  <c r="J180" i="2" s="1"/>
  <c r="G180" i="2"/>
  <c r="H180" i="2" s="1" a="1"/>
  <c r="H180" i="2" s="1"/>
  <c r="I179" i="2"/>
  <c r="J179" i="2" s="1"/>
  <c r="G179" i="2"/>
  <c r="H179" i="2" s="1" a="1"/>
  <c r="H179" i="2" s="1"/>
  <c r="I178" i="2"/>
  <c r="J178" i="2" s="1"/>
  <c r="G178" i="2"/>
  <c r="H178" i="2" s="1" a="1"/>
  <c r="H178" i="2" s="1"/>
  <c r="I177" i="2"/>
  <c r="J177" i="2" s="1"/>
  <c r="G177" i="2"/>
  <c r="H177" i="2" s="1" a="1"/>
  <c r="H177" i="2" s="1"/>
  <c r="I176" i="2"/>
  <c r="J176" i="2" s="1"/>
  <c r="G176" i="2"/>
  <c r="H176" i="2" s="1" a="1"/>
  <c r="H176" i="2" s="1"/>
  <c r="I175" i="2"/>
  <c r="J175" i="2" s="1"/>
  <c r="G175" i="2"/>
  <c r="H175" i="2" s="1" a="1"/>
  <c r="H175" i="2" s="1"/>
  <c r="I174" i="2"/>
  <c r="J174" i="2" s="1"/>
  <c r="G174" i="2"/>
  <c r="H174" i="2" s="1" a="1"/>
  <c r="H174" i="2" s="1"/>
  <c r="I173" i="2"/>
  <c r="J173" i="2" s="1"/>
  <c r="G173" i="2"/>
  <c r="H173" i="2" s="1" a="1"/>
  <c r="H173" i="2" s="1"/>
  <c r="I172" i="2"/>
  <c r="J172" i="2" s="1"/>
  <c r="G172" i="2"/>
  <c r="H172" i="2" s="1" a="1"/>
  <c r="H172" i="2" s="1"/>
  <c r="I171" i="2"/>
  <c r="J171" i="2" s="1"/>
  <c r="G171" i="2"/>
  <c r="H171" i="2" s="1" a="1"/>
  <c r="H171" i="2" s="1"/>
  <c r="I170" i="2"/>
  <c r="J170" i="2" s="1"/>
  <c r="G170" i="2"/>
  <c r="H170" i="2" s="1" a="1"/>
  <c r="H170" i="2" s="1"/>
  <c r="I169" i="2"/>
  <c r="J169" i="2" s="1"/>
  <c r="G169" i="2"/>
  <c r="H169" i="2" s="1" a="1"/>
  <c r="H169" i="2" s="1"/>
  <c r="I168" i="2"/>
  <c r="J168" i="2" s="1"/>
  <c r="G168" i="2"/>
  <c r="H168" i="2" s="1" a="1"/>
  <c r="H168" i="2" s="1"/>
  <c r="I167" i="2"/>
  <c r="J167" i="2" s="1"/>
  <c r="G167" i="2"/>
  <c r="H167" i="2" s="1" a="1"/>
  <c r="H167" i="2" s="1"/>
  <c r="I166" i="2"/>
  <c r="J166" i="2" s="1"/>
  <c r="G166" i="2"/>
  <c r="H166" i="2" s="1" a="1"/>
  <c r="H166" i="2" s="1"/>
  <c r="I165" i="2"/>
  <c r="J165" i="2" s="1"/>
  <c r="G165" i="2"/>
  <c r="H165" i="2" s="1" a="1"/>
  <c r="H165" i="2" s="1"/>
  <c r="I164" i="2"/>
  <c r="J164" i="2" s="1"/>
  <c r="G164" i="2"/>
  <c r="H164" i="2" s="1" a="1"/>
  <c r="H164" i="2" s="1"/>
  <c r="I163" i="2"/>
  <c r="J163" i="2" s="1"/>
  <c r="G163" i="2"/>
  <c r="H163" i="2" s="1" a="1"/>
  <c r="H163" i="2" s="1"/>
  <c r="I162" i="2"/>
  <c r="J162" i="2" s="1"/>
  <c r="G162" i="2"/>
  <c r="H162" i="2" s="1" a="1"/>
  <c r="H162" i="2" s="1"/>
  <c r="I161" i="2"/>
  <c r="J161" i="2" s="1"/>
  <c r="G161" i="2"/>
  <c r="H161" i="2" s="1" a="1"/>
  <c r="H161" i="2" s="1"/>
  <c r="I160" i="2"/>
  <c r="J160" i="2" s="1"/>
  <c r="G160" i="2"/>
  <c r="H160" i="2" s="1" a="1"/>
  <c r="H160" i="2" s="1"/>
  <c r="I159" i="2"/>
  <c r="J159" i="2" s="1"/>
  <c r="G159" i="2"/>
  <c r="H159" i="2" s="1" a="1"/>
  <c r="H159" i="2" s="1"/>
  <c r="I158" i="2"/>
  <c r="J158" i="2" s="1"/>
  <c r="G158" i="2"/>
  <c r="H158" i="2" s="1" a="1"/>
  <c r="H158" i="2" s="1"/>
  <c r="I157" i="2"/>
  <c r="J157" i="2" s="1"/>
  <c r="G157" i="2"/>
  <c r="H157" i="2" s="1" a="1"/>
  <c r="H157" i="2" s="1"/>
  <c r="I156" i="2"/>
  <c r="J156" i="2" s="1"/>
  <c r="G156" i="2"/>
  <c r="H156" i="2" s="1" a="1"/>
  <c r="H156" i="2" s="1"/>
  <c r="I155" i="2"/>
  <c r="J155" i="2" s="1"/>
  <c r="G155" i="2"/>
  <c r="H155" i="2" s="1" a="1"/>
  <c r="H155" i="2" s="1"/>
  <c r="I154" i="2"/>
  <c r="J154" i="2" s="1"/>
  <c r="G154" i="2"/>
  <c r="H154" i="2" s="1" a="1"/>
  <c r="H154" i="2" s="1"/>
  <c r="I153" i="2"/>
  <c r="J153" i="2" s="1"/>
  <c r="G153" i="2"/>
  <c r="H153" i="2" s="1" a="1"/>
  <c r="H153" i="2" s="1"/>
  <c r="I152" i="2"/>
  <c r="J152" i="2" s="1"/>
  <c r="G152" i="2"/>
  <c r="H152" i="2" s="1" a="1"/>
  <c r="H152" i="2" s="1"/>
  <c r="I151" i="2"/>
  <c r="J151" i="2" s="1"/>
  <c r="G151" i="2"/>
  <c r="H151" i="2" s="1" a="1"/>
  <c r="H151" i="2" s="1"/>
  <c r="I150" i="2"/>
  <c r="J150" i="2" s="1"/>
  <c r="G150" i="2"/>
  <c r="H150" i="2" s="1" a="1"/>
  <c r="H150" i="2" s="1"/>
  <c r="I149" i="2"/>
  <c r="J149" i="2" s="1"/>
  <c r="G149" i="2"/>
  <c r="H149" i="2" s="1" a="1"/>
  <c r="H149" i="2" s="1"/>
  <c r="I148" i="2"/>
  <c r="J148" i="2" s="1"/>
  <c r="G148" i="2"/>
  <c r="H148" i="2" s="1" a="1"/>
  <c r="H148" i="2" s="1"/>
  <c r="I147" i="2"/>
  <c r="J147" i="2" s="1"/>
  <c r="G147" i="2"/>
  <c r="H147" i="2" s="1" a="1"/>
  <c r="H147" i="2" s="1"/>
  <c r="I146" i="2"/>
  <c r="J146" i="2" s="1"/>
  <c r="G146" i="2"/>
  <c r="H146" i="2" s="1" a="1"/>
  <c r="H146" i="2" s="1"/>
  <c r="I145" i="2"/>
  <c r="J145" i="2" s="1"/>
  <c r="G145" i="2"/>
  <c r="H145" i="2" s="1" a="1"/>
  <c r="H145" i="2" s="1"/>
  <c r="I144" i="2"/>
  <c r="J144" i="2" s="1"/>
  <c r="G144" i="2"/>
  <c r="H144" i="2" s="1" a="1"/>
  <c r="H144" i="2" s="1"/>
  <c r="I143" i="2"/>
  <c r="J143" i="2" s="1"/>
  <c r="G143" i="2"/>
  <c r="H143" i="2" s="1" a="1"/>
  <c r="H143" i="2" s="1"/>
  <c r="I142" i="2"/>
  <c r="J142" i="2" s="1"/>
  <c r="G142" i="2"/>
  <c r="H142" i="2" s="1" a="1"/>
  <c r="H142" i="2" s="1"/>
  <c r="I141" i="2"/>
  <c r="J141" i="2" s="1"/>
  <c r="G141" i="2"/>
  <c r="H141" i="2" s="1" a="1"/>
  <c r="H141" i="2" s="1"/>
  <c r="I140" i="2"/>
  <c r="J140" i="2" s="1"/>
  <c r="G140" i="2"/>
  <c r="H140" i="2" s="1" a="1"/>
  <c r="H140" i="2" s="1"/>
  <c r="I139" i="2"/>
  <c r="J139" i="2" s="1"/>
  <c r="G139" i="2"/>
  <c r="H139" i="2" s="1" a="1"/>
  <c r="H139" i="2" s="1"/>
  <c r="I138" i="2"/>
  <c r="J138" i="2" s="1"/>
  <c r="G138" i="2"/>
  <c r="H138" i="2" s="1" a="1"/>
  <c r="H138" i="2" s="1"/>
  <c r="I137" i="2"/>
  <c r="J137" i="2" s="1"/>
  <c r="G137" i="2"/>
  <c r="H137" i="2" s="1" a="1"/>
  <c r="H137" i="2" s="1"/>
  <c r="I136" i="2"/>
  <c r="J136" i="2" s="1"/>
  <c r="G136" i="2"/>
  <c r="H136" i="2" s="1" a="1"/>
  <c r="H136" i="2" s="1"/>
  <c r="I135" i="2"/>
  <c r="J135" i="2" s="1"/>
  <c r="G135" i="2"/>
  <c r="H135" i="2" s="1" a="1"/>
  <c r="H135" i="2" s="1"/>
  <c r="I134" i="2"/>
  <c r="J134" i="2" s="1"/>
  <c r="G134" i="2"/>
  <c r="H134" i="2" s="1" a="1"/>
  <c r="H134" i="2" s="1"/>
  <c r="I133" i="2"/>
  <c r="J133" i="2" s="1"/>
  <c r="G133" i="2"/>
  <c r="H133" i="2" s="1" a="1"/>
  <c r="H133" i="2" s="1"/>
  <c r="I132" i="2"/>
  <c r="J132" i="2" s="1"/>
  <c r="G132" i="2"/>
  <c r="H132" i="2" s="1" a="1"/>
  <c r="H132" i="2" s="1"/>
  <c r="I131" i="2"/>
  <c r="J131" i="2" s="1"/>
  <c r="G131" i="2"/>
  <c r="H131" i="2" s="1" a="1"/>
  <c r="H131" i="2" s="1"/>
  <c r="I130" i="2"/>
  <c r="J130" i="2" s="1"/>
  <c r="G130" i="2"/>
  <c r="H130" i="2" s="1" a="1"/>
  <c r="H130" i="2" s="1"/>
  <c r="I129" i="2"/>
  <c r="J129" i="2" s="1"/>
  <c r="G129" i="2"/>
  <c r="H129" i="2" s="1" a="1"/>
  <c r="H129" i="2" s="1"/>
  <c r="I128" i="2"/>
  <c r="J128" i="2" s="1"/>
  <c r="G128" i="2"/>
  <c r="H128" i="2" s="1" a="1"/>
  <c r="H128" i="2" s="1"/>
  <c r="I127" i="2"/>
  <c r="J127" i="2" s="1"/>
  <c r="G127" i="2"/>
  <c r="H127" i="2" s="1" a="1"/>
  <c r="H127" i="2" s="1"/>
  <c r="I126" i="2"/>
  <c r="J126" i="2" s="1"/>
  <c r="G126" i="2"/>
  <c r="H126" i="2" s="1" a="1"/>
  <c r="H126" i="2" s="1"/>
  <c r="I125" i="2"/>
  <c r="J125" i="2" s="1"/>
  <c r="G125" i="2"/>
  <c r="H125" i="2" s="1" a="1"/>
  <c r="H125" i="2" s="1"/>
  <c r="I124" i="2"/>
  <c r="J124" i="2" s="1"/>
  <c r="G124" i="2"/>
  <c r="H124" i="2" s="1" a="1"/>
  <c r="H124" i="2" s="1"/>
  <c r="I123" i="2"/>
  <c r="J123" i="2" s="1"/>
  <c r="G123" i="2"/>
  <c r="H123" i="2" s="1" a="1"/>
  <c r="H123" i="2" s="1"/>
  <c r="I122" i="2"/>
  <c r="J122" i="2" s="1"/>
  <c r="G122" i="2"/>
  <c r="H122" i="2" s="1" a="1"/>
  <c r="H122" i="2" s="1"/>
  <c r="I121" i="2"/>
  <c r="J121" i="2" s="1"/>
  <c r="G121" i="2"/>
  <c r="H121" i="2" s="1" a="1"/>
  <c r="H121" i="2" s="1"/>
  <c r="I120" i="2"/>
  <c r="J120" i="2" s="1"/>
  <c r="G120" i="2"/>
  <c r="H120" i="2" s="1" a="1"/>
  <c r="H120" i="2" s="1"/>
  <c r="I119" i="2"/>
  <c r="J119" i="2" s="1"/>
  <c r="G119" i="2"/>
  <c r="H119" i="2" s="1" a="1"/>
  <c r="H119" i="2" s="1"/>
  <c r="I118" i="2"/>
  <c r="J118" i="2" s="1"/>
  <c r="G118" i="2"/>
  <c r="H118" i="2" s="1" a="1"/>
  <c r="H118" i="2" s="1"/>
  <c r="I117" i="2"/>
  <c r="J117" i="2" s="1"/>
  <c r="G117" i="2"/>
  <c r="H117" i="2" s="1" a="1"/>
  <c r="H117" i="2" s="1"/>
  <c r="I116" i="2"/>
  <c r="J116" i="2" s="1"/>
  <c r="G116" i="2"/>
  <c r="H116" i="2" s="1" a="1"/>
  <c r="H116" i="2" s="1"/>
  <c r="I115" i="2"/>
  <c r="J115" i="2" s="1"/>
  <c r="G115" i="2"/>
  <c r="H115" i="2" s="1" a="1"/>
  <c r="H115" i="2" s="1"/>
  <c r="I114" i="2"/>
  <c r="J114" i="2" s="1"/>
  <c r="G114" i="2"/>
  <c r="H114" i="2" s="1" a="1"/>
  <c r="H114" i="2" s="1"/>
  <c r="I113" i="2"/>
  <c r="J113" i="2" s="1"/>
  <c r="G113" i="2"/>
  <c r="H113" i="2" s="1" a="1"/>
  <c r="H113" i="2" s="1"/>
  <c r="I112" i="2"/>
  <c r="J112" i="2" s="1"/>
  <c r="G112" i="2"/>
  <c r="H112" i="2" s="1" a="1"/>
  <c r="H112" i="2" s="1"/>
  <c r="I111" i="2"/>
  <c r="J111" i="2" s="1"/>
  <c r="G111" i="2"/>
  <c r="H111" i="2" s="1" a="1"/>
  <c r="H111" i="2" s="1"/>
  <c r="I110" i="2"/>
  <c r="J110" i="2" s="1"/>
  <c r="G110" i="2"/>
  <c r="H110" i="2" s="1" a="1"/>
  <c r="H110" i="2" s="1"/>
  <c r="I109" i="2"/>
  <c r="J109" i="2" s="1"/>
  <c r="G109" i="2"/>
  <c r="H109" i="2" s="1" a="1"/>
  <c r="H109" i="2" s="1"/>
  <c r="I108" i="2"/>
  <c r="J108" i="2" s="1"/>
  <c r="G108" i="2"/>
  <c r="H108" i="2" s="1" a="1"/>
  <c r="H108" i="2" s="1"/>
  <c r="I107" i="2"/>
  <c r="J107" i="2" s="1"/>
  <c r="G107" i="2"/>
  <c r="H107" i="2" s="1" a="1"/>
  <c r="H107" i="2" s="1"/>
  <c r="I106" i="2"/>
  <c r="J106" i="2" s="1"/>
  <c r="G106" i="2"/>
  <c r="H106" i="2" s="1" a="1"/>
  <c r="H106" i="2" s="1"/>
  <c r="I105" i="2"/>
  <c r="J105" i="2" s="1"/>
  <c r="G105" i="2"/>
  <c r="H105" i="2" s="1" a="1"/>
  <c r="H105" i="2" s="1"/>
  <c r="I104" i="2"/>
  <c r="J104" i="2" s="1"/>
  <c r="G104" i="2"/>
  <c r="H104" i="2" s="1" a="1"/>
  <c r="H104" i="2" s="1"/>
  <c r="I103" i="2"/>
  <c r="J103" i="2" s="1"/>
  <c r="G103" i="2"/>
  <c r="H103" i="2" s="1" a="1"/>
  <c r="H103" i="2" s="1"/>
  <c r="I102" i="2"/>
  <c r="J102" i="2" s="1"/>
  <c r="G102" i="2"/>
  <c r="H102" i="2" s="1" a="1"/>
  <c r="H102" i="2" s="1"/>
  <c r="I101" i="2"/>
  <c r="J101" i="2" s="1"/>
  <c r="G101" i="2"/>
  <c r="H101" i="2" s="1" a="1"/>
  <c r="H101" i="2" s="1"/>
  <c r="I100" i="2"/>
  <c r="J100" i="2" s="1"/>
  <c r="G100" i="2"/>
  <c r="H100" i="2" s="1" a="1"/>
  <c r="H100" i="2" s="1"/>
  <c r="I99" i="2"/>
  <c r="J99" i="2" s="1"/>
  <c r="G99" i="2"/>
  <c r="H99" i="2" s="1" a="1"/>
  <c r="H99" i="2" s="1"/>
  <c r="I98" i="2"/>
  <c r="J98" i="2" s="1"/>
  <c r="G98" i="2"/>
  <c r="H98" i="2" s="1" a="1"/>
  <c r="H98" i="2" s="1"/>
  <c r="I97" i="2"/>
  <c r="J97" i="2" s="1"/>
  <c r="G97" i="2"/>
  <c r="H97" i="2" s="1" a="1"/>
  <c r="H97" i="2" s="1"/>
  <c r="I96" i="2"/>
  <c r="J96" i="2" s="1"/>
  <c r="G96" i="2"/>
  <c r="H96" i="2" s="1" a="1"/>
  <c r="H96" i="2" s="1"/>
  <c r="I95" i="2"/>
  <c r="J95" i="2" s="1"/>
  <c r="G95" i="2"/>
  <c r="H95" i="2" s="1" a="1"/>
  <c r="H95" i="2" s="1"/>
  <c r="I94" i="2"/>
  <c r="J94" i="2" s="1"/>
  <c r="G94" i="2"/>
  <c r="H94" i="2" s="1" a="1"/>
  <c r="H94" i="2" s="1"/>
  <c r="I93" i="2"/>
  <c r="J93" i="2" s="1"/>
  <c r="G93" i="2"/>
  <c r="H93" i="2" s="1" a="1"/>
  <c r="H93" i="2" s="1"/>
  <c r="I92" i="2"/>
  <c r="J92" i="2" s="1"/>
  <c r="G92" i="2"/>
  <c r="H92" i="2" s="1" a="1"/>
  <c r="H92" i="2" s="1"/>
  <c r="I91" i="2"/>
  <c r="J91" i="2" s="1"/>
  <c r="G91" i="2"/>
  <c r="H91" i="2" s="1" a="1"/>
  <c r="H91" i="2" s="1"/>
  <c r="I90" i="2"/>
  <c r="J90" i="2" s="1"/>
  <c r="G90" i="2"/>
  <c r="H90" i="2" s="1" a="1"/>
  <c r="H90" i="2" s="1"/>
  <c r="I89" i="2"/>
  <c r="J89" i="2" s="1"/>
  <c r="G89" i="2"/>
  <c r="H89" i="2" s="1" a="1"/>
  <c r="H89" i="2" s="1"/>
  <c r="I88" i="2"/>
  <c r="J88" i="2" s="1"/>
  <c r="G88" i="2"/>
  <c r="H88" i="2" s="1" a="1"/>
  <c r="H88" i="2" s="1"/>
  <c r="I87" i="2"/>
  <c r="J87" i="2" s="1"/>
  <c r="G87" i="2"/>
  <c r="H87" i="2" s="1" a="1"/>
  <c r="H87" i="2" s="1"/>
  <c r="I86" i="2"/>
  <c r="J86" i="2" s="1"/>
  <c r="G86" i="2"/>
  <c r="H86" i="2" s="1" a="1"/>
  <c r="H86" i="2" s="1"/>
  <c r="I85" i="2"/>
  <c r="J85" i="2" s="1"/>
  <c r="G85" i="2"/>
  <c r="H85" i="2" s="1" a="1"/>
  <c r="H85" i="2" s="1"/>
  <c r="I84" i="2"/>
  <c r="J84" i="2" s="1"/>
  <c r="G84" i="2"/>
  <c r="H84" i="2" s="1" a="1"/>
  <c r="H84" i="2" s="1"/>
  <c r="I83" i="2"/>
  <c r="J83" i="2" s="1"/>
  <c r="G83" i="2"/>
  <c r="H83" i="2" s="1" a="1"/>
  <c r="H83" i="2" s="1"/>
  <c r="I82" i="2"/>
  <c r="J82" i="2" s="1"/>
  <c r="G82" i="2"/>
  <c r="H82" i="2" s="1" a="1"/>
  <c r="H82" i="2" s="1"/>
  <c r="I81" i="2"/>
  <c r="J81" i="2" s="1"/>
  <c r="G81" i="2"/>
  <c r="H81" i="2" s="1" a="1"/>
  <c r="H81" i="2" s="1"/>
  <c r="I80" i="2"/>
  <c r="J80" i="2" s="1"/>
  <c r="G80" i="2"/>
  <c r="H80" i="2" s="1" a="1"/>
  <c r="H80" i="2" s="1"/>
  <c r="I79" i="2"/>
  <c r="J79" i="2" s="1"/>
  <c r="G79" i="2"/>
  <c r="H79" i="2" s="1" a="1"/>
  <c r="H79" i="2" s="1"/>
  <c r="I78" i="2"/>
  <c r="J78" i="2" s="1"/>
  <c r="G78" i="2"/>
  <c r="H78" i="2" s="1" a="1"/>
  <c r="H78" i="2" s="1"/>
  <c r="I77" i="2"/>
  <c r="J77" i="2" s="1"/>
  <c r="G77" i="2"/>
  <c r="H77" i="2" s="1" a="1"/>
  <c r="H77" i="2" s="1"/>
  <c r="I76" i="2"/>
  <c r="J76" i="2" s="1"/>
  <c r="G76" i="2"/>
  <c r="H76" i="2" s="1" a="1"/>
  <c r="H76" i="2" s="1"/>
  <c r="I75" i="2"/>
  <c r="J75" i="2" s="1"/>
  <c r="G75" i="2"/>
  <c r="H75" i="2" s="1" a="1"/>
  <c r="H75" i="2" s="1"/>
  <c r="I74" i="2"/>
  <c r="J74" i="2" s="1"/>
  <c r="G74" i="2"/>
  <c r="H74" i="2" s="1" a="1"/>
  <c r="H74" i="2" s="1"/>
  <c r="I73" i="2"/>
  <c r="J73" i="2" s="1"/>
  <c r="G73" i="2"/>
  <c r="H73" i="2" s="1" a="1"/>
  <c r="H73" i="2" s="1"/>
  <c r="I72" i="2"/>
  <c r="J72" i="2" s="1"/>
  <c r="G72" i="2"/>
  <c r="H72" i="2" s="1" a="1"/>
  <c r="H72" i="2" s="1"/>
  <c r="I71" i="2"/>
  <c r="J71" i="2" s="1"/>
  <c r="G71" i="2"/>
  <c r="H71" i="2" s="1" a="1"/>
  <c r="H71" i="2" s="1"/>
  <c r="I70" i="2"/>
  <c r="J70" i="2" s="1"/>
  <c r="G70" i="2"/>
  <c r="H70" i="2" s="1" a="1"/>
  <c r="H70" i="2" s="1"/>
  <c r="I69" i="2"/>
  <c r="J69" i="2" s="1"/>
  <c r="G69" i="2"/>
  <c r="H69" i="2" s="1" a="1"/>
  <c r="H69" i="2" s="1"/>
  <c r="I68" i="2"/>
  <c r="J68" i="2" s="1"/>
  <c r="G68" i="2"/>
  <c r="H68" i="2" s="1" a="1"/>
  <c r="H68" i="2" s="1"/>
  <c r="I67" i="2"/>
  <c r="J67" i="2" s="1"/>
  <c r="G67" i="2"/>
  <c r="H67" i="2" s="1" a="1"/>
  <c r="H67" i="2" s="1"/>
  <c r="I66" i="2"/>
  <c r="J66" i="2" s="1"/>
  <c r="G66" i="2"/>
  <c r="H66" i="2" s="1" a="1"/>
  <c r="H66" i="2" s="1"/>
  <c r="I65" i="2"/>
  <c r="J65" i="2" s="1"/>
  <c r="G65" i="2"/>
  <c r="H65" i="2" s="1" a="1"/>
  <c r="H65" i="2" s="1"/>
  <c r="I64" i="2"/>
  <c r="J64" i="2" s="1"/>
  <c r="G64" i="2"/>
  <c r="H64" i="2" s="1" a="1"/>
  <c r="H64" i="2" s="1"/>
  <c r="I63" i="2"/>
  <c r="J63" i="2" s="1"/>
  <c r="G63" i="2"/>
  <c r="H63" i="2" s="1" a="1"/>
  <c r="H63" i="2" s="1"/>
  <c r="I62" i="2"/>
  <c r="J62" i="2" s="1"/>
  <c r="G62" i="2"/>
  <c r="H62" i="2" s="1" a="1"/>
  <c r="H62" i="2" s="1"/>
  <c r="I61" i="2"/>
  <c r="J61" i="2" s="1"/>
  <c r="G61" i="2"/>
  <c r="H61" i="2" s="1" a="1"/>
  <c r="H61" i="2" s="1"/>
  <c r="I60" i="2"/>
  <c r="J60" i="2" s="1"/>
  <c r="G60" i="2"/>
  <c r="H60" i="2" s="1" a="1"/>
  <c r="H60" i="2" s="1"/>
  <c r="I59" i="2"/>
  <c r="J59" i="2" s="1"/>
  <c r="G59" i="2"/>
  <c r="H59" i="2" s="1" a="1"/>
  <c r="H59" i="2" s="1"/>
  <c r="I58" i="2"/>
  <c r="J58" i="2" s="1"/>
  <c r="G58" i="2"/>
  <c r="H58" i="2" s="1" a="1"/>
  <c r="H58" i="2"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1" i="2"/>
  <c r="J31" i="2" s="1"/>
  <c r="I32" i="2"/>
  <c r="J32" i="2" s="1"/>
  <c r="I33" i="2"/>
  <c r="J33" i="2" s="1"/>
  <c r="I34" i="2"/>
  <c r="J34" i="2" s="1"/>
  <c r="I35" i="2"/>
  <c r="J35" i="2" s="1"/>
  <c r="I36" i="2"/>
  <c r="J36" i="2" s="1"/>
  <c r="I37" i="2"/>
  <c r="J37" i="2" s="1"/>
  <c r="I38" i="2"/>
  <c r="J38" i="2" s="1"/>
  <c r="I39" i="2"/>
  <c r="J39" i="2" s="1"/>
  <c r="I40" i="2"/>
  <c r="J40" i="2" s="1"/>
  <c r="I41" i="2"/>
  <c r="J41" i="2" s="1"/>
  <c r="I42" i="2"/>
  <c r="J42" i="2" s="1"/>
  <c r="I43" i="2"/>
  <c r="J43" i="2" s="1"/>
  <c r="I44" i="2"/>
  <c r="J44" i="2" s="1"/>
  <c r="I45" i="2"/>
  <c r="J45" i="2" s="1"/>
  <c r="I46" i="2"/>
  <c r="J46" i="2" s="1"/>
  <c r="I47" i="2"/>
  <c r="J47" i="2" s="1"/>
  <c r="I48" i="2"/>
  <c r="J48" i="2" s="1"/>
  <c r="I49" i="2"/>
  <c r="J49" i="2" s="1"/>
  <c r="I50" i="2"/>
  <c r="J50" i="2" s="1"/>
  <c r="I51" i="2"/>
  <c r="J51" i="2" s="1"/>
  <c r="I52" i="2"/>
  <c r="J52" i="2" s="1"/>
  <c r="I53" i="2"/>
  <c r="J53" i="2" s="1"/>
  <c r="I54" i="2"/>
  <c r="J54" i="2" s="1"/>
  <c r="I55" i="2"/>
  <c r="J55" i="2" s="1"/>
  <c r="I56" i="2"/>
  <c r="J56" i="2" s="1"/>
  <c r="I57" i="2"/>
  <c r="J57" i="2" s="1"/>
  <c r="I10" i="2"/>
  <c r="J10" i="2" s="1"/>
  <c r="G11" i="2"/>
  <c r="H11" i="2" s="1" a="1"/>
  <c r="H11" i="2" s="1"/>
  <c r="G12" i="2"/>
  <c r="H12" i="2" s="1" a="1"/>
  <c r="H12" i="2" s="1"/>
  <c r="G13" i="2"/>
  <c r="H13" i="2" s="1" a="1"/>
  <c r="H13" i="2" s="1"/>
  <c r="G14" i="2"/>
  <c r="H14" i="2" s="1" a="1"/>
  <c r="H14" i="2" s="1"/>
  <c r="G15" i="2"/>
  <c r="H15" i="2" s="1" a="1"/>
  <c r="H15" i="2" s="1"/>
  <c r="G16" i="2"/>
  <c r="H16" i="2" s="1" a="1"/>
  <c r="H16" i="2" s="1"/>
  <c r="G17" i="2"/>
  <c r="H17" i="2" s="1" a="1"/>
  <c r="H17" i="2" s="1"/>
  <c r="G18" i="2"/>
  <c r="H18" i="2" s="1" a="1"/>
  <c r="H18" i="2" s="1"/>
  <c r="G19" i="2"/>
  <c r="H19" i="2" s="1" a="1"/>
  <c r="H19" i="2" s="1"/>
  <c r="G20" i="2"/>
  <c r="H20" i="2" s="1" a="1"/>
  <c r="H20" i="2" s="1"/>
  <c r="G21" i="2"/>
  <c r="H21" i="2" s="1" a="1"/>
  <c r="H21" i="2" s="1"/>
  <c r="G22" i="2"/>
  <c r="H22" i="2" s="1" a="1"/>
  <c r="H22" i="2" s="1"/>
  <c r="G23" i="2"/>
  <c r="H23" i="2" s="1" a="1"/>
  <c r="H23" i="2" s="1"/>
  <c r="G24" i="2"/>
  <c r="H24" i="2" s="1" a="1"/>
  <c r="H24" i="2" s="1"/>
  <c r="G25" i="2"/>
  <c r="H25" i="2" s="1" a="1"/>
  <c r="H25" i="2" s="1"/>
  <c r="G26" i="2"/>
  <c r="H26" i="2" s="1" a="1"/>
  <c r="H26" i="2" s="1"/>
  <c r="G27" i="2"/>
  <c r="H27" i="2" s="1" a="1"/>
  <c r="H27" i="2" s="1"/>
  <c r="G28" i="2"/>
  <c r="H28" i="2" s="1" a="1"/>
  <c r="H28" i="2" s="1"/>
  <c r="G29" i="2"/>
  <c r="H29" i="2" s="1" a="1"/>
  <c r="H29" i="2" s="1"/>
  <c r="K29" i="2" s="1" a="1"/>
  <c r="K29" i="2" s="1"/>
  <c r="G30" i="2"/>
  <c r="H30" i="2" s="1" a="1"/>
  <c r="H30" i="2" s="1"/>
  <c r="K30" i="2" s="1" a="1"/>
  <c r="K30" i="2" s="1"/>
  <c r="G31" i="2"/>
  <c r="H31" i="2" s="1" a="1"/>
  <c r="H31" i="2" s="1"/>
  <c r="G32" i="2"/>
  <c r="H32" i="2" s="1" a="1"/>
  <c r="H32" i="2" s="1"/>
  <c r="G33" i="2"/>
  <c r="H33" i="2" s="1" a="1"/>
  <c r="H33" i="2" s="1"/>
  <c r="G34" i="2"/>
  <c r="H34" i="2" s="1" a="1"/>
  <c r="H34" i="2" s="1"/>
  <c r="G35" i="2"/>
  <c r="H35" i="2" s="1" a="1"/>
  <c r="H35" i="2" s="1"/>
  <c r="G36" i="2"/>
  <c r="H36" i="2" s="1" a="1"/>
  <c r="H36" i="2" s="1"/>
  <c r="G37" i="2"/>
  <c r="H37" i="2" s="1" a="1"/>
  <c r="H37" i="2" s="1"/>
  <c r="G38" i="2"/>
  <c r="H38" i="2" s="1" a="1"/>
  <c r="H38" i="2" s="1"/>
  <c r="G39" i="2"/>
  <c r="H39" i="2" s="1" a="1"/>
  <c r="H39" i="2" s="1"/>
  <c r="G40" i="2"/>
  <c r="H40" i="2" s="1" a="1"/>
  <c r="H40" i="2" s="1"/>
  <c r="G41" i="2"/>
  <c r="H41" i="2" s="1" a="1"/>
  <c r="H41" i="2" s="1"/>
  <c r="G42" i="2"/>
  <c r="H42" i="2" s="1" a="1"/>
  <c r="H42" i="2" s="1"/>
  <c r="G43" i="2"/>
  <c r="H43" i="2" s="1" a="1"/>
  <c r="H43" i="2" s="1"/>
  <c r="G44" i="2"/>
  <c r="H44" i="2" s="1" a="1"/>
  <c r="H44" i="2" s="1"/>
  <c r="K44" i="2" s="1" a="1"/>
  <c r="K44" i="2" s="1"/>
  <c r="G45" i="2"/>
  <c r="H45" i="2" s="1" a="1"/>
  <c r="H45" i="2" s="1"/>
  <c r="G46" i="2"/>
  <c r="H46" i="2" s="1" a="1"/>
  <c r="H46" i="2" s="1"/>
  <c r="G47" i="2"/>
  <c r="H47" i="2" s="1" a="1"/>
  <c r="H47" i="2" s="1"/>
  <c r="G48" i="2"/>
  <c r="H48" i="2" s="1" a="1"/>
  <c r="H48" i="2" s="1"/>
  <c r="G49" i="2"/>
  <c r="H49" i="2" s="1" a="1"/>
  <c r="H49" i="2" s="1"/>
  <c r="G50" i="2"/>
  <c r="H50" i="2" s="1" a="1"/>
  <c r="H50" i="2" s="1"/>
  <c r="G51" i="2"/>
  <c r="H51" i="2" s="1" a="1"/>
  <c r="H51" i="2" s="1"/>
  <c r="G52" i="2"/>
  <c r="H52" i="2" s="1" a="1"/>
  <c r="H52" i="2" s="1"/>
  <c r="G53" i="2"/>
  <c r="H53" i="2" s="1" a="1"/>
  <c r="H53" i="2" s="1"/>
  <c r="K53" i="2" s="1" a="1"/>
  <c r="K53" i="2" s="1"/>
  <c r="G54" i="2"/>
  <c r="H54" i="2" s="1" a="1"/>
  <c r="H54" i="2" s="1"/>
  <c r="G55" i="2"/>
  <c r="H55" i="2" s="1" a="1"/>
  <c r="H55" i="2" s="1"/>
  <c r="G56" i="2"/>
  <c r="H56" i="2" s="1" a="1"/>
  <c r="H56" i="2" s="1"/>
  <c r="G57" i="2"/>
  <c r="H57" i="2" s="1" a="1"/>
  <c r="H57" i="2" s="1"/>
  <c r="E22" i="4"/>
  <c r="E23" i="4"/>
  <c r="E24" i="4"/>
  <c r="E25" i="4"/>
  <c r="E26" i="4"/>
  <c r="G10" i="2"/>
  <c r="H10" i="2" s="1" a="1"/>
  <c r="H10" i="2" s="1"/>
  <c r="C37" i="4" l="1"/>
  <c r="G37" i="4" s="1"/>
  <c r="C38" i="4"/>
  <c r="G38" i="4" s="1"/>
  <c r="C36" i="4"/>
  <c r="G36" i="4" s="1"/>
  <c r="K485" i="2" a="1"/>
  <c r="K485" i="2" s="1"/>
  <c r="K497" i="2" a="1"/>
  <c r="K497" i="2" s="1"/>
  <c r="K1493" i="2" a="1"/>
  <c r="K1493" i="2" s="1"/>
  <c r="K620" i="2" a="1"/>
  <c r="K620" i="2" s="1"/>
  <c r="K632" i="2" a="1"/>
  <c r="K632" i="2" s="1"/>
  <c r="K1340" i="2" a="1"/>
  <c r="K1340" i="2" s="1"/>
  <c r="K1346" i="2" a="1"/>
  <c r="K1346" i="2" s="1"/>
  <c r="K1352" i="2" a="1"/>
  <c r="K1352" i="2" s="1"/>
  <c r="K1400" i="2" a="1"/>
  <c r="K1400" i="2" s="1"/>
  <c r="K1418" i="2" a="1"/>
  <c r="K1418" i="2" s="1"/>
  <c r="K144" i="2" a="1"/>
  <c r="K144" i="2" s="1"/>
  <c r="K200" i="2" a="1"/>
  <c r="K200" i="2" s="1"/>
  <c r="K536" i="2" a="1"/>
  <c r="K536" i="2" s="1"/>
  <c r="K477" i="2" a="1"/>
  <c r="K477" i="2" s="1"/>
  <c r="K537" i="2" a="1"/>
  <c r="K537" i="2" s="1"/>
  <c r="K555" i="2" a="1"/>
  <c r="K555" i="2" s="1"/>
  <c r="K670" i="2" a="1"/>
  <c r="K670" i="2" s="1"/>
  <c r="K1252" i="2" a="1"/>
  <c r="K1252" i="2" s="1"/>
  <c r="K1474" i="2" a="1"/>
  <c r="K1474" i="2" s="1"/>
  <c r="K851" i="2" a="1"/>
  <c r="K851" i="2" s="1"/>
  <c r="K869" i="2" a="1"/>
  <c r="K869" i="2" s="1"/>
  <c r="K911" i="2" a="1"/>
  <c r="K911" i="2" s="1"/>
  <c r="K1397" i="2" a="1"/>
  <c r="K1397" i="2" s="1"/>
  <c r="K140" i="2" a="1"/>
  <c r="K140" i="2" s="1"/>
  <c r="K141" i="2" a="1"/>
  <c r="K141" i="2" s="1"/>
  <c r="K340" i="2" a="1"/>
  <c r="K340" i="2" s="1"/>
  <c r="K346" i="2" a="1"/>
  <c r="K346" i="2" s="1"/>
  <c r="K520" i="2" a="1"/>
  <c r="K520" i="2" s="1"/>
  <c r="K627" i="2" a="1"/>
  <c r="K627" i="2" s="1"/>
  <c r="K1011" i="2" a="1"/>
  <c r="K1011" i="2" s="1"/>
  <c r="K1299" i="2" a="1"/>
  <c r="K1299" i="2" s="1"/>
  <c r="K148" i="2" a="1"/>
  <c r="K148" i="2" s="1"/>
  <c r="K154" i="2" a="1"/>
  <c r="K154" i="2" s="1"/>
  <c r="K824" i="2" a="1"/>
  <c r="K824" i="2" s="1"/>
  <c r="K985" i="2" a="1"/>
  <c r="K985" i="2" s="1"/>
  <c r="K1483" i="2" a="1"/>
  <c r="K1483" i="2" s="1"/>
  <c r="K866" i="2" a="1"/>
  <c r="K866" i="2" s="1"/>
  <c r="K878" i="2" a="1"/>
  <c r="K878" i="2" s="1"/>
  <c r="K908" i="2" a="1"/>
  <c r="K908" i="2" s="1"/>
  <c r="K914" i="2" a="1"/>
  <c r="K914" i="2" s="1"/>
  <c r="K974" i="2" a="1"/>
  <c r="K974" i="2" s="1"/>
  <c r="K998" i="2" a="1"/>
  <c r="K998" i="2" s="1"/>
  <c r="K1010" i="2" a="1"/>
  <c r="K1010" i="2" s="1"/>
  <c r="K796" i="2" a="1"/>
  <c r="K796" i="2" s="1"/>
  <c r="K826" i="2" a="1"/>
  <c r="K826" i="2" s="1"/>
  <c r="K867" i="2" a="1"/>
  <c r="K867" i="2" s="1"/>
  <c r="K552" i="2" a="1"/>
  <c r="K552" i="2" s="1"/>
  <c r="K564" i="2" a="1"/>
  <c r="K564" i="2" s="1"/>
  <c r="K970" i="2" a="1"/>
  <c r="K970" i="2" s="1"/>
  <c r="K40" i="17" a="1"/>
  <c r="K40" i="17" s="1"/>
  <c r="K197" i="17" a="1"/>
  <c r="K197" i="17" s="1"/>
  <c r="K244" i="17" a="1"/>
  <c r="K244" i="17" s="1"/>
  <c r="K262" i="17" a="1"/>
  <c r="K262" i="17" s="1"/>
  <c r="K283" i="17" a="1"/>
  <c r="K283" i="17" s="1"/>
  <c r="K293" i="17" a="1"/>
  <c r="K293" i="17" s="1"/>
  <c r="K376" i="17" a="1"/>
  <c r="K376" i="17" s="1"/>
  <c r="K496" i="17" a="1"/>
  <c r="K496" i="17" s="1"/>
  <c r="K145" i="17" a="1"/>
  <c r="K145" i="17" s="1"/>
  <c r="K98" i="17" a="1"/>
  <c r="K98" i="17" s="1"/>
  <c r="K109" i="17" a="1"/>
  <c r="K109" i="17" s="1"/>
  <c r="K230" i="17" a="1"/>
  <c r="K230" i="17" s="1"/>
  <c r="K240" i="17" a="1"/>
  <c r="K240" i="17" s="1"/>
  <c r="K267" i="17" a="1"/>
  <c r="K267" i="17" s="1"/>
  <c r="K387" i="17" a="1"/>
  <c r="K387" i="17" s="1"/>
  <c r="K426" i="17" a="1"/>
  <c r="K426" i="17" s="1"/>
  <c r="K436" i="17" a="1"/>
  <c r="K436" i="17" s="1"/>
  <c r="K468" i="17" a="1"/>
  <c r="K468" i="17" s="1"/>
  <c r="K16" i="17" a="1"/>
  <c r="K16" i="17" s="1"/>
  <c r="K208" i="17" a="1"/>
  <c r="K208" i="17" s="1"/>
  <c r="K310" i="17" a="1"/>
  <c r="K310" i="17" s="1"/>
  <c r="K334" i="17" a="1"/>
  <c r="K334" i="17" s="1"/>
  <c r="K349" i="17" a="1"/>
  <c r="K349" i="17" s="1"/>
  <c r="K689" i="17" a="1"/>
  <c r="K689" i="17" s="1"/>
  <c r="K73" i="17" a="1"/>
  <c r="K73" i="17" s="1"/>
  <c r="K104" i="17" a="1"/>
  <c r="K104" i="17" s="1"/>
  <c r="K133" i="17" a="1"/>
  <c r="K133" i="17" s="1"/>
  <c r="K340" i="17" a="1"/>
  <c r="K340" i="17" s="1"/>
  <c r="K364" i="17" a="1"/>
  <c r="K364" i="17" s="1"/>
  <c r="K412" i="17" a="1"/>
  <c r="K412" i="17" s="1"/>
  <c r="K533" i="17" a="1"/>
  <c r="K533" i="17" s="1"/>
  <c r="K457" i="17" a="1"/>
  <c r="K457" i="17" s="1"/>
  <c r="K158" i="17" a="1"/>
  <c r="K158" i="17" s="1"/>
  <c r="K355" i="17" a="1"/>
  <c r="K355" i="17" s="1"/>
  <c r="K370" i="17" a="1"/>
  <c r="K370" i="17" s="1"/>
  <c r="K399" i="17" a="1"/>
  <c r="K399" i="17" s="1"/>
  <c r="K607" i="17" a="1"/>
  <c r="K607" i="17" s="1"/>
  <c r="K29" i="17" a="1"/>
  <c r="K29" i="17" s="1"/>
  <c r="K196" i="17" a="1"/>
  <c r="K196" i="17" s="1"/>
  <c r="K292" i="17" a="1"/>
  <c r="K292" i="17" s="1"/>
  <c r="K520" i="17" a="1"/>
  <c r="K520" i="17" s="1"/>
  <c r="K589" i="17" a="1"/>
  <c r="K589" i="17" s="1"/>
  <c r="K88" i="17" a="1"/>
  <c r="K88" i="17" s="1"/>
  <c r="K151" i="17" a="1"/>
  <c r="K151" i="17" s="1"/>
  <c r="K451" i="17" a="1"/>
  <c r="K451" i="17" s="1"/>
  <c r="K550" i="17" a="1"/>
  <c r="K550" i="17" s="1"/>
  <c r="K80" i="17" a="1"/>
  <c r="K80" i="17" s="1"/>
  <c r="K257" i="17" a="1"/>
  <c r="K257" i="17" s="1"/>
  <c r="K488" i="17" a="1"/>
  <c r="K488" i="17" s="1"/>
  <c r="K522" i="17" a="1"/>
  <c r="K522" i="17" s="1"/>
  <c r="K538" i="17" a="1"/>
  <c r="K538" i="17" s="1"/>
  <c r="K593" i="17" a="1"/>
  <c r="K593" i="17" s="1"/>
  <c r="K699" i="17" a="1"/>
  <c r="K699" i="17" s="1"/>
  <c r="K715" i="17" a="1"/>
  <c r="K715" i="17" s="1"/>
  <c r="K723" i="17" a="1"/>
  <c r="K723" i="17" s="1"/>
  <c r="K845" i="17" a="1"/>
  <c r="K845" i="17" s="1"/>
  <c r="K32" i="17" a="1"/>
  <c r="K32" i="17" s="1"/>
  <c r="K207" i="17" a="1"/>
  <c r="K207" i="17" s="1"/>
  <c r="K42" i="17" a="1"/>
  <c r="K42" i="17" s="1"/>
  <c r="K100" i="17" a="1"/>
  <c r="K100" i="17" s="1"/>
  <c r="K116" i="17" a="1"/>
  <c r="K116" i="17" s="1"/>
  <c r="K14" i="17" a="1"/>
  <c r="K14" i="17" s="1"/>
  <c r="K50" i="17" a="1"/>
  <c r="K50" i="17" s="1"/>
  <c r="K81" i="17" a="1"/>
  <c r="K81" i="17" s="1"/>
  <c r="K108" i="17" a="1"/>
  <c r="K108" i="17" s="1"/>
  <c r="K172" i="17" a="1"/>
  <c r="K172" i="17" s="1"/>
  <c r="K297" i="17" a="1"/>
  <c r="K297" i="17" s="1"/>
  <c r="K360" i="17" a="1"/>
  <c r="K360" i="17" s="1"/>
  <c r="K403" i="17" a="1"/>
  <c r="K403" i="17" s="1"/>
  <c r="K413" i="17" a="1"/>
  <c r="K413" i="17" s="1"/>
  <c r="K497" i="17" a="1"/>
  <c r="K497" i="17" s="1"/>
  <c r="K510" i="17" a="1"/>
  <c r="K510" i="17" s="1"/>
  <c r="K565" i="17" a="1"/>
  <c r="K565" i="17" s="1"/>
  <c r="K654" i="17" a="1"/>
  <c r="K654" i="17" s="1"/>
  <c r="K719" i="17" a="1"/>
  <c r="K719" i="17" s="1"/>
  <c r="K854" i="17" a="1"/>
  <c r="K854" i="17" s="1"/>
  <c r="K902" i="17" a="1"/>
  <c r="K902" i="17" s="1"/>
  <c r="K911" i="17" a="1"/>
  <c r="K911" i="17" s="1"/>
  <c r="K363" i="17" a="1"/>
  <c r="K363" i="17" s="1"/>
  <c r="K120" i="17" a="1"/>
  <c r="K120" i="17" s="1"/>
  <c r="K127" i="17" a="1"/>
  <c r="K127" i="17" s="1"/>
  <c r="K406" i="17" a="1"/>
  <c r="K406" i="17" s="1"/>
  <c r="K18" i="17" a="1"/>
  <c r="K18" i="17" s="1"/>
  <c r="K26" i="17" a="1"/>
  <c r="K26" i="17" s="1"/>
  <c r="K51" i="17" a="1"/>
  <c r="K51" i="17" s="1"/>
  <c r="K63" i="17" a="1"/>
  <c r="K63" i="17" s="1"/>
  <c r="K114" i="17" a="1"/>
  <c r="K114" i="17" s="1"/>
  <c r="K249" i="17" a="1"/>
  <c r="K249" i="17" s="1"/>
  <c r="K281" i="17" a="1"/>
  <c r="K281" i="17" s="1"/>
  <c r="K327" i="17" a="1"/>
  <c r="K327" i="17" s="1"/>
  <c r="K378" i="17" a="1"/>
  <c r="K378" i="17" s="1"/>
  <c r="K385" i="17" a="1"/>
  <c r="K385" i="17" s="1"/>
  <c r="K414" i="17" a="1"/>
  <c r="K414" i="17" s="1"/>
  <c r="K418" i="17" a="1"/>
  <c r="K418" i="17" s="1"/>
  <c r="K489" i="17" a="1"/>
  <c r="K489" i="17" s="1"/>
  <c r="K519" i="17" a="1"/>
  <c r="K519" i="17" s="1"/>
  <c r="K531" i="17" a="1"/>
  <c r="K531" i="17" s="1"/>
  <c r="K539" i="17" a="1"/>
  <c r="K539" i="17" s="1"/>
  <c r="K543" i="17" a="1"/>
  <c r="K543" i="17" s="1"/>
  <c r="K562" i="17" a="1"/>
  <c r="K562" i="17" s="1"/>
  <c r="K573" i="17" a="1"/>
  <c r="K573" i="17" s="1"/>
  <c r="K605" i="17" a="1"/>
  <c r="K605" i="17" s="1"/>
  <c r="K638" i="17" a="1"/>
  <c r="K638" i="17" s="1"/>
  <c r="K646" i="17" a="1"/>
  <c r="K646" i="17" s="1"/>
  <c r="K704" i="17" a="1"/>
  <c r="K704" i="17" s="1"/>
  <c r="K794" i="17" a="1"/>
  <c r="K794" i="17" s="1"/>
  <c r="K34" i="17" a="1"/>
  <c r="K34" i="17" s="1"/>
  <c r="K121" i="17" a="1"/>
  <c r="K121" i="17" s="1"/>
  <c r="K205" i="17" a="1"/>
  <c r="K205" i="17" s="1"/>
  <c r="K218" i="17" a="1"/>
  <c r="K218" i="17" s="1"/>
  <c r="K236" i="17" a="1"/>
  <c r="K236" i="17" s="1"/>
  <c r="K255" i="17" a="1"/>
  <c r="K255" i="17" s="1"/>
  <c r="K361" i="17" a="1"/>
  <c r="K361" i="17" s="1"/>
  <c r="K382" i="17" a="1"/>
  <c r="K382" i="17" s="1"/>
  <c r="K434" i="17" a="1"/>
  <c r="K434" i="17" s="1"/>
  <c r="K523" i="17" a="1"/>
  <c r="K523" i="17" s="1"/>
  <c r="K532" i="17" a="1"/>
  <c r="K532" i="17" s="1"/>
  <c r="K655" i="17" a="1"/>
  <c r="K655" i="17" s="1"/>
  <c r="K675" i="17" a="1"/>
  <c r="K675" i="17" s="1"/>
  <c r="K750" i="17" a="1"/>
  <c r="K750" i="17" s="1"/>
  <c r="K777" i="17" a="1"/>
  <c r="K777" i="17" s="1"/>
  <c r="K786" i="17" a="1"/>
  <c r="K786" i="17" s="1"/>
  <c r="K825" i="17" a="1"/>
  <c r="K825" i="17" s="1"/>
  <c r="K33" i="17" a="1"/>
  <c r="K33" i="17" s="1"/>
  <c r="K15" i="17" a="1"/>
  <c r="K15" i="17" s="1"/>
  <c r="K67" i="17" a="1"/>
  <c r="K67" i="17" s="1"/>
  <c r="K166" i="17" a="1"/>
  <c r="K166" i="17" s="1"/>
  <c r="K180" i="17" a="1"/>
  <c r="K180" i="17" s="1"/>
  <c r="K19" i="17" a="1"/>
  <c r="K19" i="17" s="1"/>
  <c r="K23" i="17" a="1"/>
  <c r="K23" i="17" s="1"/>
  <c r="K30" i="17" a="1"/>
  <c r="K30" i="17" s="1"/>
  <c r="K102" i="17" a="1"/>
  <c r="K102" i="17" s="1"/>
  <c r="K132" i="17" a="1"/>
  <c r="K132" i="17" s="1"/>
  <c r="K191" i="17" a="1"/>
  <c r="K191" i="17" s="1"/>
  <c r="K335" i="17" a="1"/>
  <c r="K335" i="17" s="1"/>
  <c r="K338" i="17" a="1"/>
  <c r="K338" i="17" s="1"/>
  <c r="K415" i="17" a="1"/>
  <c r="K415" i="17" s="1"/>
  <c r="K481" i="17" a="1"/>
  <c r="K481" i="17" s="1"/>
  <c r="K485" i="17" a="1"/>
  <c r="K485" i="17" s="1"/>
  <c r="K498" i="17" a="1"/>
  <c r="K498" i="17" s="1"/>
  <c r="K507" i="17" a="1"/>
  <c r="K507" i="17" s="1"/>
  <c r="K544" i="17" a="1"/>
  <c r="K544" i="17" s="1"/>
  <c r="K559" i="17" a="1"/>
  <c r="K559" i="17" s="1"/>
  <c r="K590" i="17" a="1"/>
  <c r="K590" i="17" s="1"/>
  <c r="K647" i="17" a="1"/>
  <c r="K647" i="17" s="1"/>
  <c r="K692" i="17" a="1"/>
  <c r="K692" i="17" s="1"/>
  <c r="K768" i="17" a="1"/>
  <c r="K768" i="17" s="1"/>
  <c r="K27" i="17" a="1"/>
  <c r="K27" i="17" s="1"/>
  <c r="K118" i="17" a="1"/>
  <c r="K118" i="17" s="1"/>
  <c r="K157" i="17" a="1"/>
  <c r="K157" i="17" s="1"/>
  <c r="K187" i="17" a="1"/>
  <c r="K187" i="17" s="1"/>
  <c r="K322" i="17" a="1"/>
  <c r="K322" i="17" s="1"/>
  <c r="K389" i="17" a="1"/>
  <c r="K389" i="17" s="1"/>
  <c r="K48" i="17" a="1"/>
  <c r="K48" i="17" s="1"/>
  <c r="K259" i="17" a="1"/>
  <c r="K259" i="17" s="1"/>
  <c r="K463" i="17" a="1"/>
  <c r="K463" i="17" s="1"/>
  <c r="K540" i="17" a="1"/>
  <c r="K540" i="17" s="1"/>
  <c r="K398" i="17" a="1"/>
  <c r="K398" i="17" s="1"/>
  <c r="K149" i="17" a="1"/>
  <c r="K149" i="17" s="1"/>
  <c r="K226" i="17" a="1"/>
  <c r="K226" i="17" s="1"/>
  <c r="K256" i="17" a="1"/>
  <c r="K256" i="17" s="1"/>
  <c r="K12" i="17" a="1"/>
  <c r="K12" i="17" s="1"/>
  <c r="K72" i="17" a="1"/>
  <c r="K72" i="17" s="1"/>
  <c r="K164" i="17" a="1"/>
  <c r="K164" i="17" s="1"/>
  <c r="K250" i="17" a="1"/>
  <c r="K250" i="17" s="1"/>
  <c r="K263" i="17" a="1"/>
  <c r="K263" i="17" s="1"/>
  <c r="K279" i="17" a="1"/>
  <c r="K279" i="17" s="1"/>
  <c r="K312" i="17" a="1"/>
  <c r="K312" i="17" s="1"/>
  <c r="K332" i="17" a="1"/>
  <c r="K332" i="17" s="1"/>
  <c r="K343" i="17" a="1"/>
  <c r="K343" i="17" s="1"/>
  <c r="K358" i="17" a="1"/>
  <c r="K358" i="17" s="1"/>
  <c r="K362" i="17" a="1"/>
  <c r="K362" i="17" s="1"/>
  <c r="K401" i="17" a="1"/>
  <c r="K401" i="17" s="1"/>
  <c r="K424" i="17" a="1"/>
  <c r="K424" i="17" s="1"/>
  <c r="K512" i="17" a="1"/>
  <c r="K512" i="17" s="1"/>
  <c r="K541" i="17" a="1"/>
  <c r="K541" i="17" s="1"/>
  <c r="K731" i="17" a="1"/>
  <c r="K731" i="17" s="1"/>
  <c r="K743" i="17" a="1"/>
  <c r="K743" i="17" s="1"/>
  <c r="K769" i="17" a="1"/>
  <c r="K769" i="17" s="1"/>
  <c r="K779" i="17" a="1"/>
  <c r="K779" i="17" s="1"/>
  <c r="K819" i="17" a="1"/>
  <c r="K819" i="17" s="1"/>
  <c r="K28" i="17" a="1"/>
  <c r="K28" i="17" s="1"/>
  <c r="K57" i="17" a="1"/>
  <c r="K57" i="17" s="1"/>
  <c r="K76" i="17" a="1"/>
  <c r="K76" i="17" s="1"/>
  <c r="K79" i="17" a="1"/>
  <c r="K79" i="17" s="1"/>
  <c r="K96" i="17" a="1"/>
  <c r="K96" i="17" s="1"/>
  <c r="K147" i="17" a="1"/>
  <c r="K147" i="17" s="1"/>
  <c r="K150" i="17" a="1"/>
  <c r="K150" i="17" s="1"/>
  <c r="K154" i="17" a="1"/>
  <c r="K154" i="17" s="1"/>
  <c r="K174" i="17" a="1"/>
  <c r="K174" i="17" s="1"/>
  <c r="K199" i="17" a="1"/>
  <c r="K199" i="17" s="1"/>
  <c r="K227" i="17" a="1"/>
  <c r="K227" i="17" s="1"/>
  <c r="K233" i="17" a="1"/>
  <c r="K233" i="17" s="1"/>
  <c r="K251" i="17" a="1"/>
  <c r="K251" i="17" s="1"/>
  <c r="K260" i="17" a="1"/>
  <c r="K260" i="17" s="1"/>
  <c r="K286" i="17" a="1"/>
  <c r="K286" i="17" s="1"/>
  <c r="K316" i="17" a="1"/>
  <c r="K316" i="17" s="1"/>
  <c r="K329" i="17" a="1"/>
  <c r="K329" i="17" s="1"/>
  <c r="K336" i="17" a="1"/>
  <c r="K336" i="17" s="1"/>
  <c r="K351" i="17" a="1"/>
  <c r="K351" i="17" s="1"/>
  <c r="K373" i="17" a="1"/>
  <c r="K373" i="17" s="1"/>
  <c r="K504" i="17" a="1"/>
  <c r="K504" i="17" s="1"/>
  <c r="K529" i="17" a="1"/>
  <c r="K529" i="17" s="1"/>
  <c r="K537" i="17" a="1"/>
  <c r="K537" i="17" s="1"/>
  <c r="K564" i="17" a="1"/>
  <c r="K564" i="17" s="1"/>
  <c r="K580" i="17" a="1"/>
  <c r="K580" i="17" s="1"/>
  <c r="K584" i="17" a="1"/>
  <c r="K584" i="17" s="1"/>
  <c r="K612" i="17" a="1"/>
  <c r="K612" i="17" s="1"/>
  <c r="K657" i="17" a="1"/>
  <c r="K657" i="17" s="1"/>
  <c r="K727" i="17" a="1"/>
  <c r="K727" i="17" s="1"/>
  <c r="K736" i="17" a="1"/>
  <c r="K736" i="17" s="1"/>
  <c r="K748" i="17" a="1"/>
  <c r="K748" i="17" s="1"/>
  <c r="K774" i="17" a="1"/>
  <c r="K774" i="17" s="1"/>
  <c r="K887" i="17" a="1"/>
  <c r="K887" i="17" s="1"/>
  <c r="K294" i="17" a="1"/>
  <c r="K294" i="17" s="1"/>
  <c r="K309" i="17" a="1"/>
  <c r="K309" i="17" s="1"/>
  <c r="K431" i="17" a="1"/>
  <c r="K431" i="17" s="1"/>
  <c r="K442" i="17" a="1"/>
  <c r="K442" i="17" s="1"/>
  <c r="K462" i="17" a="1"/>
  <c r="K462" i="17" s="1"/>
  <c r="K486" i="17" a="1"/>
  <c r="K486" i="17" s="1"/>
  <c r="K495" i="17" a="1"/>
  <c r="K495" i="17" s="1"/>
  <c r="K534" i="17" a="1"/>
  <c r="K534" i="17" s="1"/>
  <c r="K548" i="17" a="1"/>
  <c r="K548" i="17" s="1"/>
  <c r="K674" i="17" a="1"/>
  <c r="K674" i="17" s="1"/>
  <c r="K701" i="17" a="1"/>
  <c r="K701" i="17" s="1"/>
  <c r="K728" i="17" a="1"/>
  <c r="K728" i="17" s="1"/>
  <c r="K747" i="17" a="1"/>
  <c r="K747" i="17" s="1"/>
  <c r="K762" i="17" a="1"/>
  <c r="K762" i="17" s="1"/>
  <c r="K787" i="17" a="1"/>
  <c r="K787" i="17" s="1"/>
  <c r="K803" i="17" a="1"/>
  <c r="K803" i="17" s="1"/>
  <c r="K888" i="17" a="1"/>
  <c r="K888" i="17" s="1"/>
  <c r="K892" i="17" a="1"/>
  <c r="K892" i="17" s="1"/>
  <c r="K908" i="17" a="1"/>
  <c r="K908" i="17" s="1"/>
  <c r="K1005" i="17" a="1"/>
  <c r="K1005" i="17" s="1"/>
  <c r="K1084" i="17" a="1"/>
  <c r="K1084" i="17" s="1"/>
  <c r="K1311" i="17" a="1"/>
  <c r="K1311" i="17" s="1"/>
  <c r="K443" i="17" a="1"/>
  <c r="K443" i="17" s="1"/>
  <c r="K563" i="17" a="1"/>
  <c r="K563" i="17" s="1"/>
  <c r="K682" i="17" a="1"/>
  <c r="K682" i="17" s="1"/>
  <c r="K729" i="17" a="1"/>
  <c r="K729" i="17" s="1"/>
  <c r="K775" i="17" a="1"/>
  <c r="K775" i="17" s="1"/>
  <c r="K788" i="17" a="1"/>
  <c r="K788" i="17" s="1"/>
  <c r="K821" i="17" a="1"/>
  <c r="K821" i="17" s="1"/>
  <c r="K835" i="17" a="1"/>
  <c r="K835" i="17" s="1"/>
  <c r="K876" i="17" a="1"/>
  <c r="K876" i="17" s="1"/>
  <c r="K900" i="17" a="1"/>
  <c r="K900" i="17" s="1"/>
  <c r="K909" i="17" a="1"/>
  <c r="K909" i="17" s="1"/>
  <c r="K942" i="17" a="1"/>
  <c r="K942" i="17" s="1"/>
  <c r="K1250" i="17" a="1"/>
  <c r="K1250" i="17" s="1"/>
  <c r="K1431" i="17" a="1"/>
  <c r="K1431" i="17" s="1"/>
  <c r="K710" i="17" a="1"/>
  <c r="K710" i="17" s="1"/>
  <c r="K721" i="17" a="1"/>
  <c r="K721" i="17" s="1"/>
  <c r="K733" i="17" a="1"/>
  <c r="K733" i="17" s="1"/>
  <c r="K737" i="17" a="1"/>
  <c r="K737" i="17" s="1"/>
  <c r="K771" i="17" a="1"/>
  <c r="K771" i="17" s="1"/>
  <c r="K793" i="17" a="1"/>
  <c r="K793" i="17" s="1"/>
  <c r="K800" i="17" a="1"/>
  <c r="K800" i="17" s="1"/>
  <c r="K828" i="17" a="1"/>
  <c r="K828" i="17" s="1"/>
  <c r="K844" i="17" a="1"/>
  <c r="K844" i="17" s="1"/>
  <c r="K864" i="17" a="1"/>
  <c r="K864" i="17" s="1"/>
  <c r="K880" i="17" a="1"/>
  <c r="K880" i="17" s="1"/>
  <c r="K938" i="17" a="1"/>
  <c r="K938" i="17" s="1"/>
  <c r="K717" i="17" a="1"/>
  <c r="K717" i="17" s="1"/>
  <c r="K722" i="17" a="1"/>
  <c r="K722" i="17" s="1"/>
  <c r="K809" i="17" a="1"/>
  <c r="K809" i="17" s="1"/>
  <c r="K873" i="17" a="1"/>
  <c r="K873" i="17" s="1"/>
  <c r="K881" i="17" a="1"/>
  <c r="K881" i="17" s="1"/>
  <c r="K885" i="17" a="1"/>
  <c r="K885" i="17" s="1"/>
  <c r="K995" i="17" a="1"/>
  <c r="K995" i="17" s="1"/>
  <c r="K1177" i="17" a="1"/>
  <c r="K1177" i="17" s="1"/>
  <c r="K1231" i="17" a="1"/>
  <c r="K1231" i="17" s="1"/>
  <c r="K1294" i="17" a="1"/>
  <c r="K1294" i="17" s="1"/>
  <c r="K551" i="17" a="1"/>
  <c r="K551" i="17" s="1"/>
  <c r="K568" i="17" a="1"/>
  <c r="K568" i="17" s="1"/>
  <c r="K594" i="17" a="1"/>
  <c r="K594" i="17" s="1"/>
  <c r="K616" i="17" a="1"/>
  <c r="K616" i="17" s="1"/>
  <c r="K634" i="17" a="1"/>
  <c r="K634" i="17" s="1"/>
  <c r="K672" i="17" a="1"/>
  <c r="K672" i="17" s="1"/>
  <c r="K676" i="17" a="1"/>
  <c r="K676" i="17" s="1"/>
  <c r="K688" i="17" a="1"/>
  <c r="K688" i="17" s="1"/>
  <c r="K785" i="17" a="1"/>
  <c r="K785" i="17" s="1"/>
  <c r="K789" i="17" a="1"/>
  <c r="K789" i="17" s="1"/>
  <c r="K810" i="17" a="1"/>
  <c r="K810" i="17" s="1"/>
  <c r="K906" i="17" a="1"/>
  <c r="K906" i="17" s="1"/>
  <c r="K977" i="17" a="1"/>
  <c r="K977" i="17" s="1"/>
  <c r="K1004" i="17" a="1"/>
  <c r="K1004" i="17" s="1"/>
  <c r="K1053" i="17" a="1"/>
  <c r="K1053" i="17" s="1"/>
  <c r="K1125" i="17" a="1"/>
  <c r="K1125" i="17" s="1"/>
  <c r="K1174" i="17" a="1"/>
  <c r="K1174" i="17" s="1"/>
  <c r="K894" i="17" a="1"/>
  <c r="K894" i="17" s="1"/>
  <c r="K935" i="17" a="1"/>
  <c r="K935" i="17" s="1"/>
  <c r="K996" i="17" a="1"/>
  <c r="K996" i="17" s="1"/>
  <c r="K1082" i="17" a="1"/>
  <c r="K1082" i="17" s="1"/>
  <c r="K982" i="17" a="1"/>
  <c r="K982" i="17" s="1"/>
  <c r="K1025" i="17" a="1"/>
  <c r="K1025" i="17" s="1"/>
  <c r="K1041" i="17" a="1"/>
  <c r="K1041" i="17" s="1"/>
  <c r="K1099" i="17" a="1"/>
  <c r="K1099" i="17" s="1"/>
  <c r="K1119" i="17" a="1"/>
  <c r="K1119" i="17" s="1"/>
  <c r="K1219" i="17" a="1"/>
  <c r="K1219" i="17" s="1"/>
  <c r="K1473" i="17" a="1"/>
  <c r="K1473" i="17" s="1"/>
  <c r="K574" i="17" a="1"/>
  <c r="K574" i="17" s="1"/>
  <c r="K585" i="17" a="1"/>
  <c r="K585" i="17" s="1"/>
  <c r="K626" i="17" a="1"/>
  <c r="K626" i="17" s="1"/>
  <c r="K648" i="17" a="1"/>
  <c r="K648" i="17" s="1"/>
  <c r="K665" i="17" a="1"/>
  <c r="K665" i="17" s="1"/>
  <c r="K754" i="17" a="1"/>
  <c r="K754" i="17" s="1"/>
  <c r="K765" i="17" a="1"/>
  <c r="K765" i="17" s="1"/>
  <c r="K791" i="17" a="1"/>
  <c r="K791" i="17" s="1"/>
  <c r="K815" i="17" a="1"/>
  <c r="K815" i="17" s="1"/>
  <c r="K1021" i="17" a="1"/>
  <c r="K1021" i="17" s="1"/>
  <c r="K1112" i="17" a="1"/>
  <c r="K1112" i="17" s="1"/>
  <c r="K1193" i="17" a="1"/>
  <c r="K1193" i="17" s="1"/>
  <c r="K1197" i="17" a="1"/>
  <c r="K1197" i="17" s="1"/>
  <c r="K1350" i="17" a="1"/>
  <c r="K1350" i="17" s="1"/>
  <c r="K1376" i="17" a="1"/>
  <c r="K1376" i="17" s="1"/>
  <c r="K1466" i="17" a="1"/>
  <c r="K1466" i="17" s="1"/>
  <c r="K1017" i="17" a="1"/>
  <c r="K1017" i="17" s="1"/>
  <c r="K1079" i="17" a="1"/>
  <c r="K1079" i="17" s="1"/>
  <c r="K606" i="17" a="1"/>
  <c r="K606" i="17" s="1"/>
  <c r="K617" i="17" a="1"/>
  <c r="K617" i="17" s="1"/>
  <c r="K662" i="17" a="1"/>
  <c r="K662" i="17" s="1"/>
  <c r="K829" i="17" a="1"/>
  <c r="K829" i="17" s="1"/>
  <c r="K979" i="17" a="1"/>
  <c r="K979" i="17" s="1"/>
  <c r="K983" i="17" a="1"/>
  <c r="K983" i="17" s="1"/>
  <c r="K1055" i="17" a="1"/>
  <c r="K1055" i="17" s="1"/>
  <c r="K1096" i="17" a="1"/>
  <c r="K1096" i="17" s="1"/>
  <c r="K1154" i="17" a="1"/>
  <c r="K1154" i="17" s="1"/>
  <c r="K1166" i="17" a="1"/>
  <c r="K1166" i="17" s="1"/>
  <c r="K1212" i="17" a="1"/>
  <c r="K1212" i="17" s="1"/>
  <c r="K1220" i="17" a="1"/>
  <c r="K1220" i="17" s="1"/>
  <c r="K1322" i="17" a="1"/>
  <c r="K1322" i="17" s="1"/>
  <c r="K1412" i="17" a="1"/>
  <c r="K1412" i="17" s="1"/>
  <c r="K1326" i="17" a="1"/>
  <c r="K1326" i="17" s="1"/>
  <c r="K1007" i="17" a="1"/>
  <c r="K1007" i="17" s="1"/>
  <c r="K1046" i="17" a="1"/>
  <c r="K1046" i="17" s="1"/>
  <c r="K1382" i="17" a="1"/>
  <c r="K1382" i="17" s="1"/>
  <c r="K817" i="17" a="1"/>
  <c r="K817" i="17" s="1"/>
  <c r="K879" i="17" a="1"/>
  <c r="K879" i="17" s="1"/>
  <c r="K915" i="17" a="1"/>
  <c r="K915" i="17" s="1"/>
  <c r="K918" i="17" a="1"/>
  <c r="K918" i="17" s="1"/>
  <c r="K946" i="17" a="1"/>
  <c r="K946" i="17" s="1"/>
  <c r="K984" i="17" a="1"/>
  <c r="K984" i="17" s="1"/>
  <c r="K1027" i="17" a="1"/>
  <c r="K1027" i="17" s="1"/>
  <c r="K1077" i="17" a="1"/>
  <c r="K1077" i="17" s="1"/>
  <c r="K1081" i="17" a="1"/>
  <c r="K1081" i="17" s="1"/>
  <c r="K1248" i="17" a="1"/>
  <c r="K1248" i="17" s="1"/>
  <c r="K1302" i="17" a="1"/>
  <c r="K1302" i="17" s="1"/>
  <c r="K1335" i="17" a="1"/>
  <c r="K1335" i="17" s="1"/>
  <c r="K1373" i="17" a="1"/>
  <c r="K1373" i="17" s="1"/>
  <c r="K1065" i="17" a="1"/>
  <c r="K1065" i="17" s="1"/>
  <c r="K1127" i="17" a="1"/>
  <c r="K1127" i="17" s="1"/>
  <c r="K1131" i="17" a="1"/>
  <c r="K1131" i="17" s="1"/>
  <c r="K1143" i="17" a="1"/>
  <c r="K1143" i="17" s="1"/>
  <c r="K1227" i="17" a="1"/>
  <c r="K1227" i="17" s="1"/>
  <c r="K1270" i="17" a="1"/>
  <c r="K1270" i="17" s="1"/>
  <c r="K1369" i="17" a="1"/>
  <c r="K1369" i="17" s="1"/>
  <c r="K928" i="17" a="1"/>
  <c r="K928" i="17" s="1"/>
  <c r="K931" i="17" a="1"/>
  <c r="K931" i="17" s="1"/>
  <c r="K937" i="17" a="1"/>
  <c r="K937" i="17" s="1"/>
  <c r="K966" i="17" a="1"/>
  <c r="K966" i="17" s="1"/>
  <c r="K981" i="17" a="1"/>
  <c r="K981" i="17" s="1"/>
  <c r="K1036" i="17" a="1"/>
  <c r="K1036" i="17" s="1"/>
  <c r="K1057" i="17" a="1"/>
  <c r="K1057" i="17" s="1"/>
  <c r="K1090" i="17" a="1"/>
  <c r="K1090" i="17" s="1"/>
  <c r="K1094" i="17" a="1"/>
  <c r="K1094" i="17" s="1"/>
  <c r="K1098" i="17" a="1"/>
  <c r="K1098" i="17" s="1"/>
  <c r="K1156" i="17" a="1"/>
  <c r="K1156" i="17" s="1"/>
  <c r="K1182" i="17" a="1"/>
  <c r="K1182" i="17" s="1"/>
  <c r="K1191" i="17" a="1"/>
  <c r="K1191" i="17" s="1"/>
  <c r="K1205" i="17" a="1"/>
  <c r="K1205" i="17" s="1"/>
  <c r="K1258" i="17" a="1"/>
  <c r="K1258" i="17" s="1"/>
  <c r="K1336" i="17" a="1"/>
  <c r="K1336" i="17" s="1"/>
  <c r="K1360" i="17" a="1"/>
  <c r="K1360" i="17" s="1"/>
  <c r="K1033" i="17" a="1"/>
  <c r="K1033" i="17" s="1"/>
  <c r="K1037" i="17" a="1"/>
  <c r="K1037" i="17" s="1"/>
  <c r="K1080" i="17" a="1"/>
  <c r="K1080" i="17" s="1"/>
  <c r="K1111" i="17" a="1"/>
  <c r="K1111" i="17" s="1"/>
  <c r="K1140" i="17" a="1"/>
  <c r="K1140" i="17" s="1"/>
  <c r="K1144" i="17" a="1"/>
  <c r="K1144" i="17" s="1"/>
  <c r="K1184" i="17" a="1"/>
  <c r="K1184" i="17" s="1"/>
  <c r="K1210" i="17" a="1"/>
  <c r="K1210" i="17" s="1"/>
  <c r="K1259" i="17" a="1"/>
  <c r="K1259" i="17" s="1"/>
  <c r="K1276" i="17" a="1"/>
  <c r="K1276" i="17" s="1"/>
  <c r="K1337" i="17" a="1"/>
  <c r="K1337" i="17" s="1"/>
  <c r="K1432" i="17" a="1"/>
  <c r="K1432" i="17" s="1"/>
  <c r="K1458" i="17" a="1"/>
  <c r="K1458" i="17" s="1"/>
  <c r="K1474" i="17" a="1"/>
  <c r="K1474" i="17" s="1"/>
  <c r="K1130" i="17" a="1"/>
  <c r="K1130" i="17" s="1"/>
  <c r="K1163" i="17" a="1"/>
  <c r="K1163" i="17" s="1"/>
  <c r="K1237" i="17" a="1"/>
  <c r="K1237" i="17" s="1"/>
  <c r="K1324" i="17" a="1"/>
  <c r="K1324" i="17" s="1"/>
  <c r="K1334" i="17" a="1"/>
  <c r="K1334" i="17" s="1"/>
  <c r="K947" i="17" a="1"/>
  <c r="K947" i="17" s="1"/>
  <c r="K1044" i="17" a="1"/>
  <c r="K1044" i="17" s="1"/>
  <c r="K1122" i="17" a="1"/>
  <c r="K1122" i="17" s="1"/>
  <c r="K1133" i="17" a="1"/>
  <c r="K1133" i="17" s="1"/>
  <c r="K1149" i="17" a="1"/>
  <c r="K1149" i="17" s="1"/>
  <c r="K1207" i="17" a="1"/>
  <c r="K1207" i="17" s="1"/>
  <c r="K1266" i="17" a="1"/>
  <c r="K1266" i="17" s="1"/>
  <c r="K1393" i="17" a="1"/>
  <c r="K1393" i="17" s="1"/>
  <c r="K1444" i="17" a="1"/>
  <c r="K1444" i="17" s="1"/>
  <c r="K955" i="17" a="1"/>
  <c r="K955" i="17" s="1"/>
  <c r="K958" i="17" a="1"/>
  <c r="K958" i="17" s="1"/>
  <c r="K962" i="17" a="1"/>
  <c r="K962" i="17" s="1"/>
  <c r="K986" i="17" a="1"/>
  <c r="K986" i="17" s="1"/>
  <c r="K1020" i="17" a="1"/>
  <c r="K1020" i="17" s="1"/>
  <c r="K1056" i="17" a="1"/>
  <c r="K1056" i="17" s="1"/>
  <c r="K1067" i="17" a="1"/>
  <c r="K1067" i="17" s="1"/>
  <c r="K1115" i="17" a="1"/>
  <c r="K1115" i="17" s="1"/>
  <c r="K1123" i="17" a="1"/>
  <c r="K1123" i="17" s="1"/>
  <c r="K1297" i="17" a="1"/>
  <c r="K1297" i="17" s="1"/>
  <c r="K1345" i="17" a="1"/>
  <c r="K1345" i="17" s="1"/>
  <c r="K1416" i="17" a="1"/>
  <c r="K1416" i="17" s="1"/>
  <c r="K1452" i="17" a="1"/>
  <c r="K1452" i="17" s="1"/>
  <c r="K1475" i="17" a="1"/>
  <c r="K1475" i="17" s="1"/>
  <c r="K1192" i="17" a="1"/>
  <c r="K1192" i="17" s="1"/>
  <c r="K1218" i="17" a="1"/>
  <c r="K1218" i="17" s="1"/>
  <c r="K1242" i="17" a="1"/>
  <c r="K1242" i="17" s="1"/>
  <c r="K1246" i="17" a="1"/>
  <c r="K1246" i="17" s="1"/>
  <c r="K1253" i="17" a="1"/>
  <c r="K1253" i="17" s="1"/>
  <c r="K1281" i="17" a="1"/>
  <c r="K1281" i="17" s="1"/>
  <c r="K1301" i="17" a="1"/>
  <c r="K1301" i="17" s="1"/>
  <c r="K1433" i="17" a="1"/>
  <c r="K1433" i="17" s="1"/>
  <c r="K1449" i="17" a="1"/>
  <c r="K1449" i="17" s="1"/>
  <c r="K1488" i="17" a="1"/>
  <c r="K1488" i="17" s="1"/>
  <c r="K1398" i="17" a="1"/>
  <c r="K1398" i="17" s="1"/>
  <c r="K1410" i="17" a="1"/>
  <c r="K1410" i="17" s="1"/>
  <c r="K1456" i="17" a="1"/>
  <c r="K1456" i="17" s="1"/>
  <c r="K1492" i="17" a="1"/>
  <c r="K1492" i="17" s="1"/>
  <c r="K1288" i="17" a="1"/>
  <c r="K1288" i="17" s="1"/>
  <c r="K1434" i="17" a="1"/>
  <c r="K1434" i="17" s="1"/>
  <c r="K1035" i="17" a="1"/>
  <c r="K1035" i="17" s="1"/>
  <c r="K1064" i="17" a="1"/>
  <c r="K1064" i="17" s="1"/>
  <c r="K1075" i="17" a="1"/>
  <c r="K1075" i="17" s="1"/>
  <c r="K1103" i="17" a="1"/>
  <c r="K1103" i="17" s="1"/>
  <c r="K1190" i="17" a="1"/>
  <c r="K1190" i="17" s="1"/>
  <c r="K1200" i="17" a="1"/>
  <c r="K1200" i="17" s="1"/>
  <c r="K1226" i="17" a="1"/>
  <c r="K1226" i="17" s="1"/>
  <c r="K1339" i="17" a="1"/>
  <c r="K1339" i="17" s="1"/>
  <c r="K1357" i="17" a="1"/>
  <c r="K1357" i="17" s="1"/>
  <c r="K1442" i="17" a="1"/>
  <c r="K1442" i="17" s="1"/>
  <c r="K1446" i="17" a="1"/>
  <c r="K1446" i="17" s="1"/>
  <c r="K1481" i="17" a="1"/>
  <c r="K1481" i="17" s="1"/>
  <c r="K1236" i="17" a="1"/>
  <c r="K1236" i="17" s="1"/>
  <c r="K1244" i="17" a="1"/>
  <c r="K1244" i="17" s="1"/>
  <c r="K1315" i="17" a="1"/>
  <c r="K1315" i="17" s="1"/>
  <c r="K1319" i="17" a="1"/>
  <c r="K1319" i="17" s="1"/>
  <c r="K1381" i="17" a="1"/>
  <c r="K1381" i="17" s="1"/>
  <c r="K1391" i="17" a="1"/>
  <c r="K1391" i="17" s="1"/>
  <c r="K1414" i="17" a="1"/>
  <c r="K1414" i="17" s="1"/>
  <c r="K1421" i="17" a="1"/>
  <c r="K1421" i="17" s="1"/>
  <c r="K1425" i="17" a="1"/>
  <c r="K1425" i="17" s="1"/>
  <c r="K1454" i="17" a="1"/>
  <c r="K1454" i="17" s="1"/>
  <c r="K1461" i="17" a="1"/>
  <c r="K1461" i="17" s="1"/>
  <c r="K1489" i="17" a="1"/>
  <c r="K1489" i="17" s="1"/>
  <c r="K1493" i="17" a="1"/>
  <c r="K1493" i="17" s="1"/>
  <c r="K682" i="2" a="1"/>
  <c r="K682" i="2" s="1"/>
  <c r="K1186" i="2" a="1"/>
  <c r="K1186" i="2" s="1"/>
  <c r="K1198" i="2" a="1"/>
  <c r="K1198" i="2" s="1"/>
  <c r="K1084" i="2" a="1"/>
  <c r="K1084" i="2" s="1"/>
  <c r="K359" i="2" a="1"/>
  <c r="K359" i="2" s="1"/>
  <c r="K449" i="2" a="1"/>
  <c r="K449" i="2" s="1"/>
  <c r="K1085" i="2" a="1"/>
  <c r="K1085" i="2" s="1"/>
  <c r="K1097" i="2" a="1"/>
  <c r="K1097" i="2" s="1"/>
  <c r="K1103" i="2" a="1"/>
  <c r="K1103" i="2" s="1"/>
  <c r="K1181" i="2" a="1"/>
  <c r="K1181" i="2" s="1"/>
  <c r="K1211" i="2" a="1"/>
  <c r="K1211" i="2" s="1"/>
  <c r="K1403" i="2" a="1"/>
  <c r="K1403" i="2" s="1"/>
  <c r="K330" i="2" a="1"/>
  <c r="K330" i="2" s="1"/>
  <c r="K1056" i="2" a="1"/>
  <c r="K1056" i="2" s="1"/>
  <c r="K1074" i="2" a="1"/>
  <c r="K1074" i="2" s="1"/>
  <c r="K1110" i="2" a="1"/>
  <c r="K1110" i="2" s="1"/>
  <c r="K271" i="2" a="1"/>
  <c r="K271" i="2" s="1"/>
  <c r="K492" i="2" a="1"/>
  <c r="K492" i="2" s="1"/>
  <c r="K968" i="2" a="1"/>
  <c r="K968" i="2" s="1"/>
  <c r="K1015" i="2" a="1"/>
  <c r="K1015" i="2" s="1"/>
  <c r="K1069" i="2" a="1"/>
  <c r="K1069" i="2" s="1"/>
  <c r="K254" i="2" a="1"/>
  <c r="K254" i="2" s="1"/>
  <c r="K296" i="2" a="1"/>
  <c r="K296" i="2" s="1"/>
  <c r="K332" i="2" a="1"/>
  <c r="K332" i="2" s="1"/>
  <c r="K773" i="2" a="1"/>
  <c r="K773" i="2" s="1"/>
  <c r="K1184" i="2" a="1"/>
  <c r="K1184" i="2" s="1"/>
  <c r="K1208" i="2" a="1"/>
  <c r="K1208" i="2" s="1"/>
  <c r="K1023" i="2" a="1"/>
  <c r="K1023" i="2" s="1"/>
  <c r="K1215" i="2" a="1"/>
  <c r="K1215" i="2" s="1"/>
  <c r="K241" i="2" a="1"/>
  <c r="K241" i="2" s="1"/>
  <c r="K1241" i="2" a="1"/>
  <c r="K1241" i="2" s="1"/>
  <c r="K1277" i="2" a="1"/>
  <c r="K1277" i="2" s="1"/>
  <c r="K1289" i="2" a="1"/>
  <c r="K1289" i="2" s="1"/>
  <c r="K426" i="2" a="1"/>
  <c r="K426" i="2" s="1"/>
  <c r="K438" i="2" a="1"/>
  <c r="K438" i="2" s="1"/>
  <c r="K527" i="2" a="1"/>
  <c r="K527" i="2" s="1"/>
  <c r="K1080" i="2" a="1"/>
  <c r="K1080" i="2" s="1"/>
  <c r="K202" i="2" a="1"/>
  <c r="K202" i="2" s="1"/>
  <c r="K349" i="2" a="1"/>
  <c r="K349" i="2" s="1"/>
  <c r="K628" i="2" a="1"/>
  <c r="K628" i="2" s="1"/>
  <c r="K975" i="2" a="1"/>
  <c r="K975" i="2" s="1"/>
  <c r="K1058" i="2" a="1"/>
  <c r="K1058" i="2" s="1"/>
  <c r="K1094" i="2" a="1"/>
  <c r="K1094" i="2" s="1"/>
  <c r="K1189" i="2" a="1"/>
  <c r="K1189" i="2" s="1"/>
  <c r="K1242" i="2" a="1"/>
  <c r="K1242" i="2" s="1"/>
  <c r="K1260" i="2" a="1"/>
  <c r="K1260" i="2" s="1"/>
  <c r="K72" i="2" a="1"/>
  <c r="K72" i="2" s="1"/>
  <c r="K84" i="2" a="1"/>
  <c r="K84" i="2" s="1"/>
  <c r="K96" i="2" a="1"/>
  <c r="K96" i="2" s="1"/>
  <c r="K120" i="2" a="1"/>
  <c r="K120" i="2" s="1"/>
  <c r="K214" i="2" a="1"/>
  <c r="K214" i="2" s="1"/>
  <c r="K397" i="2" a="1"/>
  <c r="K397" i="2" s="1"/>
  <c r="K415" i="2" a="1"/>
  <c r="K415" i="2" s="1"/>
  <c r="K421" i="2" a="1"/>
  <c r="K421" i="2" s="1"/>
  <c r="K451" i="2" a="1"/>
  <c r="K451" i="2" s="1"/>
  <c r="K463" i="2" a="1"/>
  <c r="K463" i="2" s="1"/>
  <c r="K522" i="2" a="1"/>
  <c r="K522" i="2" s="1"/>
  <c r="K599" i="2" a="1"/>
  <c r="K599" i="2" s="1"/>
  <c r="K681" i="2" a="1"/>
  <c r="K681" i="2" s="1"/>
  <c r="K686" i="2" a="1"/>
  <c r="K686" i="2" s="1"/>
  <c r="K698" i="2" a="1"/>
  <c r="K698" i="2" s="1"/>
  <c r="K1297" i="2" a="1"/>
  <c r="K1297" i="2" s="1"/>
  <c r="K1315" i="2" a="1"/>
  <c r="K1315" i="2" s="1"/>
  <c r="K85" i="2" a="1"/>
  <c r="K85" i="2" s="1"/>
  <c r="K103" i="2" a="1"/>
  <c r="K103" i="2" s="1"/>
  <c r="K250" i="2" a="1"/>
  <c r="K250" i="2" s="1"/>
  <c r="K274" i="2" a="1"/>
  <c r="K274" i="2" s="1"/>
  <c r="K380" i="2" a="1"/>
  <c r="K380" i="2" s="1"/>
  <c r="K392" i="2" a="1"/>
  <c r="K392" i="2" s="1"/>
  <c r="K410" i="2" a="1"/>
  <c r="K410" i="2" s="1"/>
  <c r="K416" i="2" a="1"/>
  <c r="K416" i="2" s="1"/>
  <c r="K641" i="2" a="1"/>
  <c r="K641" i="2" s="1"/>
  <c r="K758" i="2" a="1"/>
  <c r="K758" i="2" s="1"/>
  <c r="K799" i="2" a="1"/>
  <c r="K799" i="2" s="1"/>
  <c r="K923" i="2" a="1"/>
  <c r="K923" i="2" s="1"/>
  <c r="K1012" i="2" a="1"/>
  <c r="K1012" i="2" s="1"/>
  <c r="K1161" i="2" a="1"/>
  <c r="K1161" i="2" s="1"/>
  <c r="K1345" i="2" a="1"/>
  <c r="K1345" i="2" s="1"/>
  <c r="K180" i="2" a="1"/>
  <c r="K180" i="2" s="1"/>
  <c r="K186" i="2" a="1"/>
  <c r="K186" i="2" s="1"/>
  <c r="K192" i="2" a="1"/>
  <c r="K192" i="2" s="1"/>
  <c r="K351" i="2" a="1"/>
  <c r="K351" i="2" s="1"/>
  <c r="K488" i="2" a="1"/>
  <c r="K488" i="2" s="1"/>
  <c r="K565" i="2" a="1"/>
  <c r="K565" i="2" s="1"/>
  <c r="K577" i="2" a="1"/>
  <c r="K577" i="2" s="1"/>
  <c r="K723" i="2" a="1"/>
  <c r="K723" i="2" s="1"/>
  <c r="K1018" i="2" a="1"/>
  <c r="K1018" i="2" s="1"/>
  <c r="K1304" i="2" a="1"/>
  <c r="K1304" i="2" s="1"/>
  <c r="K62" i="2" a="1"/>
  <c r="K62" i="2" s="1"/>
  <c r="K251" i="2" a="1"/>
  <c r="K251" i="2" s="1"/>
  <c r="K399" i="2" a="1"/>
  <c r="K399" i="2" s="1"/>
  <c r="K429" i="2" a="1"/>
  <c r="K429" i="2" s="1"/>
  <c r="K589" i="2" a="1"/>
  <c r="K589" i="2" s="1"/>
  <c r="K595" i="2" a="1"/>
  <c r="K595" i="2" s="1"/>
  <c r="K601" i="2" a="1"/>
  <c r="K601" i="2" s="1"/>
  <c r="K613" i="2" a="1"/>
  <c r="K613" i="2" s="1"/>
  <c r="K776" i="2" a="1"/>
  <c r="K776" i="2" s="1"/>
  <c r="K794" i="2" a="1"/>
  <c r="K794" i="2" s="1"/>
  <c r="K954" i="2" a="1"/>
  <c r="K954" i="2" s="1"/>
  <c r="K1263" i="2" a="1"/>
  <c r="K1263" i="2" s="1"/>
  <c r="K81" i="2" a="1"/>
  <c r="K81" i="2" s="1"/>
  <c r="K146" i="2" a="1"/>
  <c r="K146" i="2" s="1"/>
  <c r="K152" i="2" a="1"/>
  <c r="K152" i="2" s="1"/>
  <c r="K240" i="2" a="1"/>
  <c r="K240" i="2" s="1"/>
  <c r="K246" i="2" a="1"/>
  <c r="K246" i="2" s="1"/>
  <c r="K258" i="2" a="1"/>
  <c r="K258" i="2" s="1"/>
  <c r="K294" i="2" a="1"/>
  <c r="K294" i="2" s="1"/>
  <c r="K376" i="2" a="1"/>
  <c r="K376" i="2" s="1"/>
  <c r="K430" i="2" a="1"/>
  <c r="K430" i="2" s="1"/>
  <c r="K736" i="2" a="1"/>
  <c r="K736" i="2" s="1"/>
  <c r="K777" i="2" a="1"/>
  <c r="K777" i="2" s="1"/>
  <c r="K967" i="2" a="1"/>
  <c r="K967" i="2" s="1"/>
  <c r="K1145" i="2" a="1"/>
  <c r="K1145" i="2" s="1"/>
  <c r="K1163" i="2" a="1"/>
  <c r="K1163" i="2" s="1"/>
  <c r="K1395" i="2" a="1"/>
  <c r="K1395" i="2" s="1"/>
  <c r="K1431" i="2" a="1"/>
  <c r="K1431" i="2" s="1"/>
  <c r="K238" i="17" a="1"/>
  <c r="K238" i="17" s="1"/>
  <c r="K24" i="17" a="1"/>
  <c r="K24" i="17" s="1"/>
  <c r="K106" i="17" a="1"/>
  <c r="K106" i="17" s="1"/>
  <c r="K188" i="17" a="1"/>
  <c r="K188" i="17" s="1"/>
  <c r="K44" i="17" a="1"/>
  <c r="K44" i="17" s="1"/>
  <c r="K178" i="17" a="1"/>
  <c r="K178" i="17" s="1"/>
  <c r="K203" i="17" a="1"/>
  <c r="K203" i="17" s="1"/>
  <c r="K243" i="17" a="1"/>
  <c r="K243" i="17" s="1"/>
  <c r="K284" i="17" a="1"/>
  <c r="K284" i="17" s="1"/>
  <c r="K22" i="17" a="1"/>
  <c r="K22" i="17" s="1"/>
  <c r="K53" i="17" a="1"/>
  <c r="K53" i="17" s="1"/>
  <c r="K58" i="17" a="1"/>
  <c r="K58" i="17" s="1"/>
  <c r="K71" i="17" a="1"/>
  <c r="K71" i="17" s="1"/>
  <c r="K83" i="17" a="1"/>
  <c r="K83" i="17" s="1"/>
  <c r="K85" i="17" a="1"/>
  <c r="K85" i="17" s="1"/>
  <c r="K122" i="17" a="1"/>
  <c r="K122" i="17" s="1"/>
  <c r="K155" i="17" a="1"/>
  <c r="K155" i="17" s="1"/>
  <c r="K186" i="17" a="1"/>
  <c r="K186" i="17" s="1"/>
  <c r="K200" i="17" a="1"/>
  <c r="K200" i="17" s="1"/>
  <c r="K213" i="17" a="1"/>
  <c r="K213" i="17" s="1"/>
  <c r="K216" i="17" a="1"/>
  <c r="K216" i="17" s="1"/>
  <c r="K219" i="17" a="1"/>
  <c r="K219" i="17" s="1"/>
  <c r="K622" i="17" a="1"/>
  <c r="K622" i="17" s="1"/>
  <c r="K159" i="17" a="1"/>
  <c r="K159" i="17" s="1"/>
  <c r="K39" i="17" a="1"/>
  <c r="K39" i="17" s="1"/>
  <c r="K128" i="17" a="1"/>
  <c r="K128" i="17" s="1"/>
  <c r="K206" i="17" a="1"/>
  <c r="K206" i="17" s="1"/>
  <c r="K241" i="17" a="1"/>
  <c r="K241" i="17" s="1"/>
  <c r="K276" i="17" a="1"/>
  <c r="K276" i="17" s="1"/>
  <c r="K282" i="17" a="1"/>
  <c r="K282" i="17" s="1"/>
  <c r="K302" i="17" a="1"/>
  <c r="K302" i="17" s="1"/>
  <c r="K342" i="17" a="1"/>
  <c r="K342" i="17" s="1"/>
  <c r="K408" i="17" a="1"/>
  <c r="K408" i="17" s="1"/>
  <c r="K427" i="17" a="1"/>
  <c r="K427" i="17" s="1"/>
  <c r="K430" i="17" a="1"/>
  <c r="K430" i="17" s="1"/>
  <c r="K101" i="17" a="1"/>
  <c r="K101" i="17" s="1"/>
  <c r="K192" i="17" a="1"/>
  <c r="K192" i="17" s="1"/>
  <c r="K252" i="17" a="1"/>
  <c r="K252" i="17" s="1"/>
  <c r="K287" i="17" a="1"/>
  <c r="K287" i="17" s="1"/>
  <c r="K440" i="17" a="1"/>
  <c r="K440" i="17" s="1"/>
  <c r="K38" i="17" a="1"/>
  <c r="K38" i="17" s="1"/>
  <c r="K65" i="17" a="1"/>
  <c r="K65" i="17" s="1"/>
  <c r="K123" i="17" a="1"/>
  <c r="K123" i="17" s="1"/>
  <c r="K371" i="17" a="1"/>
  <c r="K371" i="17" s="1"/>
  <c r="K383" i="17" a="1"/>
  <c r="K383" i="17" s="1"/>
  <c r="K437" i="17" a="1"/>
  <c r="K437" i="17" s="1"/>
  <c r="K503" i="17" a="1"/>
  <c r="K503" i="17" s="1"/>
  <c r="K13" i="17" a="1"/>
  <c r="K13" i="17" s="1"/>
  <c r="K99" i="17" a="1"/>
  <c r="K99" i="17" s="1"/>
  <c r="K136" i="17" a="1"/>
  <c r="K136" i="17" s="1"/>
  <c r="K220" i="17" a="1"/>
  <c r="K220" i="17" s="1"/>
  <c r="K223" i="17" a="1"/>
  <c r="K223" i="17" s="1"/>
  <c r="K231" i="17" a="1"/>
  <c r="K231" i="17" s="1"/>
  <c r="K300" i="17" a="1"/>
  <c r="K300" i="17" s="1"/>
  <c r="K326" i="17" a="1"/>
  <c r="K326" i="17" s="1"/>
  <c r="K397" i="17" a="1"/>
  <c r="K397" i="17" s="1"/>
  <c r="K500" i="17" a="1"/>
  <c r="K500" i="17" s="1"/>
  <c r="K628" i="17" a="1"/>
  <c r="K628" i="17" s="1"/>
  <c r="K49" i="17" a="1"/>
  <c r="K49" i="17" s="1"/>
  <c r="K62" i="17" a="1"/>
  <c r="K62" i="17" s="1"/>
  <c r="K84" i="17" a="1"/>
  <c r="K84" i="17" s="1"/>
  <c r="K126" i="17" a="1"/>
  <c r="K126" i="17" s="1"/>
  <c r="K144" i="17" a="1"/>
  <c r="K144" i="17" s="1"/>
  <c r="K237" i="17" a="1"/>
  <c r="K237" i="17" s="1"/>
  <c r="K280" i="17" a="1"/>
  <c r="K280" i="17" s="1"/>
  <c r="K303" i="17" a="1"/>
  <c r="K303" i="17" s="1"/>
  <c r="K321" i="17" a="1"/>
  <c r="K321" i="17" s="1"/>
  <c r="K377" i="17" a="1"/>
  <c r="K377" i="17" s="1"/>
  <c r="K459" i="17" a="1"/>
  <c r="K459" i="17" s="1"/>
  <c r="K508" i="17" a="1"/>
  <c r="K508" i="17" s="1"/>
  <c r="K87" i="17" a="1"/>
  <c r="K87" i="17" s="1"/>
  <c r="K11" i="17" a="1"/>
  <c r="K11" i="17" s="1"/>
  <c r="K97" i="17" a="1"/>
  <c r="K97" i="17" s="1"/>
  <c r="K107" i="17" a="1"/>
  <c r="K107" i="17" s="1"/>
  <c r="K139" i="17" a="1"/>
  <c r="K139" i="17" s="1"/>
  <c r="K175" i="17" a="1"/>
  <c r="K175" i="17" s="1"/>
  <c r="K185" i="17" a="1"/>
  <c r="K185" i="17" s="1"/>
  <c r="K242" i="17" a="1"/>
  <c r="K242" i="17" s="1"/>
  <c r="K272" i="17" a="1"/>
  <c r="K272" i="17" s="1"/>
  <c r="K277" i="17" a="1"/>
  <c r="K277" i="17" s="1"/>
  <c r="K47" i="17" a="1"/>
  <c r="K47" i="17" s="1"/>
  <c r="K70" i="17" a="1"/>
  <c r="K70" i="17" s="1"/>
  <c r="K82" i="17" a="1"/>
  <c r="K82" i="17" s="1"/>
  <c r="K202" i="17" a="1"/>
  <c r="K202" i="17" s="1"/>
  <c r="K215" i="17" a="1"/>
  <c r="K215" i="17" s="1"/>
  <c r="K245" i="17" a="1"/>
  <c r="K245" i="17" s="1"/>
  <c r="K298" i="17" a="1"/>
  <c r="K298" i="17" s="1"/>
  <c r="K347" i="17" a="1"/>
  <c r="K347" i="17" s="1"/>
  <c r="K350" i="17" a="1"/>
  <c r="K350" i="17" s="1"/>
  <c r="K395" i="17" a="1"/>
  <c r="K395" i="17" s="1"/>
  <c r="K369" i="17" a="1"/>
  <c r="K369" i="17" s="1"/>
  <c r="K381" i="17" a="1"/>
  <c r="K381" i="17" s="1"/>
  <c r="K422" i="17" a="1"/>
  <c r="K422" i="17" s="1"/>
  <c r="K323" i="17" a="1"/>
  <c r="K323" i="17" s="1"/>
  <c r="K428" i="17" a="1"/>
  <c r="K428" i="17" s="1"/>
  <c r="K467" i="17" a="1"/>
  <c r="K467" i="17" s="1"/>
  <c r="K472" i="17" a="1"/>
  <c r="K472" i="17" s="1"/>
  <c r="K480" i="17" a="1"/>
  <c r="K480" i="17" s="1"/>
  <c r="K518" i="17" a="1"/>
  <c r="K518" i="17" s="1"/>
  <c r="K658" i="17" a="1"/>
  <c r="K658" i="17" s="1"/>
  <c r="K691" i="17" a="1"/>
  <c r="K691" i="17" s="1"/>
  <c r="K761" i="17" a="1"/>
  <c r="K761" i="17" s="1"/>
  <c r="K134" i="17" a="1"/>
  <c r="K134" i="17" s="1"/>
  <c r="K167" i="17" a="1"/>
  <c r="K167" i="17" s="1"/>
  <c r="K290" i="17" a="1"/>
  <c r="K290" i="17" s="1"/>
  <c r="K374" i="17" a="1"/>
  <c r="K374" i="17" s="1"/>
  <c r="K386" i="17" a="1"/>
  <c r="K386" i="17" s="1"/>
  <c r="K571" i="17" a="1"/>
  <c r="K571" i="17" s="1"/>
  <c r="K602" i="17" a="1"/>
  <c r="K602" i="17" s="1"/>
  <c r="K639" i="17" a="1"/>
  <c r="K639" i="17" s="1"/>
  <c r="K356" i="17" a="1"/>
  <c r="K356" i="17" s="1"/>
  <c r="K478" i="17" a="1"/>
  <c r="K478" i="17" s="1"/>
  <c r="K542" i="17" a="1"/>
  <c r="K542" i="17" s="1"/>
  <c r="K552" i="17" a="1"/>
  <c r="K552" i="17" s="1"/>
  <c r="K560" i="17" a="1"/>
  <c r="K560" i="17" s="1"/>
  <c r="K566" i="17" a="1"/>
  <c r="K566" i="17" s="1"/>
  <c r="K582" i="17" a="1"/>
  <c r="K582" i="17" s="1"/>
  <c r="K649" i="17" a="1"/>
  <c r="K649" i="17" s="1"/>
  <c r="K603" i="17" a="1"/>
  <c r="K603" i="17" s="1"/>
  <c r="K627" i="17" a="1"/>
  <c r="K627" i="17" s="1"/>
  <c r="K637" i="17" a="1"/>
  <c r="K637" i="17" s="1"/>
  <c r="K685" i="17" a="1"/>
  <c r="K685" i="17" s="1"/>
  <c r="K409" i="17" a="1"/>
  <c r="K409" i="17" s="1"/>
  <c r="K421" i="17" a="1"/>
  <c r="K421" i="17" s="1"/>
  <c r="K458" i="17" a="1"/>
  <c r="K458" i="17" s="1"/>
  <c r="K600" i="17" a="1"/>
  <c r="K600" i="17" s="1"/>
  <c r="K742" i="17" a="1"/>
  <c r="K742" i="17" s="1"/>
  <c r="K555" i="17" a="1"/>
  <c r="K555" i="17" s="1"/>
  <c r="K620" i="17" a="1"/>
  <c r="K620" i="17" s="1"/>
  <c r="K679" i="17" a="1"/>
  <c r="K679" i="17" s="1"/>
  <c r="K432" i="17" a="1"/>
  <c r="K432" i="17" s="1"/>
  <c r="K511" i="17" a="1"/>
  <c r="K511" i="17" s="1"/>
  <c r="K586" i="17" a="1"/>
  <c r="K586" i="17" s="1"/>
  <c r="K730" i="17" a="1"/>
  <c r="K730" i="17" s="1"/>
  <c r="K35" i="17" a="1"/>
  <c r="K35" i="17" s="1"/>
  <c r="K598" i="17" a="1"/>
  <c r="K598" i="17" s="1"/>
  <c r="K694" i="17" a="1"/>
  <c r="K694" i="17" s="1"/>
  <c r="K700" i="17" a="1"/>
  <c r="K700" i="17" s="1"/>
  <c r="K482" i="17" a="1"/>
  <c r="K482" i="17" s="1"/>
  <c r="K494" i="17" a="1"/>
  <c r="K494" i="17" s="1"/>
  <c r="K535" i="17" a="1"/>
  <c r="K535" i="17" s="1"/>
  <c r="K610" i="17" a="1"/>
  <c r="K610" i="17" s="1"/>
  <c r="K613" i="17" a="1"/>
  <c r="K613" i="17" s="1"/>
  <c r="K651" i="17" a="1"/>
  <c r="K651" i="17" s="1"/>
  <c r="K660" i="17" a="1"/>
  <c r="K660" i="17" s="1"/>
  <c r="K673" i="17" a="1"/>
  <c r="K673" i="17" s="1"/>
  <c r="K569" i="17" a="1"/>
  <c r="K569" i="17" s="1"/>
  <c r="K625" i="17" a="1"/>
  <c r="K625" i="17" s="1"/>
  <c r="K709" i="17" a="1"/>
  <c r="K709" i="17" s="1"/>
  <c r="K760" i="17" a="1"/>
  <c r="K760" i="17" s="1"/>
  <c r="K772" i="17" a="1"/>
  <c r="K772" i="17" s="1"/>
  <c r="K912" i="17" a="1"/>
  <c r="K912" i="17" s="1"/>
  <c r="K1106" i="17" a="1"/>
  <c r="K1106" i="17" s="1"/>
  <c r="K734" i="17" a="1"/>
  <c r="K734" i="17" s="1"/>
  <c r="K614" i="17" a="1"/>
  <c r="K614" i="17" s="1"/>
  <c r="K640" i="17" a="1"/>
  <c r="K640" i="17" s="1"/>
  <c r="K755" i="17" a="1"/>
  <c r="K755" i="17" s="1"/>
  <c r="K865" i="17" a="1"/>
  <c r="K865" i="17" s="1"/>
  <c r="K798" i="17" a="1"/>
  <c r="K798" i="17" s="1"/>
  <c r="K576" i="17" a="1"/>
  <c r="K576" i="17" s="1"/>
  <c r="K635" i="17" a="1"/>
  <c r="K635" i="17" s="1"/>
  <c r="K708" i="17" a="1"/>
  <c r="K708" i="17" s="1"/>
  <c r="K814" i="17" a="1"/>
  <c r="K814" i="17" s="1"/>
  <c r="K687" i="17" a="1"/>
  <c r="K687" i="17" s="1"/>
  <c r="K490" i="17" a="1"/>
  <c r="K490" i="17" s="1"/>
  <c r="K669" i="17" a="1"/>
  <c r="K669" i="17" s="1"/>
  <c r="K690" i="17" a="1"/>
  <c r="K690" i="17" s="1"/>
  <c r="K802" i="17" a="1"/>
  <c r="K802" i="17" s="1"/>
  <c r="K805" i="17" a="1"/>
  <c r="K805" i="17" s="1"/>
  <c r="K833" i="17" a="1"/>
  <c r="K833" i="17" s="1"/>
  <c r="K860" i="17" a="1"/>
  <c r="K860" i="17" s="1"/>
  <c r="K891" i="17" a="1"/>
  <c r="K891" i="17" s="1"/>
  <c r="K985" i="17" a="1"/>
  <c r="K985" i="17" s="1"/>
  <c r="K1018" i="17" a="1"/>
  <c r="K1018" i="17" s="1"/>
  <c r="K749" i="17" a="1"/>
  <c r="K749" i="17" s="1"/>
  <c r="K764" i="17" a="1"/>
  <c r="K764" i="17" s="1"/>
  <c r="K853" i="17" a="1"/>
  <c r="K853" i="17" s="1"/>
  <c r="K863" i="17" a="1"/>
  <c r="K863" i="17" s="1"/>
  <c r="K904" i="17" a="1"/>
  <c r="K904" i="17" s="1"/>
  <c r="K907" i="17" a="1"/>
  <c r="K907" i="17" s="1"/>
  <c r="K925" i="17" a="1"/>
  <c r="K925" i="17" s="1"/>
  <c r="K939" i="17" a="1"/>
  <c r="K939" i="17" s="1"/>
  <c r="K952" i="17" a="1"/>
  <c r="K952" i="17" s="1"/>
  <c r="K976" i="17" a="1"/>
  <c r="K976" i="17" s="1"/>
  <c r="K998" i="17" a="1"/>
  <c r="K998" i="17" s="1"/>
  <c r="K1048" i="17" a="1"/>
  <c r="K1048" i="17" s="1"/>
  <c r="K837" i="17" a="1"/>
  <c r="K837" i="17" s="1"/>
  <c r="K840" i="17" a="1"/>
  <c r="K840" i="17" s="1"/>
  <c r="K869" i="17" a="1"/>
  <c r="K869" i="17" s="1"/>
  <c r="K945" i="17" a="1"/>
  <c r="K945" i="17" s="1"/>
  <c r="K1029" i="17" a="1"/>
  <c r="K1029" i="17" s="1"/>
  <c r="K797" i="17" a="1"/>
  <c r="K797" i="17" s="1"/>
  <c r="K882" i="17" a="1"/>
  <c r="K882" i="17" s="1"/>
  <c r="K922" i="17" a="1"/>
  <c r="K922" i="17" s="1"/>
  <c r="K949" i="17" a="1"/>
  <c r="K949" i="17" s="1"/>
  <c r="K964" i="17" a="1"/>
  <c r="K964" i="17" s="1"/>
  <c r="K967" i="17" a="1"/>
  <c r="K967" i="17" s="1"/>
  <c r="K973" i="17" a="1"/>
  <c r="K973" i="17" s="1"/>
  <c r="K1023" i="17" a="1"/>
  <c r="K1023" i="17" s="1"/>
  <c r="K846" i="17" a="1"/>
  <c r="K846" i="17" s="1"/>
  <c r="K877" i="17" a="1"/>
  <c r="K877" i="17" s="1"/>
  <c r="K940" i="17" a="1"/>
  <c r="K940" i="17" s="1"/>
  <c r="K1016" i="17" a="1"/>
  <c r="K1016" i="17" s="1"/>
  <c r="K1070" i="17" a="1"/>
  <c r="K1070" i="17" s="1"/>
  <c r="K808" i="17" a="1"/>
  <c r="K808" i="17" s="1"/>
  <c r="K920" i="17" a="1"/>
  <c r="K920" i="17" s="1"/>
  <c r="K974" i="17" a="1"/>
  <c r="K974" i="17" s="1"/>
  <c r="K870" i="17" a="1"/>
  <c r="K870" i="17" s="1"/>
  <c r="K875" i="17" a="1"/>
  <c r="K875" i="17" s="1"/>
  <c r="K746" i="17" a="1"/>
  <c r="K746" i="17" s="1"/>
  <c r="K883" i="17" a="1"/>
  <c r="K883" i="17" s="1"/>
  <c r="K893" i="17" a="1"/>
  <c r="K893" i="17" s="1"/>
  <c r="K933" i="17" a="1"/>
  <c r="K933" i="17" s="1"/>
  <c r="K944" i="17" a="1"/>
  <c r="K944" i="17" s="1"/>
  <c r="K975" i="17" a="1"/>
  <c r="K975" i="17" s="1"/>
  <c r="K992" i="17" a="1"/>
  <c r="K992" i="17" s="1"/>
  <c r="K1009" i="17" a="1"/>
  <c r="K1009" i="17" s="1"/>
  <c r="K839" i="17" a="1"/>
  <c r="K839" i="17" s="1"/>
  <c r="K1028" i="17" a="1"/>
  <c r="K1028" i="17" s="1"/>
  <c r="K1061" i="17" a="1"/>
  <c r="K1061" i="17" s="1"/>
  <c r="K1089" i="17" a="1"/>
  <c r="K1089" i="17" s="1"/>
  <c r="K859" i="17" a="1"/>
  <c r="K859" i="17" s="1"/>
  <c r="K1015" i="17" a="1"/>
  <c r="K1015" i="17" s="1"/>
  <c r="K1107" i="17" a="1"/>
  <c r="K1107" i="17" s="1"/>
  <c r="K1215" i="17" a="1"/>
  <c r="K1215" i="17" s="1"/>
  <c r="K994" i="17" a="1"/>
  <c r="K994" i="17" s="1"/>
  <c r="K1052" i="17" a="1"/>
  <c r="K1052" i="17" s="1"/>
  <c r="K1066" i="17" a="1"/>
  <c r="K1066" i="17" s="1"/>
  <c r="K1101" i="17" a="1"/>
  <c r="K1101" i="17" s="1"/>
  <c r="K1137" i="17" a="1"/>
  <c r="K1137" i="17" s="1"/>
  <c r="K1039" i="17" a="1"/>
  <c r="K1039" i="17" s="1"/>
  <c r="K1031" i="17" a="1"/>
  <c r="K1031" i="17" s="1"/>
  <c r="K1047" i="17" a="1"/>
  <c r="K1047" i="17" s="1"/>
  <c r="K1072" i="17" a="1"/>
  <c r="K1072" i="17" s="1"/>
  <c r="K1091" i="17" a="1"/>
  <c r="K1091" i="17" s="1"/>
  <c r="K1126" i="17" a="1"/>
  <c r="K1126" i="17" s="1"/>
  <c r="K899" i="17" a="1"/>
  <c r="K899" i="17" s="1"/>
  <c r="K919" i="17" a="1"/>
  <c r="K919" i="17" s="1"/>
  <c r="K990" i="17" a="1"/>
  <c r="K990" i="17" s="1"/>
  <c r="K1083" i="17" a="1"/>
  <c r="K1083" i="17" s="1"/>
  <c r="K1117" i="17" a="1"/>
  <c r="K1117" i="17" s="1"/>
  <c r="K1135" i="17" a="1"/>
  <c r="K1135" i="17" s="1"/>
  <c r="K1175" i="17" a="1"/>
  <c r="K1175" i="17" s="1"/>
  <c r="K1032" i="17" a="1"/>
  <c r="K1032" i="17" s="1"/>
  <c r="K1086" i="17" a="1"/>
  <c r="K1086" i="17" s="1"/>
  <c r="K1178" i="17" a="1"/>
  <c r="K1178" i="17" s="1"/>
  <c r="K1206" i="17" a="1"/>
  <c r="K1206" i="17" s="1"/>
  <c r="K999" i="17" a="1"/>
  <c r="K999" i="17" s="1"/>
  <c r="K1019" i="17" a="1"/>
  <c r="K1019" i="17" s="1"/>
  <c r="K1102" i="17" a="1"/>
  <c r="K1102" i="17" s="1"/>
  <c r="K1109" i="17" a="1"/>
  <c r="K1109" i="17" s="1"/>
  <c r="K1142" i="17" a="1"/>
  <c r="K1142" i="17" s="1"/>
  <c r="K1172" i="17" a="1"/>
  <c r="K1172" i="17" s="1"/>
  <c r="K1180" i="17" a="1"/>
  <c r="K1180" i="17" s="1"/>
  <c r="K1213" i="17" a="1"/>
  <c r="K1213" i="17" s="1"/>
  <c r="K1222" i="17" a="1"/>
  <c r="K1222" i="17" s="1"/>
  <c r="K1304" i="17" a="1"/>
  <c r="K1304" i="17" s="1"/>
  <c r="K1240" i="17" a="1"/>
  <c r="K1240" i="17" s="1"/>
  <c r="K1273" i="17" a="1"/>
  <c r="K1273" i="17" s="1"/>
  <c r="K1181" i="17" a="1"/>
  <c r="K1181" i="17" s="1"/>
  <c r="K1214" i="17" a="1"/>
  <c r="K1214" i="17" s="1"/>
  <c r="K1317" i="17" a="1"/>
  <c r="K1317" i="17" s="1"/>
  <c r="K1299" i="17" a="1"/>
  <c r="K1299" i="17" s="1"/>
  <c r="K1199" i="17" a="1"/>
  <c r="K1199" i="17" s="1"/>
  <c r="K1254" i="17" a="1"/>
  <c r="K1254" i="17" s="1"/>
  <c r="K1284" i="17" a="1"/>
  <c r="K1284" i="17" s="1"/>
  <c r="K1361" i="17" a="1"/>
  <c r="K1361" i="17" s="1"/>
  <c r="K1260" i="17" a="1"/>
  <c r="K1260" i="17" s="1"/>
  <c r="K1136" i="17" a="1"/>
  <c r="K1136" i="17" s="1"/>
  <c r="K1203" i="17" a="1"/>
  <c r="K1203" i="17" s="1"/>
  <c r="K1232" i="17" a="1"/>
  <c r="K1232" i="17" s="1"/>
  <c r="K1238" i="17" a="1"/>
  <c r="K1238" i="17" s="1"/>
  <c r="K1300" i="17" a="1"/>
  <c r="K1300" i="17" s="1"/>
  <c r="K1364" i="17" a="1"/>
  <c r="K1364" i="17" s="1"/>
  <c r="K1353" i="17" a="1"/>
  <c r="K1353" i="17" s="1"/>
  <c r="K1249" i="17" a="1"/>
  <c r="K1249" i="17" s="1"/>
  <c r="K1269" i="17" a="1"/>
  <c r="K1269" i="17" s="1"/>
  <c r="K1272" i="17" a="1"/>
  <c r="K1272" i="17" s="1"/>
  <c r="K1323" i="17" a="1"/>
  <c r="K1323" i="17" s="1"/>
  <c r="K1271" i="17" a="1"/>
  <c r="K1271" i="17" s="1"/>
  <c r="K1348" i="17" a="1"/>
  <c r="K1348" i="17" s="1"/>
  <c r="K1351" i="17" a="1"/>
  <c r="K1351" i="17" s="1"/>
  <c r="K1400" i="17" a="1"/>
  <c r="K1400" i="17" s="1"/>
  <c r="K1366" i="17" a="1"/>
  <c r="K1366" i="17" s="1"/>
  <c r="K1201" i="17" a="1"/>
  <c r="K1201" i="17" s="1"/>
  <c r="K1256" i="17" a="1"/>
  <c r="K1256" i="17" s="1"/>
  <c r="K1280" i="17" a="1"/>
  <c r="K1280" i="17" s="1"/>
  <c r="K1296" i="17" a="1"/>
  <c r="K1296" i="17" s="1"/>
  <c r="K1341" i="17" a="1"/>
  <c r="K1341" i="17" s="1"/>
  <c r="K1447" i="17" a="1"/>
  <c r="K1447" i="17" s="1"/>
  <c r="K1409" i="17" a="1"/>
  <c r="K1409" i="17" s="1"/>
  <c r="K1384" i="17" a="1"/>
  <c r="K1384" i="17" s="1"/>
  <c r="K1328" i="17" a="1"/>
  <c r="K1328" i="17" s="1"/>
  <c r="K1349" i="17" a="1"/>
  <c r="K1349" i="17" s="1"/>
  <c r="K1375" i="17" a="1"/>
  <c r="K1375" i="17" s="1"/>
  <c r="K1390" i="17" a="1"/>
  <c r="K1390" i="17" s="1"/>
  <c r="K1426" i="17" a="1"/>
  <c r="K1426" i="17" s="1"/>
  <c r="K1464" i="17" a="1"/>
  <c r="K1464" i="17" s="1"/>
  <c r="K1479" i="17" a="1"/>
  <c r="K1479" i="17" s="1"/>
  <c r="K1405" i="17" a="1"/>
  <c r="K1405" i="17" s="1"/>
  <c r="K1372" i="17" a="1"/>
  <c r="K1372" i="17" s="1"/>
  <c r="K1189" i="17" a="1"/>
  <c r="K1189" i="17" s="1"/>
  <c r="K1325" i="17" a="1"/>
  <c r="K1325" i="17" s="1"/>
  <c r="K1472" i="17" a="1"/>
  <c r="K1472" i="17" s="1"/>
  <c r="K1438" i="17" a="1"/>
  <c r="K1438" i="17" s="1"/>
  <c r="K1321" i="17" a="1"/>
  <c r="K1321" i="17" s="1"/>
  <c r="K1356" i="17" a="1"/>
  <c r="K1356" i="17" s="1"/>
  <c r="K1385" i="17" a="1"/>
  <c r="K1385" i="17" s="1"/>
  <c r="K1420" i="17" a="1"/>
  <c r="K1420" i="17" s="1"/>
  <c r="K1496" i="17" a="1"/>
  <c r="K1496" i="17" s="1"/>
  <c r="K1486" i="17" a="1"/>
  <c r="K1486" i="17" s="1"/>
  <c r="K1462" i="17" a="1"/>
  <c r="K1462" i="17" s="1"/>
  <c r="K1428" i="17" a="1"/>
  <c r="K1428" i="17" s="1"/>
  <c r="K1497" i="17" a="1"/>
  <c r="K1497" i="17" s="1"/>
  <c r="K1448" i="17" a="1"/>
  <c r="K1448" i="17" s="1"/>
  <c r="K1460" i="17" a="1"/>
  <c r="K1460" i="17" s="1"/>
  <c r="K1467" i="17" a="1"/>
  <c r="K1467" i="17" s="1"/>
  <c r="K1477" i="17" a="1"/>
  <c r="K1477" i="17" s="1"/>
  <c r="K1480" i="17" a="1"/>
  <c r="K1480" i="17" s="1"/>
  <c r="K1487" i="17" a="1"/>
  <c r="K1487" i="17" s="1"/>
  <c r="K1468" i="17" a="1"/>
  <c r="K1468" i="17" s="1"/>
  <c r="K1478" i="17" a="1"/>
  <c r="K1478" i="17" s="1"/>
  <c r="K1459" i="2" a="1"/>
  <c r="K1459" i="2" s="1"/>
  <c r="K1461" i="2" a="1"/>
  <c r="K1461" i="2" s="1"/>
  <c r="K1462" i="2" a="1"/>
  <c r="K1462" i="2" s="1"/>
  <c r="K1496" i="2" a="1"/>
  <c r="K1496" i="2" s="1"/>
  <c r="K1455" i="2" a="1"/>
  <c r="K1455" i="2" s="1"/>
  <c r="K1497" i="2" a="1"/>
  <c r="K1497" i="2" s="1"/>
  <c r="K1452" i="2" a="1"/>
  <c r="K1452" i="2" s="1"/>
  <c r="K1424" i="2" a="1"/>
  <c r="K1424" i="2" s="1"/>
  <c r="K1426" i="2" a="1"/>
  <c r="K1426" i="2" s="1"/>
  <c r="K1405" i="2" a="1"/>
  <c r="K1405" i="2" s="1"/>
  <c r="K1445" i="2" a="1"/>
  <c r="K1445" i="2" s="1"/>
  <c r="K1433" i="2" a="1"/>
  <c r="K1433" i="2" s="1"/>
  <c r="K1412" i="2" a="1"/>
  <c r="K1412" i="2" s="1"/>
  <c r="K1441" i="2" a="1"/>
  <c r="K1441" i="2" s="1"/>
  <c r="K1362" i="2" a="1"/>
  <c r="K1362" i="2" s="1"/>
  <c r="K1358" i="2" a="1"/>
  <c r="K1358" i="2" s="1"/>
  <c r="K1369" i="2" a="1"/>
  <c r="K1369" i="2" s="1"/>
  <c r="K1375" i="2" a="1"/>
  <c r="K1375" i="2" s="1"/>
  <c r="K1387" i="2" a="1"/>
  <c r="K1387" i="2" s="1"/>
  <c r="K1366" i="2" a="1"/>
  <c r="K1366" i="2" s="1"/>
  <c r="K1390" i="2" a="1"/>
  <c r="K1390" i="2" s="1"/>
  <c r="K1359" i="2" a="1"/>
  <c r="K1359" i="2" s="1"/>
  <c r="K1380" i="2" a="1"/>
  <c r="K1380" i="2" s="1"/>
  <c r="K1389" i="2" a="1"/>
  <c r="K1389" i="2" s="1"/>
  <c r="K1385" i="2" a="1"/>
  <c r="K1385" i="2" s="1"/>
  <c r="K1367" i="2" a="1"/>
  <c r="K1367" i="2" s="1"/>
  <c r="K1371" i="2" a="1"/>
  <c r="K1371" i="2" s="1"/>
  <c r="K1377" i="2" a="1"/>
  <c r="K1377" i="2" s="1"/>
  <c r="K1378" i="2" a="1"/>
  <c r="K1378" i="2" s="1"/>
  <c r="K1328" i="2" a="1"/>
  <c r="K1328" i="2" s="1"/>
  <c r="K1325" i="2" a="1"/>
  <c r="K1325" i="2" s="1"/>
  <c r="K1316" i="2" a="1"/>
  <c r="K1316" i="2" s="1"/>
  <c r="K1329" i="2" a="1"/>
  <c r="K1329" i="2" s="1"/>
  <c r="K1309" i="2" a="1"/>
  <c r="K1309" i="2" s="1"/>
  <c r="K1335" i="2" a="1"/>
  <c r="K1335" i="2" s="1"/>
  <c r="K1350" i="2" a="1"/>
  <c r="K1350" i="2" s="1"/>
  <c r="K1322" i="2" a="1"/>
  <c r="K1322" i="2" s="1"/>
  <c r="K1280" i="2" a="1"/>
  <c r="K1280" i="2" s="1"/>
  <c r="K1262" i="2" a="1"/>
  <c r="K1262" i="2" s="1"/>
  <c r="K1282" i="2" a="1"/>
  <c r="K1282" i="2" s="1"/>
  <c r="K1268" i="2" a="1"/>
  <c r="K1268" i="2" s="1"/>
  <c r="K1293" i="2" a="1"/>
  <c r="K1293" i="2" s="1"/>
  <c r="K1266" i="2" a="1"/>
  <c r="K1266" i="2" s="1"/>
  <c r="K1264" i="2" a="1"/>
  <c r="K1264" i="2" s="1"/>
  <c r="K1300" i="2" a="1"/>
  <c r="K1300" i="2" s="1"/>
  <c r="K1296" i="2" a="1"/>
  <c r="K1296" i="2" s="1"/>
  <c r="K1258" i="2" a="1"/>
  <c r="K1258" i="2" s="1"/>
  <c r="K1229" i="2" a="1"/>
  <c r="K1229" i="2" s="1"/>
  <c r="K1224" i="2" a="1"/>
  <c r="K1224" i="2" s="1"/>
  <c r="K1254" i="2" a="1"/>
  <c r="K1254" i="2" s="1"/>
  <c r="K1235" i="2" a="1"/>
  <c r="K1235" i="2" s="1"/>
  <c r="K1247" i="2" a="1"/>
  <c r="K1247" i="2" s="1"/>
  <c r="K1253" i="2" a="1"/>
  <c r="K1253" i="2" s="1"/>
  <c r="K1233" i="2" a="1"/>
  <c r="K1233" i="2" s="1"/>
  <c r="K1218" i="2" a="1"/>
  <c r="K1218" i="2" s="1"/>
  <c r="K1230" i="2" a="1"/>
  <c r="K1230" i="2" s="1"/>
  <c r="K1170" i="2" a="1"/>
  <c r="K1170" i="2" s="1"/>
  <c r="K1195" i="2" a="1"/>
  <c r="K1195" i="2" s="1"/>
  <c r="K1197" i="2" a="1"/>
  <c r="K1197" i="2" s="1"/>
  <c r="K1171" i="2" a="1"/>
  <c r="K1171" i="2" s="1"/>
  <c r="K1191" i="2" a="1"/>
  <c r="K1191" i="2" s="1"/>
  <c r="K1167" i="2" a="1"/>
  <c r="K1167" i="2" s="1"/>
  <c r="K1165" i="2" a="1"/>
  <c r="K1165" i="2" s="1"/>
  <c r="K1169" i="2" a="1"/>
  <c r="K1169" i="2" s="1"/>
  <c r="K1130" i="2" a="1"/>
  <c r="K1130" i="2" s="1"/>
  <c r="K1115" i="2" a="1"/>
  <c r="K1115" i="2" s="1"/>
  <c r="K1121" i="2" a="1"/>
  <c r="K1121" i="2" s="1"/>
  <c r="K1117" i="2" a="1"/>
  <c r="K1117" i="2" s="1"/>
  <c r="K1128" i="2" a="1"/>
  <c r="K1128" i="2" s="1"/>
  <c r="K1133" i="2" a="1"/>
  <c r="K1133" i="2" s="1"/>
  <c r="K1148" i="2" a="1"/>
  <c r="K1148" i="2" s="1"/>
  <c r="K1116" i="2" a="1"/>
  <c r="K1116" i="2" s="1"/>
  <c r="K1118" i="2" a="1"/>
  <c r="K1118" i="2" s="1"/>
  <c r="K1272" i="2" a="1"/>
  <c r="K1272" i="2" s="1"/>
  <c r="K1295" i="2" a="1"/>
  <c r="K1295" i="2" s="1"/>
  <c r="K1180" i="2" a="1"/>
  <c r="K1180" i="2" s="1"/>
  <c r="K1203" i="2" a="1"/>
  <c r="K1203" i="2" s="1"/>
  <c r="K1232" i="2" a="1"/>
  <c r="K1232" i="2" s="1"/>
  <c r="K1314" i="2" a="1"/>
  <c r="K1314" i="2" s="1"/>
  <c r="K1370" i="2" a="1"/>
  <c r="K1370" i="2" s="1"/>
  <c r="K1384" i="2" a="1"/>
  <c r="K1384" i="2" s="1"/>
  <c r="K1394" i="2" a="1"/>
  <c r="K1394" i="2" s="1"/>
  <c r="K1423" i="2" a="1"/>
  <c r="K1423" i="2" s="1"/>
  <c r="K1438" i="2" a="1"/>
  <c r="K1438" i="2" s="1"/>
  <c r="K1444" i="2" a="1"/>
  <c r="K1444" i="2" s="1"/>
  <c r="K1484" i="2" a="1"/>
  <c r="K1484" i="2" s="1"/>
  <c r="K1149" i="2" a="1"/>
  <c r="K1149" i="2" s="1"/>
  <c r="K1204" i="2" a="1"/>
  <c r="K1204" i="2" s="1"/>
  <c r="K1209" i="2" a="1"/>
  <c r="K1209" i="2" s="1"/>
  <c r="K1290" i="2" a="1"/>
  <c r="K1290" i="2" s="1"/>
  <c r="K1319" i="2" a="1"/>
  <c r="K1319" i="2" s="1"/>
  <c r="K1342" i="2" a="1"/>
  <c r="K1342" i="2" s="1"/>
  <c r="K1376" i="2" a="1"/>
  <c r="K1376" i="2" s="1"/>
  <c r="K1409" i="2" a="1"/>
  <c r="K1409" i="2" s="1"/>
  <c r="K1414" i="2" a="1"/>
  <c r="K1414" i="2" s="1"/>
  <c r="K1476" i="2" a="1"/>
  <c r="K1476" i="2" s="1"/>
  <c r="K1140" i="2" a="1"/>
  <c r="K1140" i="2" s="1"/>
  <c r="K1155" i="2" a="1"/>
  <c r="K1155" i="2" s="1"/>
  <c r="K1173" i="2" a="1"/>
  <c r="K1173" i="2" s="1"/>
  <c r="K1205" i="2" a="1"/>
  <c r="K1205" i="2" s="1"/>
  <c r="K1223" i="2" a="1"/>
  <c r="K1223" i="2" s="1"/>
  <c r="K1228" i="2" a="1"/>
  <c r="K1228" i="2" s="1"/>
  <c r="K1246" i="2" a="1"/>
  <c r="K1246" i="2" s="1"/>
  <c r="K1250" i="2" a="1"/>
  <c r="K1250" i="2" s="1"/>
  <c r="K1273" i="2" a="1"/>
  <c r="K1273" i="2" s="1"/>
  <c r="K1334" i="2" a="1"/>
  <c r="K1334" i="2" s="1"/>
  <c r="K1386" i="2" a="1"/>
  <c r="K1386" i="2" s="1"/>
  <c r="K1415" i="2" a="1"/>
  <c r="K1415" i="2" s="1"/>
  <c r="K1450" i="2" a="1"/>
  <c r="K1450" i="2" s="1"/>
  <c r="K1150" i="2" a="1"/>
  <c r="K1150" i="2" s="1"/>
  <c r="K1168" i="2" a="1"/>
  <c r="K1168" i="2" s="1"/>
  <c r="K1177" i="2" a="1"/>
  <c r="K1177" i="2" s="1"/>
  <c r="K1182" i="2" a="1"/>
  <c r="K1182" i="2" s="1"/>
  <c r="K1214" i="2" a="1"/>
  <c r="K1214" i="2" s="1"/>
  <c r="K1251" i="2" a="1"/>
  <c r="K1251" i="2" s="1"/>
  <c r="K1269" i="2" a="1"/>
  <c r="K1269" i="2" s="1"/>
  <c r="K1301" i="2" a="1"/>
  <c r="K1301" i="2" s="1"/>
  <c r="K1363" i="2" a="1"/>
  <c r="K1363" i="2" s="1"/>
  <c r="K1391" i="2" a="1"/>
  <c r="K1391" i="2" s="1"/>
  <c r="K1396" i="2" a="1"/>
  <c r="K1396" i="2" s="1"/>
  <c r="K1410" i="2" a="1"/>
  <c r="K1410" i="2" s="1"/>
  <c r="K1435" i="2" a="1"/>
  <c r="K1435" i="2" s="1"/>
  <c r="K1464" i="2" a="1"/>
  <c r="K1464" i="2" s="1"/>
  <c r="K1485" i="2" a="1"/>
  <c r="K1485" i="2" s="1"/>
  <c r="K1490" i="2" a="1"/>
  <c r="K1490" i="2" s="1"/>
  <c r="K1368" i="2" a="1"/>
  <c r="K1368" i="2" s="1"/>
  <c r="K1141" i="2" a="1"/>
  <c r="K1141" i="2" s="1"/>
  <c r="K1192" i="2" a="1"/>
  <c r="K1192" i="2" s="1"/>
  <c r="K1220" i="2" a="1"/>
  <c r="K1220" i="2" s="1"/>
  <c r="K1256" i="2" a="1"/>
  <c r="K1256" i="2" s="1"/>
  <c r="K1307" i="2" a="1"/>
  <c r="K1307" i="2" s="1"/>
  <c r="K1348" i="2" a="1"/>
  <c r="K1348" i="2" s="1"/>
  <c r="K1354" i="2" a="1"/>
  <c r="K1354" i="2" s="1"/>
  <c r="K1416" i="2" a="1"/>
  <c r="K1416" i="2" s="1"/>
  <c r="K1465" i="2" a="1"/>
  <c r="K1465" i="2" s="1"/>
  <c r="K1146" i="2" a="1"/>
  <c r="K1146" i="2" s="1"/>
  <c r="K1132" i="2" a="1"/>
  <c r="K1132" i="2" s="1"/>
  <c r="K1225" i="2" a="1"/>
  <c r="K1225" i="2" s="1"/>
  <c r="K1257" i="2" a="1"/>
  <c r="K1257" i="2" s="1"/>
  <c r="K1265" i="2" a="1"/>
  <c r="K1265" i="2" s="1"/>
  <c r="K1308" i="2" a="1"/>
  <c r="K1308" i="2" s="1"/>
  <c r="K1327" i="2" a="1"/>
  <c r="K1327" i="2" s="1"/>
  <c r="K1349" i="2" a="1"/>
  <c r="K1349" i="2" s="1"/>
  <c r="K1402" i="2" a="1"/>
  <c r="K1402" i="2" s="1"/>
  <c r="K1432" i="2" a="1"/>
  <c r="K1432" i="2" s="1"/>
  <c r="K1442" i="2" a="1"/>
  <c r="K1442" i="2" s="1"/>
  <c r="K1486" i="2" a="1"/>
  <c r="K1486" i="2" s="1"/>
  <c r="K1216" i="2" a="1"/>
  <c r="K1216" i="2" s="1"/>
  <c r="K1221" i="2" a="1"/>
  <c r="K1221" i="2" s="1"/>
  <c r="K1239" i="2" a="1"/>
  <c r="K1239" i="2" s="1"/>
  <c r="K1332" i="2" a="1"/>
  <c r="K1332" i="2" s="1"/>
  <c r="K1360" i="2" a="1"/>
  <c r="K1360" i="2" s="1"/>
  <c r="K1437" i="2" a="1"/>
  <c r="K1437" i="2" s="1"/>
  <c r="K1086" i="2" a="1"/>
  <c r="K1086" i="2" s="1"/>
  <c r="K1092" i="2" a="1"/>
  <c r="K1092" i="2" s="1"/>
  <c r="K1076" i="2" a="1"/>
  <c r="K1076" i="2" s="1"/>
  <c r="K1089" i="2" a="1"/>
  <c r="K1089" i="2" s="1"/>
  <c r="K1106" i="2" a="1"/>
  <c r="K1106" i="2" s="1"/>
  <c r="K1113" i="2" a="1"/>
  <c r="K1113" i="2" s="1"/>
  <c r="K1077" i="2" a="1"/>
  <c r="K1077" i="2" s="1"/>
  <c r="K1104" i="2" a="1"/>
  <c r="K1104" i="2" s="1"/>
  <c r="K1111" i="2" a="1"/>
  <c r="K1111" i="2" s="1"/>
  <c r="K1079" i="2" a="1"/>
  <c r="K1079" i="2" s="1"/>
  <c r="K1091" i="2" a="1"/>
  <c r="K1091" i="2" s="1"/>
  <c r="K1102" i="2" a="1"/>
  <c r="K1102" i="2" s="1"/>
  <c r="K1108" i="2" a="1"/>
  <c r="K1108" i="2" s="1"/>
  <c r="K1100" i="2" a="1"/>
  <c r="K1100" i="2" s="1"/>
  <c r="K1112" i="2" a="1"/>
  <c r="K1112" i="2" s="1"/>
  <c r="K1070" i="2" a="1"/>
  <c r="K1070" i="2" s="1"/>
  <c r="K1101" i="2" a="1"/>
  <c r="K1101" i="2" s="1"/>
  <c r="K1088" i="2" a="1"/>
  <c r="K1088" i="2" s="1"/>
  <c r="K1109" i="2" a="1"/>
  <c r="K1109" i="2" s="1"/>
  <c r="K1066" i="2" a="1"/>
  <c r="K1066" i="2" s="1"/>
  <c r="K1030" i="2" a="1"/>
  <c r="K1030" i="2" s="1"/>
  <c r="K1054" i="2" a="1"/>
  <c r="K1054" i="2" s="1"/>
  <c r="K1026" i="2" a="1"/>
  <c r="K1026" i="2" s="1"/>
  <c r="K1021" i="2" a="1"/>
  <c r="K1021" i="2" s="1"/>
  <c r="K1033" i="2" a="1"/>
  <c r="K1033" i="2" s="1"/>
  <c r="K1045" i="2" a="1"/>
  <c r="K1045" i="2" s="1"/>
  <c r="K1057" i="2" a="1"/>
  <c r="K1057" i="2" s="1"/>
  <c r="K1025" i="2" a="1"/>
  <c r="K1025" i="2" s="1"/>
  <c r="K1027" i="2" a="1"/>
  <c r="K1027" i="2" s="1"/>
  <c r="K1034" i="2" a="1"/>
  <c r="K1034" i="2" s="1"/>
  <c r="K1006" i="2" a="1"/>
  <c r="K1006" i="2" s="1"/>
  <c r="K989" i="2" a="1"/>
  <c r="K989" i="2" s="1"/>
  <c r="K1001" i="2" a="1"/>
  <c r="K1001" i="2" s="1"/>
  <c r="K990" i="2" a="1"/>
  <c r="K990" i="2" s="1"/>
  <c r="K976" i="2" a="1"/>
  <c r="K976" i="2" s="1"/>
  <c r="K993" i="2" a="1"/>
  <c r="K993" i="2" s="1"/>
  <c r="K978" i="2" a="1"/>
  <c r="K978" i="2" s="1"/>
  <c r="K991" i="2" a="1"/>
  <c r="K991" i="2" s="1"/>
  <c r="K1013" i="2" a="1"/>
  <c r="K1013" i="2" s="1"/>
  <c r="K1020" i="2" a="1"/>
  <c r="K1020" i="2" s="1"/>
  <c r="K1028" i="2" a="1"/>
  <c r="K1028" i="2" s="1"/>
  <c r="K1059" i="2" a="1"/>
  <c r="K1059" i="2" s="1"/>
  <c r="K1008" i="2" a="1"/>
  <c r="K1008" i="2" s="1"/>
  <c r="K981" i="2" a="1"/>
  <c r="K981" i="2" s="1"/>
  <c r="K1009" i="2" a="1"/>
  <c r="K1009" i="2" s="1"/>
  <c r="K1043" i="2" a="1"/>
  <c r="K1043" i="2" s="1"/>
  <c r="K1061" i="2" a="1"/>
  <c r="K1061" i="2" s="1"/>
  <c r="K1005" i="2" a="1"/>
  <c r="K1005" i="2" s="1"/>
  <c r="K1014" i="2" a="1"/>
  <c r="K1014" i="2" s="1"/>
  <c r="K1053" i="2" a="1"/>
  <c r="K1053" i="2" s="1"/>
  <c r="K1036" i="2" a="1"/>
  <c r="K1036" i="2" s="1"/>
  <c r="K1044" i="2" a="1"/>
  <c r="K1044" i="2" s="1"/>
  <c r="K1063" i="2" a="1"/>
  <c r="K1063" i="2" s="1"/>
  <c r="K1002" i="2" a="1"/>
  <c r="K1002" i="2" s="1"/>
  <c r="K1032" i="2" a="1"/>
  <c r="K1032" i="2" s="1"/>
  <c r="K1037" i="2" a="1"/>
  <c r="K1037" i="2" s="1"/>
  <c r="K943" i="2" a="1"/>
  <c r="K943" i="2" s="1"/>
  <c r="K926" i="2" a="1"/>
  <c r="K926" i="2" s="1"/>
  <c r="K938" i="2" a="1"/>
  <c r="K938" i="2" s="1"/>
  <c r="K957" i="2" a="1"/>
  <c r="K957" i="2" s="1"/>
  <c r="K958" i="2" a="1"/>
  <c r="K958" i="2" s="1"/>
  <c r="K950" i="2" a="1"/>
  <c r="K950" i="2" s="1"/>
  <c r="K961" i="2" a="1"/>
  <c r="K961" i="2" s="1"/>
  <c r="K934" i="2" a="1"/>
  <c r="K934" i="2" s="1"/>
  <c r="K945" i="2" a="1"/>
  <c r="K945" i="2" s="1"/>
  <c r="K931" i="2" a="1"/>
  <c r="K931" i="2" s="1"/>
  <c r="K942" i="2" a="1"/>
  <c r="K942" i="2" s="1"/>
  <c r="K947" i="2" a="1"/>
  <c r="K947" i="2" s="1"/>
  <c r="K960" i="2" a="1"/>
  <c r="K960" i="2" s="1"/>
  <c r="K927" i="2" a="1"/>
  <c r="K927" i="2" s="1"/>
  <c r="K925" i="2" a="1"/>
  <c r="K925" i="2" s="1"/>
  <c r="K959" i="2" a="1"/>
  <c r="K959" i="2" s="1"/>
  <c r="K969" i="2" a="1"/>
  <c r="K969" i="2" s="1"/>
  <c r="K944" i="2" a="1"/>
  <c r="K944" i="2" s="1"/>
  <c r="K882" i="2" a="1"/>
  <c r="K882" i="2" s="1"/>
  <c r="K888" i="2" a="1"/>
  <c r="K888" i="2" s="1"/>
  <c r="K898" i="2" a="1"/>
  <c r="K898" i="2" s="1"/>
  <c r="K881" i="2" a="1"/>
  <c r="K881" i="2" s="1"/>
  <c r="K906" i="2" a="1"/>
  <c r="K906" i="2" s="1"/>
  <c r="K912" i="2" a="1"/>
  <c r="K912" i="2" s="1"/>
  <c r="K890" i="2" a="1"/>
  <c r="K890" i="2" s="1"/>
  <c r="K885" i="2" a="1"/>
  <c r="K885" i="2" s="1"/>
  <c r="K896" i="2" a="1"/>
  <c r="K896" i="2" s="1"/>
  <c r="K902" i="2" a="1"/>
  <c r="K902" i="2" s="1"/>
  <c r="K913" i="2" a="1"/>
  <c r="K913" i="2" s="1"/>
  <c r="K877" i="2" a="1"/>
  <c r="K877" i="2" s="1"/>
  <c r="K920" i="2" a="1"/>
  <c r="K920" i="2" s="1"/>
  <c r="K921" i="2" a="1"/>
  <c r="K921" i="2" s="1"/>
  <c r="K899" i="2" a="1"/>
  <c r="K899" i="2" s="1"/>
  <c r="K903" i="2" a="1"/>
  <c r="K903" i="2" s="1"/>
  <c r="K894" i="2" a="1"/>
  <c r="K894" i="2" s="1"/>
  <c r="K907" i="2" a="1"/>
  <c r="K907" i="2" s="1"/>
  <c r="K845" i="2" a="1"/>
  <c r="K845" i="2" s="1"/>
  <c r="K836" i="2" a="1"/>
  <c r="K836" i="2" s="1"/>
  <c r="K842" i="2" a="1"/>
  <c r="K842" i="2" s="1"/>
  <c r="K872" i="2" a="1"/>
  <c r="K872" i="2" s="1"/>
  <c r="K832" i="2" a="1"/>
  <c r="K832" i="2" s="1"/>
  <c r="K870" i="2" a="1"/>
  <c r="K870" i="2" s="1"/>
  <c r="K858" i="2" a="1"/>
  <c r="K858" i="2" s="1"/>
  <c r="K843" i="2" a="1"/>
  <c r="K843" i="2" s="1"/>
  <c r="K837" i="2" a="1"/>
  <c r="K837" i="2" s="1"/>
  <c r="K856" i="2" a="1"/>
  <c r="K856" i="2" s="1"/>
  <c r="K865" i="2" a="1"/>
  <c r="K865" i="2" s="1"/>
  <c r="K873" i="2" a="1"/>
  <c r="K873" i="2" s="1"/>
  <c r="K828" i="2" a="1"/>
  <c r="K828" i="2" s="1"/>
  <c r="K861" i="2" a="1"/>
  <c r="K861" i="2" s="1"/>
  <c r="K835" i="2" a="1"/>
  <c r="K835" i="2" s="1"/>
  <c r="K802" i="2" a="1"/>
  <c r="K802" i="2" s="1"/>
  <c r="K809" i="2" a="1"/>
  <c r="K809" i="2" s="1"/>
  <c r="K786" i="2" a="1"/>
  <c r="K786" i="2" s="1"/>
  <c r="K811" i="2" a="1"/>
  <c r="K811" i="2" s="1"/>
  <c r="K782" i="2" a="1"/>
  <c r="K782" i="2" s="1"/>
  <c r="K819" i="2" a="1"/>
  <c r="K819" i="2" s="1"/>
  <c r="K807" i="2" a="1"/>
  <c r="K807" i="2" s="1"/>
  <c r="K779" i="2" a="1"/>
  <c r="K779" i="2" s="1"/>
  <c r="K813" i="2" a="1"/>
  <c r="K813" i="2" s="1"/>
  <c r="K800" i="2" a="1"/>
  <c r="K800" i="2" s="1"/>
  <c r="K789" i="2" a="1"/>
  <c r="K789" i="2" s="1"/>
  <c r="K808" i="2" a="1"/>
  <c r="K808" i="2" s="1"/>
  <c r="K814" i="2" a="1"/>
  <c r="K814" i="2" s="1"/>
  <c r="K792" i="2" a="1"/>
  <c r="K792" i="2" s="1"/>
  <c r="K788" i="2" a="1"/>
  <c r="K788" i="2" s="1"/>
  <c r="K810" i="2" a="1"/>
  <c r="K810" i="2" s="1"/>
  <c r="K780" i="2" a="1"/>
  <c r="K780" i="2" s="1"/>
  <c r="K821" i="2" a="1"/>
  <c r="K821" i="2" s="1"/>
  <c r="K781" i="2" a="1"/>
  <c r="K781" i="2" s="1"/>
  <c r="K812" i="2" a="1"/>
  <c r="K812" i="2" s="1"/>
  <c r="K817" i="2" a="1"/>
  <c r="K817" i="2" s="1"/>
  <c r="K756" i="2" a="1"/>
  <c r="K756" i="2" s="1"/>
  <c r="K757" i="2" a="1"/>
  <c r="K757" i="2" s="1"/>
  <c r="K738" i="2" a="1"/>
  <c r="K738" i="2" s="1"/>
  <c r="K761" i="2" a="1"/>
  <c r="K761" i="2" s="1"/>
  <c r="K734" i="2" a="1"/>
  <c r="K734" i="2" s="1"/>
  <c r="K763" i="2" a="1"/>
  <c r="K763" i="2" s="1"/>
  <c r="K769" i="2" a="1"/>
  <c r="K769" i="2" s="1"/>
  <c r="K742" i="2" a="1"/>
  <c r="K742" i="2" s="1"/>
  <c r="K748" i="2" a="1"/>
  <c r="K748" i="2" s="1"/>
  <c r="K754" i="2" a="1"/>
  <c r="K754" i="2" s="1"/>
  <c r="K733" i="2" a="1"/>
  <c r="K733" i="2" s="1"/>
  <c r="K739" i="2" a="1"/>
  <c r="K739" i="2" s="1"/>
  <c r="K750" i="2" a="1"/>
  <c r="K750" i="2" s="1"/>
  <c r="K770" i="2" a="1"/>
  <c r="K770" i="2" s="1"/>
  <c r="K768" i="2" a="1"/>
  <c r="K768" i="2" s="1"/>
  <c r="K684" i="2" a="1"/>
  <c r="K684" i="2" s="1"/>
  <c r="K708" i="2" a="1"/>
  <c r="K708" i="2" s="1"/>
  <c r="K722" i="2" a="1"/>
  <c r="K722" i="2" s="1"/>
  <c r="K709" i="2" a="1"/>
  <c r="K709" i="2" s="1"/>
  <c r="K713" i="2" a="1"/>
  <c r="K713" i="2" s="1"/>
  <c r="K695" i="2" a="1"/>
  <c r="K695" i="2" s="1"/>
  <c r="K703" i="2" a="1"/>
  <c r="K703" i="2" s="1"/>
  <c r="K690" i="2" a="1"/>
  <c r="K690" i="2" s="1"/>
  <c r="K704" i="2" a="1"/>
  <c r="K704" i="2" s="1"/>
  <c r="K718" i="2" a="1"/>
  <c r="K718" i="2" s="1"/>
  <c r="K705" i="2" a="1"/>
  <c r="K705" i="2" s="1"/>
  <c r="K692" i="2" a="1"/>
  <c r="K692" i="2" s="1"/>
  <c r="K719" i="2" a="1"/>
  <c r="K719" i="2" s="1"/>
  <c r="K728" i="2" a="1"/>
  <c r="K728" i="2" s="1"/>
  <c r="K693" i="2" a="1"/>
  <c r="K693" i="2" s="1"/>
  <c r="K720" i="2" a="1"/>
  <c r="K720" i="2" s="1"/>
  <c r="K655" i="2" a="1"/>
  <c r="K655" i="2" s="1"/>
  <c r="K640" i="2" a="1"/>
  <c r="K640" i="2" s="1"/>
  <c r="K661" i="2" a="1"/>
  <c r="K661" i="2" s="1"/>
  <c r="K677" i="2" a="1"/>
  <c r="K677" i="2" s="1"/>
  <c r="K639" i="2" a="1"/>
  <c r="K639" i="2" s="1"/>
  <c r="K648" i="2" a="1"/>
  <c r="K648" i="2" s="1"/>
  <c r="K674" i="2" a="1"/>
  <c r="K674" i="2" s="1"/>
  <c r="K643" i="2" a="1"/>
  <c r="K643" i="2" s="1"/>
  <c r="K649" i="2" a="1"/>
  <c r="K649" i="2" s="1"/>
  <c r="K658" i="2" a="1"/>
  <c r="K658" i="2" s="1"/>
  <c r="K667" i="2" a="1"/>
  <c r="K667" i="2" s="1"/>
  <c r="K645" i="2" a="1"/>
  <c r="K645" i="2" s="1"/>
  <c r="K638" i="2" a="1"/>
  <c r="K638" i="2" s="1"/>
  <c r="K646" i="2" a="1"/>
  <c r="K646" i="2" s="1"/>
  <c r="K656" i="2" a="1"/>
  <c r="K656" i="2" s="1"/>
  <c r="K668" i="2" a="1"/>
  <c r="K668" i="2" s="1"/>
  <c r="K673" i="2" a="1"/>
  <c r="K673" i="2" s="1"/>
  <c r="K660" i="2" a="1"/>
  <c r="K660" i="2" s="1"/>
  <c r="K634" i="2" a="1"/>
  <c r="K634" i="2" s="1"/>
  <c r="K590" i="2" a="1"/>
  <c r="K590" i="2" s="1"/>
  <c r="K592" i="2" a="1"/>
  <c r="K592" i="2" s="1"/>
  <c r="K607" i="2" a="1"/>
  <c r="K607" i="2" s="1"/>
  <c r="K614" i="2" a="1"/>
  <c r="K614" i="2" s="1"/>
  <c r="K631" i="2" a="1"/>
  <c r="K631" i="2" s="1"/>
  <c r="K603" i="2" a="1"/>
  <c r="K603" i="2" s="1"/>
  <c r="K618" i="2" a="1"/>
  <c r="K618" i="2" s="1"/>
  <c r="K604" i="2" a="1"/>
  <c r="K604" i="2" s="1"/>
  <c r="K615" i="2" a="1"/>
  <c r="K615" i="2" s="1"/>
  <c r="K623" i="2" a="1"/>
  <c r="K623" i="2" s="1"/>
  <c r="K600" i="2" a="1"/>
  <c r="K600" i="2" s="1"/>
  <c r="K616" i="2" a="1"/>
  <c r="K616" i="2" s="1"/>
  <c r="K617" i="2" a="1"/>
  <c r="K617" i="2" s="1"/>
  <c r="K588" i="2" a="1"/>
  <c r="K588" i="2" s="1"/>
  <c r="K626" i="2" a="1"/>
  <c r="K626" i="2" s="1"/>
  <c r="K539" i="2" a="1"/>
  <c r="K539" i="2" s="1"/>
  <c r="K541" i="2" a="1"/>
  <c r="K541" i="2" s="1"/>
  <c r="K560" i="2" a="1"/>
  <c r="K560" i="2" s="1"/>
  <c r="K566" i="2" a="1"/>
  <c r="K566" i="2" s="1"/>
  <c r="K554" i="2" a="1"/>
  <c r="K554" i="2" s="1"/>
  <c r="K544" i="2" a="1"/>
  <c r="K544" i="2" s="1"/>
  <c r="K567" i="2" a="1"/>
  <c r="K567" i="2" s="1"/>
  <c r="K578" i="2" a="1"/>
  <c r="K578" i="2" s="1"/>
  <c r="K563" i="2" a="1"/>
  <c r="K563" i="2" s="1"/>
  <c r="K585" i="2" a="1"/>
  <c r="K585" i="2" s="1"/>
  <c r="K540" i="2" a="1"/>
  <c r="K540" i="2" s="1"/>
  <c r="K573" i="2" a="1"/>
  <c r="K573" i="2" s="1"/>
  <c r="K547" i="2" a="1"/>
  <c r="K547" i="2" s="1"/>
  <c r="K575" i="2" a="1"/>
  <c r="K575" i="2" s="1"/>
  <c r="K571" i="2" a="1"/>
  <c r="K571" i="2" s="1"/>
  <c r="K580" i="2" a="1"/>
  <c r="K580" i="2" s="1"/>
  <c r="K510" i="2" a="1"/>
  <c r="K510" i="2" s="1"/>
  <c r="K528" i="2" a="1"/>
  <c r="K528" i="2" s="1"/>
  <c r="K530" i="2" a="1"/>
  <c r="K530" i="2" s="1"/>
  <c r="K507" i="2" a="1"/>
  <c r="K507" i="2" s="1"/>
  <c r="K531" i="2" a="1"/>
  <c r="K531" i="2" s="1"/>
  <c r="K532" i="2" a="1"/>
  <c r="K532" i="2" s="1"/>
  <c r="K498" i="2" a="1"/>
  <c r="K498" i="2" s="1"/>
  <c r="K513" i="2" a="1"/>
  <c r="K513" i="2" s="1"/>
  <c r="K535" i="2" a="1"/>
  <c r="K535" i="2" s="1"/>
  <c r="K508" i="2" a="1"/>
  <c r="K508" i="2" s="1"/>
  <c r="K493" i="2" a="1"/>
  <c r="K493" i="2" s="1"/>
  <c r="K499" i="2" a="1"/>
  <c r="K499" i="2" s="1"/>
  <c r="K521" i="2" a="1"/>
  <c r="K521" i="2" s="1"/>
  <c r="K516" i="2" a="1"/>
  <c r="K516" i="2" s="1"/>
  <c r="K468" i="2" a="1"/>
  <c r="K468" i="2" s="1"/>
  <c r="K483" i="2" a="1"/>
  <c r="K483" i="2" s="1"/>
  <c r="K473" i="2" a="1"/>
  <c r="K473" i="2" s="1"/>
  <c r="K453" i="2" a="1"/>
  <c r="K453" i="2" s="1"/>
  <c r="K479" i="2" a="1"/>
  <c r="K479" i="2" s="1"/>
  <c r="K484" i="2" a="1"/>
  <c r="K484" i="2" s="1"/>
  <c r="K454" i="2" a="1"/>
  <c r="K454" i="2" s="1"/>
  <c r="K476" i="2" a="1"/>
  <c r="K476" i="2" s="1"/>
  <c r="K446" i="2" a="1"/>
  <c r="K446" i="2" s="1"/>
  <c r="K460" i="2" a="1"/>
  <c r="K460" i="2" s="1"/>
  <c r="K464" i="2" a="1"/>
  <c r="K464" i="2" s="1"/>
  <c r="K481" i="2" a="1"/>
  <c r="K481" i="2" s="1"/>
  <c r="K456" i="2" a="1"/>
  <c r="K456" i="2" s="1"/>
  <c r="K482" i="2" a="1"/>
  <c r="K482" i="2" s="1"/>
  <c r="K443" i="2" a="1"/>
  <c r="K443" i="2" s="1"/>
  <c r="K452" i="2" a="1"/>
  <c r="K452" i="2" s="1"/>
  <c r="K401" i="2" a="1"/>
  <c r="K401" i="2" s="1"/>
  <c r="K440" i="2" a="1"/>
  <c r="K440" i="2" s="1"/>
  <c r="K407" i="2" a="1"/>
  <c r="K407" i="2" s="1"/>
  <c r="K431" i="2" a="1"/>
  <c r="K431" i="2" s="1"/>
  <c r="K403" i="2" a="1"/>
  <c r="K403" i="2" s="1"/>
  <c r="K422" i="2" a="1"/>
  <c r="K422" i="2" s="1"/>
  <c r="K417" i="2" a="1"/>
  <c r="K417" i="2" s="1"/>
  <c r="K425" i="2" a="1"/>
  <c r="K425" i="2" s="1"/>
  <c r="K408" i="2" a="1"/>
  <c r="K408" i="2" s="1"/>
  <c r="K411" i="2" a="1"/>
  <c r="K411" i="2" s="1"/>
  <c r="K394" i="2" a="1"/>
  <c r="K394" i="2" s="1"/>
  <c r="K356" i="2" a="1"/>
  <c r="K356" i="2" s="1"/>
  <c r="K364" i="2" a="1"/>
  <c r="K364" i="2" s="1"/>
  <c r="K372" i="2" a="1"/>
  <c r="K372" i="2" s="1"/>
  <c r="K378" i="2" a="1"/>
  <c r="K378" i="2" s="1"/>
  <c r="K381" i="2" a="1"/>
  <c r="K381" i="2" s="1"/>
  <c r="K371" i="2" a="1"/>
  <c r="K371" i="2" s="1"/>
  <c r="K388" i="2" a="1"/>
  <c r="K388" i="2" s="1"/>
  <c r="K393" i="2" a="1"/>
  <c r="K393" i="2" s="1"/>
  <c r="K352" i="2" a="1"/>
  <c r="K352" i="2" s="1"/>
  <c r="K355" i="2" a="1"/>
  <c r="K355" i="2" s="1"/>
  <c r="K384" i="2" a="1"/>
  <c r="K384" i="2" s="1"/>
  <c r="K389" i="2" a="1"/>
  <c r="K389" i="2" s="1"/>
  <c r="K362" i="2" a="1"/>
  <c r="K362" i="2" s="1"/>
  <c r="K367" i="2" a="1"/>
  <c r="K367" i="2" s="1"/>
  <c r="K348" i="2" a="1"/>
  <c r="K348" i="2" s="1"/>
  <c r="K353" i="2" a="1"/>
  <c r="K353" i="2" s="1"/>
  <c r="K357" i="2" a="1"/>
  <c r="K357" i="2" s="1"/>
  <c r="K368" i="2" a="1"/>
  <c r="K368" i="2" s="1"/>
  <c r="K374" i="2" a="1"/>
  <c r="K374" i="2" s="1"/>
  <c r="K382" i="2" a="1"/>
  <c r="K382" i="2" s="1"/>
  <c r="K391" i="2" a="1"/>
  <c r="K391" i="2" s="1"/>
  <c r="K321" i="2" a="1"/>
  <c r="K321" i="2" s="1"/>
  <c r="K323" i="2" a="1"/>
  <c r="K323" i="2" s="1"/>
  <c r="K306" i="2" a="1"/>
  <c r="K306" i="2" s="1"/>
  <c r="K301" i="2" a="1"/>
  <c r="K301" i="2" s="1"/>
  <c r="K307" i="2" a="1"/>
  <c r="K307" i="2" s="1"/>
  <c r="K325" i="2" a="1"/>
  <c r="K325" i="2" s="1"/>
  <c r="K319" i="2" a="1"/>
  <c r="K319" i="2" s="1"/>
  <c r="K300" i="2" a="1"/>
  <c r="K300" i="2" s="1"/>
  <c r="K304" i="2" a="1"/>
  <c r="K304" i="2" s="1"/>
  <c r="K316" i="2" a="1"/>
  <c r="K316" i="2" s="1"/>
  <c r="K344" i="2" a="1"/>
  <c r="K344" i="2" s="1"/>
  <c r="K266" i="2" a="1"/>
  <c r="K266" i="2" s="1"/>
  <c r="K284" i="2" a="1"/>
  <c r="K284" i="2" s="1"/>
  <c r="K257" i="2" a="1"/>
  <c r="K257" i="2" s="1"/>
  <c r="K269" i="2" a="1"/>
  <c r="K269" i="2" s="1"/>
  <c r="K279" i="2" a="1"/>
  <c r="K279" i="2" s="1"/>
  <c r="K253" i="2" a="1"/>
  <c r="K253" i="2" s="1"/>
  <c r="K273" i="2" a="1"/>
  <c r="K273" i="2" s="1"/>
  <c r="K289" i="2" a="1"/>
  <c r="K289" i="2" s="1"/>
  <c r="K285" i="2" a="1"/>
  <c r="K285" i="2" s="1"/>
  <c r="K261" i="2" a="1"/>
  <c r="K261" i="2" s="1"/>
  <c r="K276" i="2" a="1"/>
  <c r="K276" i="2" s="1"/>
  <c r="K256" i="2" a="1"/>
  <c r="K256" i="2" s="1"/>
  <c r="K267" i="2" a="1"/>
  <c r="K267" i="2" s="1"/>
  <c r="K272" i="2" a="1"/>
  <c r="K272" i="2" s="1"/>
  <c r="K291" i="2" a="1"/>
  <c r="K291" i="2" s="1"/>
  <c r="K282" i="2" a="1"/>
  <c r="K282" i="2" s="1"/>
  <c r="K245" i="2" a="1"/>
  <c r="K245" i="2" s="1"/>
  <c r="K217" i="2" a="1"/>
  <c r="K217" i="2" s="1"/>
  <c r="K207" i="2" a="1"/>
  <c r="K207" i="2" s="1"/>
  <c r="K229" i="2" a="1"/>
  <c r="K229" i="2" s="1"/>
  <c r="K244" i="2" a="1"/>
  <c r="K244" i="2" s="1"/>
  <c r="K203" i="2" a="1"/>
  <c r="K203" i="2" s="1"/>
  <c r="K228" i="2" a="1"/>
  <c r="K228" i="2" s="1"/>
  <c r="K204" i="2" a="1"/>
  <c r="K204" i="2" s="1"/>
  <c r="K210" i="2" a="1"/>
  <c r="K210" i="2" s="1"/>
  <c r="K206" i="2" a="1"/>
  <c r="K206" i="2" s="1"/>
  <c r="K227" i="2" a="1"/>
  <c r="K227" i="2" s="1"/>
  <c r="K223" i="2" a="1"/>
  <c r="K223" i="2" s="1"/>
  <c r="K232" i="2" a="1"/>
  <c r="K232" i="2" s="1"/>
  <c r="K211" i="2" a="1"/>
  <c r="K211" i="2" s="1"/>
  <c r="K242" i="2" a="1"/>
  <c r="K242" i="2" s="1"/>
  <c r="K208" i="2" a="1"/>
  <c r="K208" i="2" s="1"/>
  <c r="K201" i="2" a="1"/>
  <c r="K201" i="2" s="1"/>
  <c r="K173" i="2" a="1"/>
  <c r="K173" i="2" s="1"/>
  <c r="K170" i="2" a="1"/>
  <c r="K170" i="2" s="1"/>
  <c r="K168" i="2" a="1"/>
  <c r="K168" i="2" s="1"/>
  <c r="K178" i="2" a="1"/>
  <c r="K178" i="2" s="1"/>
  <c r="K183" i="2" a="1"/>
  <c r="K183" i="2" s="1"/>
  <c r="K155" i="2" a="1"/>
  <c r="K155" i="2" s="1"/>
  <c r="K194" i="2" a="1"/>
  <c r="K194" i="2" s="1"/>
  <c r="K196" i="2" a="1"/>
  <c r="K196" i="2" s="1"/>
  <c r="K160" i="2" a="1"/>
  <c r="K160" i="2" s="1"/>
  <c r="K175" i="2" a="1"/>
  <c r="K175" i="2" s="1"/>
  <c r="K156" i="2" a="1"/>
  <c r="K156" i="2" s="1"/>
  <c r="K189" i="2" a="1"/>
  <c r="K189" i="2" s="1"/>
  <c r="K166" i="2" a="1"/>
  <c r="K166" i="2" s="1"/>
  <c r="K199" i="2" a="1"/>
  <c r="K199" i="2" s="1"/>
  <c r="K161" i="2" a="1"/>
  <c r="K161" i="2" s="1"/>
  <c r="K171" i="2" a="1"/>
  <c r="K171" i="2" s="1"/>
  <c r="K176" i="2" a="1"/>
  <c r="K176" i="2" s="1"/>
  <c r="K131" i="2" a="1"/>
  <c r="K131" i="2" s="1"/>
  <c r="K132" i="2" a="1"/>
  <c r="K132" i="2" s="1"/>
  <c r="K117" i="2" a="1"/>
  <c r="K117" i="2" s="1"/>
  <c r="K115" i="2" a="1"/>
  <c r="K115" i="2" s="1"/>
  <c r="K137" i="2" a="1"/>
  <c r="K137" i="2" s="1"/>
  <c r="K122" i="2" a="1"/>
  <c r="K122" i="2" s="1"/>
  <c r="K139" i="2" a="1"/>
  <c r="K139" i="2" s="1"/>
  <c r="K145" i="2" a="1"/>
  <c r="K145" i="2" s="1"/>
  <c r="K111" i="2" a="1"/>
  <c r="K111" i="2" s="1"/>
  <c r="K107" i="2" a="1"/>
  <c r="K107" i="2" s="1"/>
  <c r="K121" i="2" a="1"/>
  <c r="K121" i="2" s="1"/>
  <c r="K135" i="2" a="1"/>
  <c r="K135" i="2" s="1"/>
  <c r="K109" i="2" a="1"/>
  <c r="K109" i="2" s="1"/>
  <c r="K118" i="2" a="1"/>
  <c r="K118" i="2" s="1"/>
  <c r="K128" i="2" a="1"/>
  <c r="K128" i="2" s="1"/>
  <c r="K151" i="2" a="1"/>
  <c r="K151" i="2" s="1"/>
  <c r="K114" i="2" a="1"/>
  <c r="K114" i="2" s="1"/>
  <c r="K124" i="2" a="1"/>
  <c r="K124" i="2" s="1"/>
  <c r="K133" i="2" a="1"/>
  <c r="K133" i="2" s="1"/>
  <c r="K110" i="2" a="1"/>
  <c r="K110" i="2" s="1"/>
  <c r="K129" i="2" a="1"/>
  <c r="K129" i="2" s="1"/>
  <c r="K147" i="2" a="1"/>
  <c r="K147" i="2" s="1"/>
  <c r="K92" i="2" a="1"/>
  <c r="K92" i="2" s="1"/>
  <c r="K67" i="2" a="1"/>
  <c r="K67" i="2" s="1"/>
  <c r="K73" i="2" a="1"/>
  <c r="K73" i="2" s="1"/>
  <c r="K90" i="2" a="1"/>
  <c r="K90" i="2" s="1"/>
  <c r="K68" i="2" a="1"/>
  <c r="K68" i="2" s="1"/>
  <c r="K93" i="2" a="1"/>
  <c r="K93" i="2" s="1"/>
  <c r="K104" i="2" a="1"/>
  <c r="K104" i="2" s="1"/>
  <c r="K82" i="2" a="1"/>
  <c r="K82" i="2" s="1"/>
  <c r="K95" i="2" a="1"/>
  <c r="K95" i="2" s="1"/>
  <c r="K76" i="2" a="1"/>
  <c r="K76" i="2" s="1"/>
  <c r="K91" i="2" a="1"/>
  <c r="K91" i="2" s="1"/>
  <c r="K58" i="2" a="1"/>
  <c r="K58" i="2" s="1"/>
  <c r="K163" i="2" a="1"/>
  <c r="K163" i="2" s="1"/>
  <c r="K65" i="2" a="1"/>
  <c r="K65" i="2" s="1"/>
  <c r="K80" i="2" a="1"/>
  <c r="K80" i="2" s="1"/>
  <c r="K174" i="2" a="1"/>
  <c r="K174" i="2" s="1"/>
  <c r="K61" i="2" a="1"/>
  <c r="K61" i="2" s="1"/>
  <c r="K89" i="2" a="1"/>
  <c r="K89" i="2" s="1"/>
  <c r="K108" i="2" a="1"/>
  <c r="K108" i="2" s="1"/>
  <c r="K219" i="2" a="1"/>
  <c r="K219" i="2" s="1"/>
  <c r="K222" i="2" a="1"/>
  <c r="K222" i="2" s="1"/>
  <c r="K226" i="2" a="1"/>
  <c r="K226" i="2" s="1"/>
  <c r="K262" i="2" a="1"/>
  <c r="K262" i="2" s="1"/>
  <c r="K288" i="2" a="1"/>
  <c r="K288" i="2" s="1"/>
  <c r="K335" i="2" a="1"/>
  <c r="K335" i="2" s="1"/>
  <c r="K339" i="2" a="1"/>
  <c r="K339" i="2" s="1"/>
  <c r="K365" i="2" a="1"/>
  <c r="K365" i="2" s="1"/>
  <c r="K369" i="2" a="1"/>
  <c r="K369" i="2" s="1"/>
  <c r="K373" i="2" a="1"/>
  <c r="K373" i="2" s="1"/>
  <c r="K442" i="2" a="1"/>
  <c r="K442" i="2" s="1"/>
  <c r="K556" i="2" a="1"/>
  <c r="K556" i="2" s="1"/>
  <c r="K591" i="2" a="1"/>
  <c r="K591" i="2" s="1"/>
  <c r="K610" i="2" a="1"/>
  <c r="K610" i="2" s="1"/>
  <c r="K633" i="2" a="1"/>
  <c r="K633" i="2" s="1"/>
  <c r="K651" i="2" a="1"/>
  <c r="K651" i="2" s="1"/>
  <c r="K74" i="2" a="1"/>
  <c r="K74" i="2" s="1"/>
  <c r="K230" i="2" a="1"/>
  <c r="K230" i="2" s="1"/>
  <c r="K238" i="2" a="1"/>
  <c r="K238" i="2" s="1"/>
  <c r="K263" i="2" a="1"/>
  <c r="K263" i="2" s="1"/>
  <c r="K105" i="2" a="1"/>
  <c r="K105" i="2" s="1"/>
  <c r="K167" i="2" a="1"/>
  <c r="K167" i="2" s="1"/>
  <c r="K190" i="2" a="1"/>
  <c r="K190" i="2" s="1"/>
  <c r="K234" i="2" a="1"/>
  <c r="K234" i="2" s="1"/>
  <c r="K280" i="2" a="1"/>
  <c r="K280" i="2" s="1"/>
  <c r="K302" i="2" a="1"/>
  <c r="K302" i="2" s="1"/>
  <c r="K647" i="2" a="1"/>
  <c r="K647" i="2" s="1"/>
  <c r="K63" i="2" a="1"/>
  <c r="K63" i="2" s="1"/>
  <c r="K86" i="2" a="1"/>
  <c r="K86" i="2" s="1"/>
  <c r="K106" i="2" a="1"/>
  <c r="K106" i="2" s="1"/>
  <c r="K187" i="2" a="1"/>
  <c r="K187" i="2" s="1"/>
  <c r="K197" i="2" a="1"/>
  <c r="K197" i="2" s="1"/>
  <c r="K216" i="2" a="1"/>
  <c r="K216" i="2" s="1"/>
  <c r="K220" i="2" a="1"/>
  <c r="K220" i="2" s="1"/>
  <c r="K231" i="2" a="1"/>
  <c r="K231" i="2" s="1"/>
  <c r="K255" i="2" a="1"/>
  <c r="K255" i="2" s="1"/>
  <c r="K259" i="2" a="1"/>
  <c r="K259" i="2" s="1"/>
  <c r="K290" i="2" a="1"/>
  <c r="K290" i="2" s="1"/>
  <c r="K303" i="2" a="1"/>
  <c r="K303" i="2" s="1"/>
  <c r="K435" i="2" a="1"/>
  <c r="K435" i="2" s="1"/>
  <c r="K448" i="2" a="1"/>
  <c r="K448" i="2" s="1"/>
  <c r="K491" i="2" a="1"/>
  <c r="K491" i="2" s="1"/>
  <c r="K509" i="2" a="1"/>
  <c r="K509" i="2" s="1"/>
  <c r="K593" i="2" a="1"/>
  <c r="K593" i="2" s="1"/>
  <c r="K75" i="2" a="1"/>
  <c r="K75" i="2" s="1"/>
  <c r="K119" i="2" a="1"/>
  <c r="K119" i="2" s="1"/>
  <c r="K123" i="2" a="1"/>
  <c r="K123" i="2" s="1"/>
  <c r="K126" i="2" a="1"/>
  <c r="K126" i="2" s="1"/>
  <c r="K157" i="2" a="1"/>
  <c r="K157" i="2" s="1"/>
  <c r="K164" i="2" a="1"/>
  <c r="K164" i="2" s="1"/>
  <c r="K179" i="2" a="1"/>
  <c r="K179" i="2" s="1"/>
  <c r="K184" i="2" a="1"/>
  <c r="K184" i="2" s="1"/>
  <c r="K239" i="2" a="1"/>
  <c r="K239" i="2" s="1"/>
  <c r="K268" i="2" a="1"/>
  <c r="K268" i="2" s="1"/>
  <c r="K277" i="2" a="1"/>
  <c r="K277" i="2" s="1"/>
  <c r="K308" i="2" a="1"/>
  <c r="K308" i="2" s="1"/>
  <c r="K324" i="2" a="1"/>
  <c r="K324" i="2" s="1"/>
  <c r="K341" i="2" a="1"/>
  <c r="K341" i="2" s="1"/>
  <c r="K354" i="2" a="1"/>
  <c r="K354" i="2" s="1"/>
  <c r="K375" i="2" a="1"/>
  <c r="K375" i="2" s="1"/>
  <c r="K383" i="2" a="1"/>
  <c r="K383" i="2" s="1"/>
  <c r="K457" i="2" a="1"/>
  <c r="K457" i="2" s="1"/>
  <c r="K462" i="2" a="1"/>
  <c r="K462" i="2" s="1"/>
  <c r="K469" i="2" a="1"/>
  <c r="K469" i="2" s="1"/>
  <c r="K500" i="2" a="1"/>
  <c r="K500" i="2" s="1"/>
  <c r="K514" i="2" a="1"/>
  <c r="K514" i="2" s="1"/>
  <c r="K523" i="2" a="1"/>
  <c r="K523" i="2" s="1"/>
  <c r="K545" i="2" a="1"/>
  <c r="K545" i="2" s="1"/>
  <c r="K549" i="2" a="1"/>
  <c r="K549" i="2" s="1"/>
  <c r="K572" i="2" a="1"/>
  <c r="K572" i="2" s="1"/>
  <c r="K797" i="2" a="1"/>
  <c r="K797" i="2" s="1"/>
  <c r="K64" i="2" a="1"/>
  <c r="K64" i="2" s="1"/>
  <c r="K79" i="2" a="1"/>
  <c r="K79" i="2" s="1"/>
  <c r="K94" i="2" a="1"/>
  <c r="K94" i="2" s="1"/>
  <c r="K97" i="2" a="1"/>
  <c r="K97" i="2" s="1"/>
  <c r="K102" i="2" a="1"/>
  <c r="K102" i="2" s="1"/>
  <c r="K116" i="2" a="1"/>
  <c r="K116" i="2" s="1"/>
  <c r="K134" i="2" a="1"/>
  <c r="K134" i="2" s="1"/>
  <c r="K142" i="2" a="1"/>
  <c r="K142" i="2" s="1"/>
  <c r="K188" i="2" a="1"/>
  <c r="K188" i="2" s="1"/>
  <c r="K205" i="2" a="1"/>
  <c r="K205" i="2" s="1"/>
  <c r="K252" i="2" a="1"/>
  <c r="K252" i="2" s="1"/>
  <c r="K358" i="2" a="1"/>
  <c r="K358" i="2" s="1"/>
  <c r="K363" i="2" a="1"/>
  <c r="K363" i="2" s="1"/>
  <c r="K404" i="2" a="1"/>
  <c r="K404" i="2" s="1"/>
  <c r="K412" i="2" a="1"/>
  <c r="K412" i="2" s="1"/>
  <c r="K474" i="2" a="1"/>
  <c r="K474" i="2" s="1"/>
  <c r="K505" i="2" a="1"/>
  <c r="K505" i="2" s="1"/>
  <c r="K559" i="2" a="1"/>
  <c r="K559" i="2" s="1"/>
  <c r="K666" i="2" a="1"/>
  <c r="K666" i="2" s="1"/>
  <c r="K165" i="2" a="1"/>
  <c r="K165" i="2" s="1"/>
  <c r="K195" i="2" a="1"/>
  <c r="K195" i="2" s="1"/>
  <c r="K209" i="2" a="1"/>
  <c r="K209" i="2" s="1"/>
  <c r="K260" i="2" a="1"/>
  <c r="K260" i="2" s="1"/>
  <c r="K113" i="2" a="1"/>
  <c r="K113" i="2" s="1"/>
  <c r="K60" i="2" a="1"/>
  <c r="K60" i="2" s="1"/>
  <c r="K87" i="2" a="1"/>
  <c r="K87" i="2" s="1"/>
  <c r="K130" i="2" a="1"/>
  <c r="K130" i="2" s="1"/>
  <c r="K185" i="2" a="1"/>
  <c r="K185" i="2" s="1"/>
  <c r="K212" i="2" a="1"/>
  <c r="K212" i="2" s="1"/>
  <c r="K248" i="2" a="1"/>
  <c r="K248" i="2" s="1"/>
  <c r="K506" i="2" a="1"/>
  <c r="K506" i="2" s="1"/>
  <c r="K125" i="2" a="1"/>
  <c r="K125" i="2" s="1"/>
  <c r="K83" i="2" a="1"/>
  <c r="K83" i="2" s="1"/>
  <c r="K150" i="2" a="1"/>
  <c r="K150" i="2" s="1"/>
  <c r="K224" i="2" a="1"/>
  <c r="K224" i="2" s="1"/>
  <c r="K158" i="2" a="1"/>
  <c r="K158" i="2" s="1"/>
  <c r="K169" i="2" a="1"/>
  <c r="K169" i="2" s="1"/>
  <c r="K181" i="2" a="1"/>
  <c r="K181" i="2" s="1"/>
  <c r="K270" i="2" a="1"/>
  <c r="K270" i="2" s="1"/>
  <c r="K287" i="2" a="1"/>
  <c r="K287" i="2" s="1"/>
  <c r="K310" i="2" a="1"/>
  <c r="K310" i="2" s="1"/>
  <c r="K314" i="2" a="1"/>
  <c r="K314" i="2" s="1"/>
  <c r="K333" i="2" a="1"/>
  <c r="K333" i="2" s="1"/>
  <c r="K427" i="2" a="1"/>
  <c r="K427" i="2" s="1"/>
  <c r="K441" i="2" a="1"/>
  <c r="K441" i="2" s="1"/>
  <c r="K450" i="2" a="1"/>
  <c r="K450" i="2" s="1"/>
  <c r="K471" i="2" a="1"/>
  <c r="K471" i="2" s="1"/>
  <c r="K480" i="2" a="1"/>
  <c r="K480" i="2" s="1"/>
  <c r="K502" i="2" a="1"/>
  <c r="K502" i="2" s="1"/>
  <c r="K529" i="2" a="1"/>
  <c r="K529" i="2" s="1"/>
  <c r="K582" i="2" a="1"/>
  <c r="K582" i="2" s="1"/>
  <c r="K622" i="2" a="1"/>
  <c r="K622" i="2" s="1"/>
  <c r="K637" i="2" a="1"/>
  <c r="K637" i="2" s="1"/>
  <c r="K662" i="2" a="1"/>
  <c r="K662" i="2" s="1"/>
  <c r="K767" i="2" a="1"/>
  <c r="K767" i="2" s="1"/>
  <c r="K292" i="2" a="1"/>
  <c r="K292" i="2" s="1"/>
  <c r="K418" i="2" a="1"/>
  <c r="K418" i="2" s="1"/>
  <c r="K69" i="2" a="1"/>
  <c r="K69" i="2" s="1"/>
  <c r="K159" i="2" a="1"/>
  <c r="K159" i="2" s="1"/>
  <c r="K162" i="2" a="1"/>
  <c r="K162" i="2" s="1"/>
  <c r="K177" i="2" a="1"/>
  <c r="K177" i="2" s="1"/>
  <c r="K182" i="2" a="1"/>
  <c r="K182" i="2" s="1"/>
  <c r="K237" i="2" a="1"/>
  <c r="K237" i="2" s="1"/>
  <c r="K293" i="2" a="1"/>
  <c r="K293" i="2" s="1"/>
  <c r="K360" i="2" a="1"/>
  <c r="K360" i="2" s="1"/>
  <c r="K419" i="2" a="1"/>
  <c r="K419" i="2" s="1"/>
  <c r="K467" i="2" a="1"/>
  <c r="K467" i="2" s="1"/>
  <c r="K725" i="2" a="1"/>
  <c r="K725" i="2" s="1"/>
  <c r="K753" i="2" a="1"/>
  <c r="K753" i="2" s="1"/>
  <c r="K309" i="2" a="1"/>
  <c r="K309" i="2" s="1"/>
  <c r="K313" i="2" a="1"/>
  <c r="K313" i="2" s="1"/>
  <c r="K334" i="2" a="1"/>
  <c r="K334" i="2" s="1"/>
  <c r="K338" i="2" a="1"/>
  <c r="K338" i="2" s="1"/>
  <c r="K342" i="2" a="1"/>
  <c r="K342" i="2" s="1"/>
  <c r="K361" i="2" a="1"/>
  <c r="K361" i="2" s="1"/>
  <c r="K472" i="2" a="1"/>
  <c r="K472" i="2" s="1"/>
  <c r="K487" i="2" a="1"/>
  <c r="K487" i="2" s="1"/>
  <c r="K517" i="2" a="1"/>
  <c r="K517" i="2" s="1"/>
  <c r="K524" i="2" a="1"/>
  <c r="K524" i="2" s="1"/>
  <c r="K608" i="2" a="1"/>
  <c r="K608" i="2" s="1"/>
  <c r="K630" i="2" a="1"/>
  <c r="K630" i="2" s="1"/>
  <c r="K652" i="2" a="1"/>
  <c r="K652" i="2" s="1"/>
  <c r="K745" i="2" a="1"/>
  <c r="K745" i="2" s="1"/>
  <c r="K833" i="2" a="1"/>
  <c r="K833" i="2" s="1"/>
  <c r="K850" i="2" a="1"/>
  <c r="K850" i="2" s="1"/>
  <c r="K863" i="2" a="1"/>
  <c r="K863" i="2" s="1"/>
  <c r="K924" i="2" a="1"/>
  <c r="K924" i="2" s="1"/>
  <c r="K1052" i="2" a="1"/>
  <c r="K1052" i="2" s="1"/>
  <c r="K1125" i="2" a="1"/>
  <c r="K1125" i="2" s="1"/>
  <c r="K783" i="2" a="1"/>
  <c r="K783" i="2" s="1"/>
  <c r="K518" i="2" a="1"/>
  <c r="K518" i="2" s="1"/>
  <c r="K583" i="2" a="1"/>
  <c r="K583" i="2" s="1"/>
  <c r="K587" i="2" a="1"/>
  <c r="K587" i="2" s="1"/>
  <c r="K663" i="2" a="1"/>
  <c r="K663" i="2" s="1"/>
  <c r="K685" i="2" a="1"/>
  <c r="K685" i="2" s="1"/>
  <c r="K910" i="2" a="1"/>
  <c r="K910" i="2" s="1"/>
  <c r="K264" i="2" a="1"/>
  <c r="K264" i="2" s="1"/>
  <c r="K295" i="2" a="1"/>
  <c r="K295" i="2" s="1"/>
  <c r="K299" i="2" a="1"/>
  <c r="K299" i="2" s="1"/>
  <c r="K331" i="2" a="1"/>
  <c r="K331" i="2" s="1"/>
  <c r="K387" i="2" a="1"/>
  <c r="K387" i="2" s="1"/>
  <c r="K390" i="2" a="1"/>
  <c r="K390" i="2" s="1"/>
  <c r="K398" i="2" a="1"/>
  <c r="K398" i="2" s="1"/>
  <c r="K459" i="2" a="1"/>
  <c r="K459" i="2" s="1"/>
  <c r="K465" i="2" a="1"/>
  <c r="K465" i="2" s="1"/>
  <c r="K511" i="2" a="1"/>
  <c r="K511" i="2" s="1"/>
  <c r="K584" i="2" a="1"/>
  <c r="K584" i="2" s="1"/>
  <c r="K602" i="2" a="1"/>
  <c r="K602" i="2" s="1"/>
  <c r="K609" i="2" a="1"/>
  <c r="K609" i="2" s="1"/>
  <c r="K664" i="2" a="1"/>
  <c r="K664" i="2" s="1"/>
  <c r="K675" i="2" a="1"/>
  <c r="K675" i="2" s="1"/>
  <c r="K730" i="2" a="1"/>
  <c r="K730" i="2" s="1"/>
  <c r="K825" i="2" a="1"/>
  <c r="K825" i="2" s="1"/>
  <c r="K844" i="2" a="1"/>
  <c r="K844" i="2" s="1"/>
  <c r="K868" i="2" a="1"/>
  <c r="K868" i="2" s="1"/>
  <c r="K951" i="2" a="1"/>
  <c r="K951" i="2" s="1"/>
  <c r="K1024" i="2" a="1"/>
  <c r="K1024" i="2" s="1"/>
  <c r="K1040" i="2" a="1"/>
  <c r="K1040" i="2" s="1"/>
  <c r="K512" i="2" a="1"/>
  <c r="K512" i="2" s="1"/>
  <c r="K526" i="2" a="1"/>
  <c r="K526" i="2" s="1"/>
  <c r="K553" i="2" a="1"/>
  <c r="K553" i="2" s="1"/>
  <c r="K574" i="2" a="1"/>
  <c r="K574" i="2" s="1"/>
  <c r="K605" i="2" a="1"/>
  <c r="K605" i="2" s="1"/>
  <c r="K679" i="2" a="1"/>
  <c r="K679" i="2" s="1"/>
  <c r="K717" i="2" a="1"/>
  <c r="K717" i="2" s="1"/>
  <c r="K762" i="2" a="1"/>
  <c r="K762" i="2" s="1"/>
  <c r="K676" i="2" a="1"/>
  <c r="K676" i="2" s="1"/>
  <c r="K724" i="2" a="1"/>
  <c r="K724" i="2" s="1"/>
  <c r="K801" i="2" a="1"/>
  <c r="K801" i="2" s="1"/>
  <c r="K966" i="2" a="1"/>
  <c r="K966" i="2" s="1"/>
  <c r="K550" i="2" a="1"/>
  <c r="K550" i="2" s="1"/>
  <c r="K596" i="2" a="1"/>
  <c r="K596" i="2" s="1"/>
  <c r="K731" i="2" a="1"/>
  <c r="K731" i="2" s="1"/>
  <c r="K849" i="2" a="1"/>
  <c r="K849" i="2" s="1"/>
  <c r="K853" i="2" a="1"/>
  <c r="K853" i="2" s="1"/>
  <c r="K857" i="2" a="1"/>
  <c r="K857" i="2" s="1"/>
  <c r="K1038" i="2" a="1"/>
  <c r="K1038" i="2" s="1"/>
  <c r="K1050" i="2" a="1"/>
  <c r="K1050" i="2" s="1"/>
  <c r="K1082" i="2" a="1"/>
  <c r="K1082" i="2" s="1"/>
  <c r="K329" i="2" a="1"/>
  <c r="K329" i="2" s="1"/>
  <c r="K385" i="2" a="1"/>
  <c r="K385" i="2" s="1"/>
  <c r="K478" i="2" a="1"/>
  <c r="K478" i="2" s="1"/>
  <c r="K611" i="2" a="1"/>
  <c r="K611" i="2" s="1"/>
  <c r="K636" i="2" a="1"/>
  <c r="K636" i="2" s="1"/>
  <c r="K665" i="2" a="1"/>
  <c r="K665" i="2" s="1"/>
  <c r="K669" i="2" a="1"/>
  <c r="K669" i="2" s="1"/>
  <c r="K707" i="2" a="1"/>
  <c r="K707" i="2" s="1"/>
  <c r="K735" i="2" a="1"/>
  <c r="K735" i="2" s="1"/>
  <c r="K759" i="2" a="1"/>
  <c r="K759" i="2" s="1"/>
  <c r="K778" i="2" a="1"/>
  <c r="K778" i="2" s="1"/>
  <c r="K820" i="2" a="1"/>
  <c r="K820" i="2" s="1"/>
  <c r="K919" i="2" a="1"/>
  <c r="K919" i="2" s="1"/>
  <c r="K1042" i="2" a="1"/>
  <c r="K1042" i="2" s="1"/>
  <c r="K1046" i="2" a="1"/>
  <c r="K1046" i="2" s="1"/>
  <c r="K659" i="2" a="1"/>
  <c r="K659" i="2" s="1"/>
  <c r="K963" i="2" a="1"/>
  <c r="K963" i="2" s="1"/>
  <c r="K986" i="2" a="1"/>
  <c r="K986" i="2" s="1"/>
  <c r="K995" i="2" a="1"/>
  <c r="K995" i="2" s="1"/>
  <c r="K243" i="2" a="1"/>
  <c r="K243" i="2" s="1"/>
  <c r="K247" i="2" a="1"/>
  <c r="K247" i="2" s="1"/>
  <c r="K312" i="2" a="1"/>
  <c r="K312" i="2" s="1"/>
  <c r="K396" i="2" a="1"/>
  <c r="K396" i="2" s="1"/>
  <c r="K414" i="2" a="1"/>
  <c r="K414" i="2" s="1"/>
  <c r="K424" i="2" a="1"/>
  <c r="K424" i="2" s="1"/>
  <c r="K447" i="2" a="1"/>
  <c r="K447" i="2" s="1"/>
  <c r="K486" i="2" a="1"/>
  <c r="K486" i="2" s="1"/>
  <c r="K533" i="2" a="1"/>
  <c r="K533" i="2" s="1"/>
  <c r="K551" i="2" a="1"/>
  <c r="K551" i="2" s="1"/>
  <c r="K579" i="2" a="1"/>
  <c r="K579" i="2" s="1"/>
  <c r="K597" i="2" a="1"/>
  <c r="K597" i="2" s="1"/>
  <c r="K625" i="2" a="1"/>
  <c r="K625" i="2" s="1"/>
  <c r="K680" i="2" a="1"/>
  <c r="K680" i="2" s="1"/>
  <c r="K752" i="2" a="1"/>
  <c r="K752" i="2" s="1"/>
  <c r="K764" i="2" a="1"/>
  <c r="K764" i="2" s="1"/>
  <c r="K791" i="2" a="1"/>
  <c r="K791" i="2" s="1"/>
  <c r="K862" i="2" a="1"/>
  <c r="K862" i="2" s="1"/>
  <c r="K893" i="2" a="1"/>
  <c r="K893" i="2" s="1"/>
  <c r="K939" i="2" a="1"/>
  <c r="K939" i="2" s="1"/>
  <c r="K548" i="2" a="1"/>
  <c r="K548" i="2" s="1"/>
  <c r="K606" i="2" a="1"/>
  <c r="K606" i="2" s="1"/>
  <c r="K644" i="2" a="1"/>
  <c r="K644" i="2" s="1"/>
  <c r="K657" i="2" a="1"/>
  <c r="K657" i="2" s="1"/>
  <c r="K691" i="2" a="1"/>
  <c r="K691" i="2" s="1"/>
  <c r="K710" i="2" a="1"/>
  <c r="K710" i="2" s="1"/>
  <c r="K751" i="2" a="1"/>
  <c r="K751" i="2" s="1"/>
  <c r="K765" i="2" a="1"/>
  <c r="K765" i="2" s="1"/>
  <c r="K818" i="2" a="1"/>
  <c r="K818" i="2" s="1"/>
  <c r="K871" i="2" a="1"/>
  <c r="K871" i="2" s="1"/>
  <c r="K930" i="2" a="1"/>
  <c r="K930" i="2" s="1"/>
  <c r="K948" i="2" a="1"/>
  <c r="K948" i="2" s="1"/>
  <c r="K952" i="2" a="1"/>
  <c r="K952" i="2" s="1"/>
  <c r="K980" i="2" a="1"/>
  <c r="K980" i="2" s="1"/>
  <c r="K1041" i="2" a="1"/>
  <c r="K1041" i="2" s="1"/>
  <c r="K1048" i="2" a="1"/>
  <c r="K1048" i="2" s="1"/>
  <c r="K1075" i="2" a="1"/>
  <c r="K1075" i="2" s="1"/>
  <c r="K1083" i="2" a="1"/>
  <c r="K1083" i="2" s="1"/>
  <c r="K1185" i="2" a="1"/>
  <c r="K1185" i="2" s="1"/>
  <c r="K1313" i="2" a="1"/>
  <c r="K1313" i="2" s="1"/>
  <c r="K671" i="2" a="1"/>
  <c r="K671" i="2" s="1"/>
  <c r="K688" i="2" a="1"/>
  <c r="K688" i="2" s="1"/>
  <c r="K697" i="2" a="1"/>
  <c r="K697" i="2" s="1"/>
  <c r="K701" i="2" a="1"/>
  <c r="K701" i="2" s="1"/>
  <c r="K740" i="2" a="1"/>
  <c r="K740" i="2" s="1"/>
  <c r="K798" i="2" a="1"/>
  <c r="K798" i="2" s="1"/>
  <c r="K815" i="2" a="1"/>
  <c r="K815" i="2" s="1"/>
  <c r="K848" i="2" a="1"/>
  <c r="K848" i="2" s="1"/>
  <c r="K855" i="2" a="1"/>
  <c r="K855" i="2" s="1"/>
  <c r="K915" i="2" a="1"/>
  <c r="K915" i="2" s="1"/>
  <c r="K922" i="2" a="1"/>
  <c r="K922" i="2" s="1"/>
  <c r="K928" i="2" a="1"/>
  <c r="K928" i="2" s="1"/>
  <c r="K973" i="2" a="1"/>
  <c r="K973" i="2" s="1"/>
  <c r="K984" i="2" a="1"/>
  <c r="K984" i="2" s="1"/>
  <c r="K1151" i="2" a="1"/>
  <c r="K1151" i="2" s="1"/>
  <c r="K1160" i="2" a="1"/>
  <c r="K1160" i="2" s="1"/>
  <c r="K1164" i="2" a="1"/>
  <c r="K1164" i="2" s="1"/>
  <c r="K1172" i="2" a="1"/>
  <c r="K1172" i="2" s="1"/>
  <c r="K1176" i="2" a="1"/>
  <c r="K1176" i="2" s="1"/>
  <c r="K1373" i="2" a="1"/>
  <c r="K1373" i="2" s="1"/>
  <c r="K1449" i="2" a="1"/>
  <c r="K1449" i="2" s="1"/>
  <c r="K1494" i="2" a="1"/>
  <c r="K1494" i="2" s="1"/>
  <c r="K737" i="2" a="1"/>
  <c r="K737" i="2" s="1"/>
  <c r="K741" i="2" a="1"/>
  <c r="K741" i="2" s="1"/>
  <c r="K772" i="2" a="1"/>
  <c r="K772" i="2" s="1"/>
  <c r="K793" i="2" a="1"/>
  <c r="K793" i="2" s="1"/>
  <c r="K816" i="2" a="1"/>
  <c r="K816" i="2" s="1"/>
  <c r="K875" i="2" a="1"/>
  <c r="K875" i="2" s="1"/>
  <c r="K892" i="2" a="1"/>
  <c r="K892" i="2" s="1"/>
  <c r="K895" i="2" a="1"/>
  <c r="K895" i="2" s="1"/>
  <c r="K977" i="2" a="1"/>
  <c r="K977" i="2" s="1"/>
  <c r="K1022" i="2" a="1"/>
  <c r="K1022" i="2" s="1"/>
  <c r="K1068" i="2" a="1"/>
  <c r="K1068" i="2" s="1"/>
  <c r="K1072" i="2" a="1"/>
  <c r="K1072" i="2" s="1"/>
  <c r="K1096" i="2" a="1"/>
  <c r="K1096" i="2" s="1"/>
  <c r="K1129" i="2" a="1"/>
  <c r="K1129" i="2" s="1"/>
  <c r="K1138" i="2" a="1"/>
  <c r="K1138" i="2" s="1"/>
  <c r="K1147" i="2" a="1"/>
  <c r="K1147" i="2" s="1"/>
  <c r="K1152" i="2" a="1"/>
  <c r="K1152" i="2" s="1"/>
  <c r="K1212" i="2" a="1"/>
  <c r="K1212" i="2" s="1"/>
  <c r="K1244" i="2" a="1"/>
  <c r="K1244" i="2" s="1"/>
  <c r="K1248" i="2" a="1"/>
  <c r="K1248" i="2" s="1"/>
  <c r="K1286" i="2" a="1"/>
  <c r="K1286" i="2" s="1"/>
  <c r="K1341" i="2" a="1"/>
  <c r="K1341" i="2" s="1"/>
  <c r="K1406" i="2" a="1"/>
  <c r="K1406" i="2" s="1"/>
  <c r="K1454" i="2" a="1"/>
  <c r="K1454" i="2" s="1"/>
  <c r="K1469" i="2" a="1"/>
  <c r="K1469" i="2" s="1"/>
  <c r="K1355" i="2" a="1"/>
  <c r="K1355" i="2" s="1"/>
  <c r="K829" i="2" a="1"/>
  <c r="K829" i="2" s="1"/>
  <c r="K846" i="2" a="1"/>
  <c r="K846" i="2" s="1"/>
  <c r="K859" i="2" a="1"/>
  <c r="K859" i="2" s="1"/>
  <c r="K876" i="2" a="1"/>
  <c r="K876" i="2" s="1"/>
  <c r="K1031" i="2" a="1"/>
  <c r="K1031" i="2" s="1"/>
  <c r="K1105" i="2" a="1"/>
  <c r="K1105" i="2" s="1"/>
  <c r="K1157" i="2" a="1"/>
  <c r="K1157" i="2" s="1"/>
  <c r="K1217" i="2" a="1"/>
  <c r="K1217" i="2" s="1"/>
  <c r="K1222" i="2" a="1"/>
  <c r="K1222" i="2" s="1"/>
  <c r="K1261" i="2" a="1"/>
  <c r="K1261" i="2" s="1"/>
  <c r="K1337" i="2" a="1"/>
  <c r="K1337" i="2" s="1"/>
  <c r="K1361" i="2" a="1"/>
  <c r="K1361" i="2" s="1"/>
  <c r="K1374" i="2" a="1"/>
  <c r="K1374" i="2" s="1"/>
  <c r="K1421" i="2" a="1"/>
  <c r="K1421" i="2" s="1"/>
  <c r="K1213" i="2" a="1"/>
  <c r="K1213" i="2" s="1"/>
  <c r="K1236" i="2" a="1"/>
  <c r="K1236" i="2" s="1"/>
  <c r="K1245" i="2" a="1"/>
  <c r="K1245" i="2" s="1"/>
  <c r="K1249" i="2" a="1"/>
  <c r="K1249" i="2" s="1"/>
  <c r="K804" i="2" a="1"/>
  <c r="K804" i="2" s="1"/>
  <c r="K830" i="2" a="1"/>
  <c r="K830" i="2" s="1"/>
  <c r="K860" i="2" a="1"/>
  <c r="K860" i="2" s="1"/>
  <c r="K933" i="2" a="1"/>
  <c r="K933" i="2" s="1"/>
  <c r="K946" i="2" a="1"/>
  <c r="K946" i="2" s="1"/>
  <c r="K996" i="2" a="1"/>
  <c r="K996" i="2" s="1"/>
  <c r="K1093" i="2" a="1"/>
  <c r="K1093" i="2" s="1"/>
  <c r="K1098" i="2" a="1"/>
  <c r="K1098" i="2" s="1"/>
  <c r="K1123" i="2" a="1"/>
  <c r="K1123" i="2" s="1"/>
  <c r="K1139" i="2" a="1"/>
  <c r="K1139" i="2" s="1"/>
  <c r="K1158" i="2" a="1"/>
  <c r="K1158" i="2" s="1"/>
  <c r="K1188" i="2" a="1"/>
  <c r="K1188" i="2" s="1"/>
  <c r="K1196" i="2" a="1"/>
  <c r="K1196" i="2" s="1"/>
  <c r="K1200" i="2" a="1"/>
  <c r="K1200" i="2" s="1"/>
  <c r="K1333" i="2" a="1"/>
  <c r="K1333" i="2" s="1"/>
  <c r="K1447" i="2" a="1"/>
  <c r="K1447" i="2" s="1"/>
  <c r="K831" i="2" a="1"/>
  <c r="K831" i="2" s="1"/>
  <c r="K841" i="2" a="1"/>
  <c r="K841" i="2" s="1"/>
  <c r="K864" i="2" a="1"/>
  <c r="K864" i="2" s="1"/>
  <c r="K909" i="2" a="1"/>
  <c r="K909" i="2" s="1"/>
  <c r="K987" i="2" a="1"/>
  <c r="K987" i="2" s="1"/>
  <c r="K1004" i="2" a="1"/>
  <c r="K1004" i="2" s="1"/>
  <c r="K1047" i="2" a="1"/>
  <c r="K1047" i="2" s="1"/>
  <c r="K1124" i="2" a="1"/>
  <c r="K1124" i="2" s="1"/>
  <c r="K1179" i="2" a="1"/>
  <c r="K1179" i="2" s="1"/>
  <c r="K1206" i="2" a="1"/>
  <c r="K1206" i="2" s="1"/>
  <c r="K1267" i="2" a="1"/>
  <c r="K1267" i="2" s="1"/>
  <c r="K1284" i="2" a="1"/>
  <c r="K1284" i="2" s="1"/>
  <c r="K1343" i="2" a="1"/>
  <c r="K1343" i="2" s="1"/>
  <c r="K854" i="2" a="1"/>
  <c r="K854" i="2" s="1"/>
  <c r="K884" i="2" a="1"/>
  <c r="K884" i="2" s="1"/>
  <c r="K887" i="2" a="1"/>
  <c r="K887" i="2" s="1"/>
  <c r="K918" i="2" a="1"/>
  <c r="K918" i="2" s="1"/>
  <c r="K937" i="2" a="1"/>
  <c r="K937" i="2" s="1"/>
  <c r="K940" i="2" a="1"/>
  <c r="K940" i="2" s="1"/>
  <c r="K983" i="2" a="1"/>
  <c r="K983" i="2" s="1"/>
  <c r="K997" i="2" a="1"/>
  <c r="K997" i="2" s="1"/>
  <c r="K1029" i="2" a="1"/>
  <c r="K1029" i="2" s="1"/>
  <c r="K1051" i="2" a="1"/>
  <c r="K1051" i="2" s="1"/>
  <c r="K1107" i="2" a="1"/>
  <c r="K1107" i="2" s="1"/>
  <c r="K1120" i="2" a="1"/>
  <c r="K1120" i="2" s="1"/>
  <c r="K1136" i="2" a="1"/>
  <c r="K1136" i="2" s="1"/>
  <c r="K1154" i="2" a="1"/>
  <c r="K1154" i="2" s="1"/>
  <c r="K1193" i="2" a="1"/>
  <c r="K1193" i="2" s="1"/>
  <c r="K1201" i="2" a="1"/>
  <c r="K1201" i="2" s="1"/>
  <c r="K1237" i="2" a="1"/>
  <c r="K1237" i="2" s="1"/>
  <c r="K1312" i="2" a="1"/>
  <c r="K1312" i="2" s="1"/>
  <c r="K1317" i="2" a="1"/>
  <c r="K1317" i="2" s="1"/>
  <c r="K1339" i="2" a="1"/>
  <c r="K1339" i="2" s="1"/>
  <c r="K1353" i="2" a="1"/>
  <c r="K1353" i="2" s="1"/>
  <c r="K1428" i="2" a="1"/>
  <c r="K1428" i="2" s="1"/>
  <c r="K1127" i="2" a="1"/>
  <c r="K1127" i="2" s="1"/>
  <c r="K1288" i="2" a="1"/>
  <c r="K1288" i="2" s="1"/>
  <c r="K1292" i="2" a="1"/>
  <c r="K1292" i="2" s="1"/>
  <c r="K1407" i="2" a="1"/>
  <c r="K1407" i="2" s="1"/>
  <c r="K1472" i="2" a="1"/>
  <c r="K1472" i="2" s="1"/>
  <c r="K1478" i="2" a="1"/>
  <c r="K1478" i="2" s="1"/>
  <c r="K1156" i="2" a="1"/>
  <c r="K1156" i="2" s="1"/>
  <c r="K1183" i="2" a="1"/>
  <c r="K1183" i="2" s="1"/>
  <c r="K1187" i="2" a="1"/>
  <c r="K1187" i="2" s="1"/>
  <c r="K1330" i="2" a="1"/>
  <c r="K1330" i="2" s="1"/>
  <c r="K1356" i="2" a="1"/>
  <c r="K1356" i="2" s="1"/>
  <c r="K972" i="2" a="1"/>
  <c r="K972" i="2" s="1"/>
  <c r="K1019" i="2" a="1"/>
  <c r="K1019" i="2" s="1"/>
  <c r="K1062" i="2" a="1"/>
  <c r="K1062" i="2" s="1"/>
  <c r="K1134" i="2" a="1"/>
  <c r="K1134" i="2" s="1"/>
  <c r="K1142" i="2" a="1"/>
  <c r="K1142" i="2" s="1"/>
  <c r="K1166" i="2" a="1"/>
  <c r="K1166" i="2" s="1"/>
  <c r="K1226" i="2" a="1"/>
  <c r="K1226" i="2" s="1"/>
  <c r="K1240" i="2" a="1"/>
  <c r="K1240" i="2" s="1"/>
  <c r="K1271" i="2" a="1"/>
  <c r="K1271" i="2" s="1"/>
  <c r="K1278" i="2" a="1"/>
  <c r="K1278" i="2" s="1"/>
  <c r="K1310" i="2" a="1"/>
  <c r="K1310" i="2" s="1"/>
  <c r="K1388" i="2" a="1"/>
  <c r="K1388" i="2" s="1"/>
  <c r="K1404" i="2" a="1"/>
  <c r="K1404" i="2" s="1"/>
  <c r="K1357" i="2" a="1"/>
  <c r="K1357" i="2" s="1"/>
  <c r="K1382" i="2" a="1"/>
  <c r="K1382" i="2" s="1"/>
  <c r="K1401" i="2" a="1"/>
  <c r="K1401" i="2" s="1"/>
  <c r="K1408" i="2" a="1"/>
  <c r="K1408" i="2" s="1"/>
  <c r="K1422" i="2" a="1"/>
  <c r="K1422" i="2" s="1"/>
  <c r="K1436" i="2" a="1"/>
  <c r="K1436" i="2" s="1"/>
  <c r="K1446" i="2" a="1"/>
  <c r="K1446" i="2" s="1"/>
  <c r="K1365" i="2" a="1"/>
  <c r="K1365" i="2" s="1"/>
  <c r="K1379" i="2" a="1"/>
  <c r="K1379" i="2" s="1"/>
  <c r="K1443" i="2" a="1"/>
  <c r="K1443" i="2" s="1"/>
  <c r="K1456" i="2" a="1"/>
  <c r="K1456" i="2" s="1"/>
  <c r="K1383" i="2" a="1"/>
  <c r="K1383" i="2" s="1"/>
  <c r="K1392" i="2" a="1"/>
  <c r="K1392" i="2" s="1"/>
  <c r="K1413" i="2" a="1"/>
  <c r="K1413" i="2" s="1"/>
  <c r="K1470" i="2" a="1"/>
  <c r="K1470" i="2" s="1"/>
  <c r="K1453" i="2" a="1"/>
  <c r="K1453" i="2" s="1"/>
  <c r="K1480" i="2" a="1"/>
  <c r="K1480" i="2" s="1"/>
  <c r="K1143" i="2" a="1"/>
  <c r="K1143" i="2" s="1"/>
  <c r="K1202" i="2" a="1"/>
  <c r="K1202" i="2" s="1"/>
  <c r="K1283" i="2" a="1"/>
  <c r="K1283" i="2" s="1"/>
  <c r="K1294" i="2" a="1"/>
  <c r="K1294" i="2" s="1"/>
  <c r="K1318" i="2" a="1"/>
  <c r="K1318" i="2" s="1"/>
  <c r="K1321" i="2" a="1"/>
  <c r="K1321" i="2" s="1"/>
  <c r="K1427" i="2" a="1"/>
  <c r="K1427" i="2" s="1"/>
  <c r="K1487" i="2" a="1"/>
  <c r="K1487" i="2" s="1"/>
  <c r="K1259" i="2" a="1"/>
  <c r="K1259" i="2" s="1"/>
  <c r="K1344" i="2" a="1"/>
  <c r="K1344" i="2" s="1"/>
  <c r="K1351" i="2" a="1"/>
  <c r="K1351" i="2" s="1"/>
  <c r="K1399" i="2" a="1"/>
  <c r="K1399" i="2" s="1"/>
  <c r="K1430" i="2" a="1"/>
  <c r="K1430" i="2" s="1"/>
  <c r="K1393" i="2" a="1"/>
  <c r="K1393" i="2" s="1"/>
  <c r="K1199" i="2" a="1"/>
  <c r="K1199" i="2" s="1"/>
  <c r="K1291" i="2" a="1"/>
  <c r="K1291" i="2" s="1"/>
  <c r="K1495" i="2" a="1"/>
  <c r="K1495" i="2" s="1"/>
  <c r="K143" i="2" a="1"/>
  <c r="K143" i="2" s="1"/>
  <c r="K99" i="2" a="1"/>
  <c r="K99" i="2" s="1"/>
  <c r="K136" i="2" a="1"/>
  <c r="K136" i="2" s="1"/>
  <c r="K101" i="2" a="1"/>
  <c r="K101" i="2" s="1"/>
  <c r="K59" i="2" a="1"/>
  <c r="K59" i="2" s="1"/>
  <c r="K233" i="2" a="1"/>
  <c r="K233" i="2" s="1"/>
  <c r="K221" i="2" a="1"/>
  <c r="K221" i="2" s="1"/>
  <c r="K236" i="2" a="1"/>
  <c r="K236" i="2" s="1"/>
  <c r="K77" i="2" a="1"/>
  <c r="K77" i="2" s="1"/>
  <c r="K191" i="2" a="1"/>
  <c r="K191" i="2" s="1"/>
  <c r="K337" i="2" a="1"/>
  <c r="K337" i="2" s="1"/>
  <c r="K395" i="2" a="1"/>
  <c r="K395" i="2" s="1"/>
  <c r="K461" i="2" a="1"/>
  <c r="K461" i="2" s="1"/>
  <c r="K172" i="2" a="1"/>
  <c r="K172" i="2" s="1"/>
  <c r="K138" i="2" a="1"/>
  <c r="K138" i="2" s="1"/>
  <c r="K153" i="2" a="1"/>
  <c r="K153" i="2" s="1"/>
  <c r="K213" i="2" a="1"/>
  <c r="K213" i="2" s="1"/>
  <c r="K265" i="2" a="1"/>
  <c r="K265" i="2" s="1"/>
  <c r="K283" i="2" a="1"/>
  <c r="K283" i="2" s="1"/>
  <c r="K286" i="2" a="1"/>
  <c r="K286" i="2" s="1"/>
  <c r="K298" i="2" a="1"/>
  <c r="K298" i="2" s="1"/>
  <c r="K322" i="2" a="1"/>
  <c r="K322" i="2" s="1"/>
  <c r="K366" i="2" a="1"/>
  <c r="K366" i="2" s="1"/>
  <c r="K379" i="2" a="1"/>
  <c r="K379" i="2" s="1"/>
  <c r="K432" i="2" a="1"/>
  <c r="K432" i="2" s="1"/>
  <c r="K436" i="2" a="1"/>
  <c r="K436" i="2" s="1"/>
  <c r="K328" i="2" a="1"/>
  <c r="K328" i="2" s="1"/>
  <c r="K347" i="2" a="1"/>
  <c r="K347" i="2" s="1"/>
  <c r="K406" i="2" a="1"/>
  <c r="K406" i="2" s="1"/>
  <c r="K490" i="2" a="1"/>
  <c r="K490" i="2" s="1"/>
  <c r="K78" i="2" a="1"/>
  <c r="K78" i="2" s="1"/>
  <c r="K88" i="2" a="1"/>
  <c r="K88" i="2" s="1"/>
  <c r="K249" i="2" a="1"/>
  <c r="K249" i="2" s="1"/>
  <c r="K320" i="2" a="1"/>
  <c r="K320" i="2" s="1"/>
  <c r="K370" i="2" a="1"/>
  <c r="K370" i="2" s="1"/>
  <c r="K149" i="2" a="1"/>
  <c r="K149" i="2" s="1"/>
  <c r="K218" i="2" a="1"/>
  <c r="K218" i="2" s="1"/>
  <c r="K66" i="2" a="1"/>
  <c r="K66" i="2" s="1"/>
  <c r="K70" i="2" a="1"/>
  <c r="K70" i="2" s="1"/>
  <c r="K71" i="2" a="1"/>
  <c r="K71" i="2" s="1"/>
  <c r="K112" i="2" a="1"/>
  <c r="K112" i="2" s="1"/>
  <c r="K198" i="2" a="1"/>
  <c r="K198" i="2" s="1"/>
  <c r="K225" i="2" a="1"/>
  <c r="K225" i="2" s="1"/>
  <c r="K235" i="2" a="1"/>
  <c r="K235" i="2" s="1"/>
  <c r="K336" i="2" a="1"/>
  <c r="K336" i="2" s="1"/>
  <c r="K377" i="2" a="1"/>
  <c r="K377" i="2" s="1"/>
  <c r="K434" i="2" a="1"/>
  <c r="K434" i="2" s="1"/>
  <c r="K215" i="2" a="1"/>
  <c r="K215" i="2" s="1"/>
  <c r="K98" i="2" a="1"/>
  <c r="K98" i="2" s="1"/>
  <c r="K127" i="2" a="1"/>
  <c r="K127" i="2" s="1"/>
  <c r="K100" i="2" a="1"/>
  <c r="K100" i="2" s="1"/>
  <c r="K193" i="2" a="1"/>
  <c r="K193" i="2" s="1"/>
  <c r="K275" i="2" a="1"/>
  <c r="K275" i="2" s="1"/>
  <c r="K278" i="2" a="1"/>
  <c r="K278" i="2" s="1"/>
  <c r="K281" i="2" a="1"/>
  <c r="K281" i="2" s="1"/>
  <c r="K311" i="2" a="1"/>
  <c r="K311" i="2" s="1"/>
  <c r="K315" i="2" a="1"/>
  <c r="K315" i="2" s="1"/>
  <c r="K318" i="2" a="1"/>
  <c r="K318" i="2" s="1"/>
  <c r="K326" i="2" a="1"/>
  <c r="K326" i="2" s="1"/>
  <c r="K423" i="2" a="1"/>
  <c r="K423" i="2" s="1"/>
  <c r="K470" i="2" a="1"/>
  <c r="K470" i="2" s="1"/>
  <c r="K305" i="2" a="1"/>
  <c r="K305" i="2" s="1"/>
  <c r="K327" i="2" a="1"/>
  <c r="K327" i="2" s="1"/>
  <c r="K345" i="2" a="1"/>
  <c r="K345" i="2" s="1"/>
  <c r="K350" i="2" a="1"/>
  <c r="K350" i="2" s="1"/>
  <c r="K420" i="2" a="1"/>
  <c r="K420" i="2" s="1"/>
  <c r="K437" i="2" a="1"/>
  <c r="K437" i="2" s="1"/>
  <c r="K445" i="2" a="1"/>
  <c r="K445" i="2" s="1"/>
  <c r="K495" i="2" a="1"/>
  <c r="K495" i="2" s="1"/>
  <c r="K503" i="2" a="1"/>
  <c r="K503" i="2" s="1"/>
  <c r="K621" i="2" a="1"/>
  <c r="K621" i="2" s="1"/>
  <c r="K624" i="2" a="1"/>
  <c r="K624" i="2" s="1"/>
  <c r="K653" i="2" a="1"/>
  <c r="K653" i="2" s="1"/>
  <c r="K343" i="2" a="1"/>
  <c r="K343" i="2" s="1"/>
  <c r="K386" i="2" a="1"/>
  <c r="K386" i="2" s="1"/>
  <c r="K402" i="2" a="1"/>
  <c r="K402" i="2" s="1"/>
  <c r="K413" i="2" a="1"/>
  <c r="K413" i="2" s="1"/>
  <c r="K515" i="2" a="1"/>
  <c r="K515" i="2" s="1"/>
  <c r="K576" i="2" a="1"/>
  <c r="K576" i="2" s="1"/>
  <c r="K405" i="2" a="1"/>
  <c r="K405" i="2" s="1"/>
  <c r="K489" i="2" a="1"/>
  <c r="K489" i="2" s="1"/>
  <c r="K501" i="2" a="1"/>
  <c r="K501" i="2" s="1"/>
  <c r="K542" i="2" a="1"/>
  <c r="K542" i="2" s="1"/>
  <c r="K546" i="2" a="1"/>
  <c r="K546" i="2" s="1"/>
  <c r="K598" i="2" a="1"/>
  <c r="K598" i="2" s="1"/>
  <c r="K619" i="2" a="1"/>
  <c r="K619" i="2" s="1"/>
  <c r="K879" i="2" a="1"/>
  <c r="K879" i="2" s="1"/>
  <c r="K775" i="2" a="1"/>
  <c r="K775" i="2" s="1"/>
  <c r="K455" i="2" a="1"/>
  <c r="K455" i="2" s="1"/>
  <c r="K458" i="2" a="1"/>
  <c r="K458" i="2" s="1"/>
  <c r="K475" i="2" a="1"/>
  <c r="K475" i="2" s="1"/>
  <c r="K496" i="2" a="1"/>
  <c r="K496" i="2" s="1"/>
  <c r="K504" i="2" a="1"/>
  <c r="K504" i="2" s="1"/>
  <c r="K519" i="2" a="1"/>
  <c r="K519" i="2" s="1"/>
  <c r="K525" i="2" a="1"/>
  <c r="K525" i="2" s="1"/>
  <c r="K543" i="2" a="1"/>
  <c r="K543" i="2" s="1"/>
  <c r="K400" i="2" a="1"/>
  <c r="K400" i="2" s="1"/>
  <c r="K562" i="2" a="1"/>
  <c r="K562" i="2" s="1"/>
  <c r="K635" i="2" a="1"/>
  <c r="K635" i="2" s="1"/>
  <c r="K732" i="2" a="1"/>
  <c r="K732" i="2" s="1"/>
  <c r="K746" i="2" a="1"/>
  <c r="K746" i="2" s="1"/>
  <c r="K749" i="2" a="1"/>
  <c r="K749" i="2" s="1"/>
  <c r="K917" i="2" a="1"/>
  <c r="K917" i="2" s="1"/>
  <c r="K297" i="2" a="1"/>
  <c r="K297" i="2" s="1"/>
  <c r="K317" i="2" a="1"/>
  <c r="K317" i="2" s="1"/>
  <c r="K444" i="2" a="1"/>
  <c r="K444" i="2" s="1"/>
  <c r="K569" i="2" a="1"/>
  <c r="K569" i="2" s="1"/>
  <c r="K642" i="2" a="1"/>
  <c r="K642" i="2" s="1"/>
  <c r="K729" i="2" a="1"/>
  <c r="K729" i="2" s="1"/>
  <c r="K409" i="2" a="1"/>
  <c r="K409" i="2" s="1"/>
  <c r="K428" i="2" a="1"/>
  <c r="K428" i="2" s="1"/>
  <c r="K439" i="2" a="1"/>
  <c r="K439" i="2" s="1"/>
  <c r="K494" i="2" a="1"/>
  <c r="K494" i="2" s="1"/>
  <c r="K581" i="2" a="1"/>
  <c r="K581" i="2" s="1"/>
  <c r="K694" i="2" a="1"/>
  <c r="K694" i="2" s="1"/>
  <c r="K721" i="2" a="1"/>
  <c r="K721" i="2" s="1"/>
  <c r="K538" i="2" a="1"/>
  <c r="K538" i="2" s="1"/>
  <c r="K687" i="2" a="1"/>
  <c r="K687" i="2" s="1"/>
  <c r="K700" i="2" a="1"/>
  <c r="K700" i="2" s="1"/>
  <c r="K744" i="2" a="1"/>
  <c r="K744" i="2" s="1"/>
  <c r="K839" i="2" a="1"/>
  <c r="K839" i="2" s="1"/>
  <c r="K929" i="2" a="1"/>
  <c r="K929" i="2" s="1"/>
  <c r="K955" i="2" a="1"/>
  <c r="K955" i="2" s="1"/>
  <c r="K964" i="2" a="1"/>
  <c r="K964" i="2" s="1"/>
  <c r="K992" i="2" a="1"/>
  <c r="K992" i="2" s="1"/>
  <c r="K557" i="2" a="1"/>
  <c r="K557" i="2" s="1"/>
  <c r="K747" i="2" a="1"/>
  <c r="K747" i="2" s="1"/>
  <c r="K784" i="2" a="1"/>
  <c r="K784" i="2" s="1"/>
  <c r="K787" i="2" a="1"/>
  <c r="K787" i="2" s="1"/>
  <c r="K803" i="2" a="1"/>
  <c r="K803" i="2" s="1"/>
  <c r="K883" i="2" a="1"/>
  <c r="K883" i="2" s="1"/>
  <c r="K889" i="2" a="1"/>
  <c r="K889" i="2" s="1"/>
  <c r="K534" i="2" a="1"/>
  <c r="K534" i="2" s="1"/>
  <c r="K654" i="2" a="1"/>
  <c r="K654" i="2" s="1"/>
  <c r="K771" i="2" a="1"/>
  <c r="K771" i="2" s="1"/>
  <c r="K790" i="2" a="1"/>
  <c r="K790" i="2" s="1"/>
  <c r="K774" i="2" a="1"/>
  <c r="K774" i="2" s="1"/>
  <c r="K795" i="2" a="1"/>
  <c r="K795" i="2" s="1"/>
  <c r="K822" i="2" a="1"/>
  <c r="K822" i="2" s="1"/>
  <c r="K827" i="2" a="1"/>
  <c r="K827" i="2" s="1"/>
  <c r="K834" i="2" a="1"/>
  <c r="K834" i="2" s="1"/>
  <c r="K936" i="2" a="1"/>
  <c r="K936" i="2" s="1"/>
  <c r="K956" i="2" a="1"/>
  <c r="K956" i="2" s="1"/>
  <c r="K433" i="2" a="1"/>
  <c r="K433" i="2" s="1"/>
  <c r="K466" i="2" a="1"/>
  <c r="K466" i="2" s="1"/>
  <c r="K612" i="2" a="1"/>
  <c r="K612" i="2" s="1"/>
  <c r="K711" i="2" a="1"/>
  <c r="K711" i="2" s="1"/>
  <c r="K716" i="2" a="1"/>
  <c r="K716" i="2" s="1"/>
  <c r="K785" i="2" a="1"/>
  <c r="K785" i="2" s="1"/>
  <c r="K874" i="2" a="1"/>
  <c r="K874" i="2" s="1"/>
  <c r="K949" i="2" a="1"/>
  <c r="K949" i="2" s="1"/>
  <c r="K965" i="2" a="1"/>
  <c r="K965" i="2" s="1"/>
  <c r="K1000" i="2" a="1"/>
  <c r="K1000" i="2" s="1"/>
  <c r="K962" i="2" a="1"/>
  <c r="K962" i="2" s="1"/>
  <c r="K1007" i="2" a="1"/>
  <c r="K1007" i="2" s="1"/>
  <c r="K558" i="2" a="1"/>
  <c r="K558" i="2" s="1"/>
  <c r="K650" i="2" a="1"/>
  <c r="K650" i="2" s="1"/>
  <c r="K561" i="2" a="1"/>
  <c r="K561" i="2" s="1"/>
  <c r="K570" i="2" a="1"/>
  <c r="K570" i="2" s="1"/>
  <c r="K586" i="2" a="1"/>
  <c r="K586" i="2" s="1"/>
  <c r="K594" i="2" a="1"/>
  <c r="K594" i="2" s="1"/>
  <c r="K678" i="2" a="1"/>
  <c r="K678" i="2" s="1"/>
  <c r="K683" i="2" a="1"/>
  <c r="K683" i="2" s="1"/>
  <c r="K696" i="2" a="1"/>
  <c r="K696" i="2" s="1"/>
  <c r="K706" i="2" a="1"/>
  <c r="K706" i="2" s="1"/>
  <c r="K727" i="2" a="1"/>
  <c r="K727" i="2" s="1"/>
  <c r="K823" i="2" a="1"/>
  <c r="K823" i="2" s="1"/>
  <c r="K568" i="2" a="1"/>
  <c r="K568" i="2" s="1"/>
  <c r="K629" i="2" a="1"/>
  <c r="K629" i="2" s="1"/>
  <c r="K699" i="2" a="1"/>
  <c r="K699" i="2" s="1"/>
  <c r="K743" i="2" a="1"/>
  <c r="K743" i="2" s="1"/>
  <c r="K805" i="2" a="1"/>
  <c r="K805" i="2" s="1"/>
  <c r="K838" i="2" a="1"/>
  <c r="K838" i="2" s="1"/>
  <c r="K891" i="2" a="1"/>
  <c r="K891" i="2" s="1"/>
  <c r="K897" i="2" a="1"/>
  <c r="K897" i="2" s="1"/>
  <c r="K994" i="2" a="1"/>
  <c r="K994" i="2" s="1"/>
  <c r="K689" i="2" a="1"/>
  <c r="K689" i="2" s="1"/>
  <c r="K760" i="2" a="1"/>
  <c r="K760" i="2" s="1"/>
  <c r="K905" i="2" a="1"/>
  <c r="K905" i="2" s="1"/>
  <c r="K1017" i="2" a="1"/>
  <c r="K1017" i="2" s="1"/>
  <c r="K1122" i="2" a="1"/>
  <c r="K1122" i="2" s="1"/>
  <c r="K1003" i="2" a="1"/>
  <c r="K1003" i="2" s="1"/>
  <c r="K1035" i="2" a="1"/>
  <c r="K1035" i="2" s="1"/>
  <c r="K1060" i="2" a="1"/>
  <c r="K1060" i="2" s="1"/>
  <c r="K1067" i="2" a="1"/>
  <c r="K1067" i="2" s="1"/>
  <c r="K1095" i="2" a="1"/>
  <c r="K1095" i="2" s="1"/>
  <c r="K1064" i="2" a="1"/>
  <c r="K1064" i="2" s="1"/>
  <c r="K1119" i="2" a="1"/>
  <c r="K1119" i="2" s="1"/>
  <c r="K1055" i="2" a="1"/>
  <c r="K1055" i="2" s="1"/>
  <c r="K1078" i="2" a="1"/>
  <c r="K1078" i="2" s="1"/>
  <c r="K847" i="2" a="1"/>
  <c r="K847" i="2" s="1"/>
  <c r="K852" i="2" a="1"/>
  <c r="K852" i="2" s="1"/>
  <c r="K901" i="2" a="1"/>
  <c r="K901" i="2" s="1"/>
  <c r="K932" i="2" a="1"/>
  <c r="K932" i="2" s="1"/>
  <c r="K953" i="2" a="1"/>
  <c r="K953" i="2" s="1"/>
  <c r="K971" i="2" a="1"/>
  <c r="K971" i="2" s="1"/>
  <c r="K1114" i="2" a="1"/>
  <c r="K1114" i="2" s="1"/>
  <c r="K755" i="2" a="1"/>
  <c r="K755" i="2" s="1"/>
  <c r="K766" i="2" a="1"/>
  <c r="K766" i="2" s="1"/>
  <c r="K806" i="2" a="1"/>
  <c r="K806" i="2" s="1"/>
  <c r="K941" i="2" a="1"/>
  <c r="K941" i="2" s="1"/>
  <c r="K979" i="2" a="1"/>
  <c r="K979" i="2" s="1"/>
  <c r="K886" i="2" a="1"/>
  <c r="K886" i="2" s="1"/>
  <c r="K900" i="2" a="1"/>
  <c r="K900" i="2" s="1"/>
  <c r="K1227" i="2" a="1"/>
  <c r="K1227" i="2" s="1"/>
  <c r="K982" i="2" a="1"/>
  <c r="K982" i="2" s="1"/>
  <c r="K1016" i="2" a="1"/>
  <c r="K1016" i="2" s="1"/>
  <c r="K1081" i="2" a="1"/>
  <c r="K1081" i="2" s="1"/>
  <c r="K1137" i="2" a="1"/>
  <c r="K1137" i="2" s="1"/>
  <c r="K1178" i="2" a="1"/>
  <c r="K1178" i="2" s="1"/>
  <c r="K1234" i="2" a="1"/>
  <c r="K1234" i="2" s="1"/>
  <c r="K916" i="2" a="1"/>
  <c r="K916" i="2" s="1"/>
  <c r="K999" i="2" a="1"/>
  <c r="K999" i="2" s="1"/>
  <c r="K1126" i="2" a="1"/>
  <c r="K1126" i="2" s="1"/>
  <c r="K712" i="2" a="1"/>
  <c r="K712" i="2" s="1"/>
  <c r="K935" i="2" a="1"/>
  <c r="K935" i="2" s="1"/>
  <c r="K1065" i="2" a="1"/>
  <c r="K1065" i="2" s="1"/>
  <c r="K1071" i="2" a="1"/>
  <c r="K1071" i="2" s="1"/>
  <c r="K1099" i="2" a="1"/>
  <c r="K1099" i="2" s="1"/>
  <c r="K1131" i="2" a="1"/>
  <c r="K1131" i="2" s="1"/>
  <c r="K1135" i="2" a="1"/>
  <c r="K1135" i="2" s="1"/>
  <c r="K1298" i="2" a="1"/>
  <c r="K1298" i="2" s="1"/>
  <c r="K1090" i="2" a="1"/>
  <c r="K1090" i="2" s="1"/>
  <c r="K1276" i="2" a="1"/>
  <c r="K1276" i="2" s="1"/>
  <c r="K715" i="2" a="1"/>
  <c r="K715" i="2" s="1"/>
  <c r="K726" i="2" a="1"/>
  <c r="K726" i="2" s="1"/>
  <c r="K880" i="2" a="1"/>
  <c r="K880" i="2" s="1"/>
  <c r="K988" i="2" a="1"/>
  <c r="K988" i="2" s="1"/>
  <c r="K1159" i="2" a="1"/>
  <c r="K1159" i="2" s="1"/>
  <c r="K1162" i="2" a="1"/>
  <c r="K1162" i="2" s="1"/>
  <c r="K1174" i="2" a="1"/>
  <c r="K1174" i="2" s="1"/>
  <c r="K904" i="2" a="1"/>
  <c r="K904" i="2" s="1"/>
  <c r="K1049" i="2" a="1"/>
  <c r="K1049" i="2" s="1"/>
  <c r="K1275" i="2" a="1"/>
  <c r="K1275" i="2" s="1"/>
  <c r="K1175" i="2" a="1"/>
  <c r="K1175" i="2" s="1"/>
  <c r="K1207" i="2" a="1"/>
  <c r="K1207" i="2" s="1"/>
  <c r="K1243" i="2" a="1"/>
  <c r="K1243" i="2" s="1"/>
  <c r="K1306" i="2" a="1"/>
  <c r="K1306" i="2" s="1"/>
  <c r="K1303" i="2" a="1"/>
  <c r="K1303" i="2" s="1"/>
  <c r="K1231" i="2" a="1"/>
  <c r="K1231" i="2" s="1"/>
  <c r="K1338" i="2" a="1"/>
  <c r="K1338" i="2" s="1"/>
  <c r="K1219" i="2" a="1"/>
  <c r="K1219" i="2" s="1"/>
  <c r="K1039" i="2" a="1"/>
  <c r="K1039" i="2" s="1"/>
  <c r="K1153" i="2" a="1"/>
  <c r="K1153" i="2" s="1"/>
  <c r="K1194" i="2" a="1"/>
  <c r="K1194" i="2" s="1"/>
  <c r="K1320" i="2" a="1"/>
  <c r="K1320" i="2" s="1"/>
  <c r="K1324" i="2" a="1"/>
  <c r="K1324" i="2" s="1"/>
  <c r="K1087" i="2" a="1"/>
  <c r="K1087" i="2" s="1"/>
  <c r="K1190" i="2" a="1"/>
  <c r="K1190" i="2" s="1"/>
  <c r="K1281" i="2" a="1"/>
  <c r="K1281" i="2" s="1"/>
  <c r="K1326" i="2" a="1"/>
  <c r="K1326" i="2" s="1"/>
  <c r="K1255" i="2" a="1"/>
  <c r="K1255" i="2" s="1"/>
  <c r="K1287" i="2" a="1"/>
  <c r="K1287" i="2" s="1"/>
  <c r="K1302" i="2" a="1"/>
  <c r="K1302" i="2" s="1"/>
  <c r="K1305" i="2" a="1"/>
  <c r="K1305" i="2" s="1"/>
  <c r="K1311" i="2" a="1"/>
  <c r="K1311" i="2" s="1"/>
  <c r="K1323" i="2" a="1"/>
  <c r="K1323" i="2" s="1"/>
  <c r="K1274" i="2" a="1"/>
  <c r="K1274" i="2" s="1"/>
  <c r="K1381" i="2" a="1"/>
  <c r="K1381" i="2" s="1"/>
  <c r="K1425" i="2" a="1"/>
  <c r="K1425" i="2" s="1"/>
  <c r="K1073" i="2" a="1"/>
  <c r="K1073" i="2" s="1"/>
  <c r="K1210" i="2" a="1"/>
  <c r="K1210" i="2" s="1"/>
  <c r="K1336" i="2" a="1"/>
  <c r="K1336" i="2" s="1"/>
  <c r="K1238" i="2" a="1"/>
  <c r="K1238" i="2" s="1"/>
  <c r="K1347" i="2" a="1"/>
  <c r="K1347" i="2" s="1"/>
  <c r="K1144" i="2" a="1"/>
  <c r="K1144" i="2" s="1"/>
  <c r="K1270" i="2" a="1"/>
  <c r="K1270" i="2" s="1"/>
  <c r="K1285" i="2" a="1"/>
  <c r="K1285" i="2" s="1"/>
  <c r="K1331" i="2" a="1"/>
  <c r="K1331" i="2" s="1"/>
  <c r="K1364" i="2" a="1"/>
  <c r="K1364" i="2" s="1"/>
  <c r="K1372" i="2" a="1"/>
  <c r="K1372" i="2" s="1"/>
  <c r="K1417" i="2" a="1"/>
  <c r="K1417" i="2" s="1"/>
  <c r="K1420" i="2" a="1"/>
  <c r="K1420" i="2" s="1"/>
  <c r="K1434" i="2" a="1"/>
  <c r="K1434" i="2" s="1"/>
  <c r="K1448" i="2" a="1"/>
  <c r="K1448" i="2" s="1"/>
  <c r="K1471" i="2" a="1"/>
  <c r="K1471" i="2" s="1"/>
  <c r="K1475" i="2" a="1"/>
  <c r="K1475" i="2" s="1"/>
  <c r="K1440" i="2" a="1"/>
  <c r="K1440" i="2" s="1"/>
  <c r="K1451" i="2" a="1"/>
  <c r="K1451" i="2" s="1"/>
  <c r="K1398" i="2" a="1"/>
  <c r="K1398" i="2" s="1"/>
  <c r="K1439" i="2" a="1"/>
  <c r="K1439" i="2" s="1"/>
  <c r="K1463" i="2" a="1"/>
  <c r="K1463" i="2" s="1"/>
  <c r="K1466" i="2" a="1"/>
  <c r="K1466" i="2" s="1"/>
  <c r="K1411" i="2" a="1"/>
  <c r="K1411" i="2" s="1"/>
  <c r="K1429" i="2" a="1"/>
  <c r="K1429" i="2" s="1"/>
  <c r="K1460" i="2" a="1"/>
  <c r="K1460" i="2" s="1"/>
  <c r="K1479" i="2" a="1"/>
  <c r="K1479" i="2" s="1"/>
  <c r="K1482" i="2" a="1"/>
  <c r="K1482" i="2" s="1"/>
  <c r="K1419" i="2" a="1"/>
  <c r="K1419" i="2" s="1"/>
  <c r="K1473" i="2" a="1"/>
  <c r="K1473" i="2" s="1"/>
  <c r="K1489" i="2" a="1"/>
  <c r="K1489" i="2" s="1"/>
  <c r="K1458" i="2" a="1"/>
  <c r="K1458" i="2" s="1"/>
  <c r="K1279" i="2" a="1"/>
  <c r="K1279" i="2" s="1"/>
  <c r="K1477" i="2" a="1"/>
  <c r="K1477" i="2" s="1"/>
  <c r="K1457" i="2" a="1"/>
  <c r="K1457" i="2" s="1"/>
  <c r="K1488" i="2" a="1"/>
  <c r="K1488" i="2" s="1"/>
  <c r="K1491" i="2" a="1"/>
  <c r="K1491" i="2" s="1"/>
  <c r="K1467" i="2" a="1"/>
  <c r="K1467" i="2" s="1"/>
  <c r="K1468" i="2" a="1"/>
  <c r="K1468" i="2" s="1"/>
  <c r="K1481" i="2" a="1"/>
  <c r="K1481" i="2" s="1"/>
  <c r="K1492" i="2" a="1"/>
  <c r="K1492" i="2" s="1"/>
  <c r="K48" i="2" a="1"/>
  <c r="K48" i="2" s="1"/>
  <c r="K35" i="2" a="1"/>
  <c r="K35" i="2" s="1"/>
  <c r="K26" i="2" a="1"/>
  <c r="K26" i="2" s="1"/>
  <c r="K12" i="2" a="1"/>
  <c r="K12" i="2" s="1"/>
  <c r="K18" i="2" a="1"/>
  <c r="K18" i="2" s="1"/>
  <c r="K49" i="2" a="1"/>
  <c r="K49" i="2" s="1"/>
  <c r="K38" i="2" a="1"/>
  <c r="K38" i="2" s="1"/>
  <c r="K50" i="2" a="1"/>
  <c r="K50" i="2" s="1"/>
  <c r="K17" i="2" a="1"/>
  <c r="K17" i="2" s="1"/>
  <c r="K27" i="2" a="1"/>
  <c r="K27" i="2" s="1"/>
  <c r="K32" i="2" a="1"/>
  <c r="K32" i="2" s="1"/>
  <c r="K22" i="2" a="1"/>
  <c r="K22" i="2" s="1"/>
  <c r="K11" i="2" a="1"/>
  <c r="K11" i="2" s="1"/>
  <c r="K14" i="2" a="1"/>
  <c r="K14" i="2" s="1"/>
  <c r="K56" i="2" a="1"/>
  <c r="K56" i="2" s="1"/>
  <c r="K16" i="2" a="1"/>
  <c r="K16" i="2" s="1"/>
  <c r="K43" i="2" a="1"/>
  <c r="K43" i="2" s="1"/>
  <c r="K25" i="2" a="1"/>
  <c r="K25" i="2" s="1"/>
  <c r="K21" i="2" a="1"/>
  <c r="K21" i="2" s="1"/>
  <c r="K52" i="2" a="1"/>
  <c r="K52" i="2" s="1"/>
  <c r="K41" i="2" a="1"/>
  <c r="K41" i="2" s="1"/>
  <c r="K20" i="2" a="1"/>
  <c r="K20" i="2" s="1"/>
  <c r="K23" i="2" a="1"/>
  <c r="K23" i="2" s="1"/>
  <c r="K10" i="2" a="1"/>
  <c r="K10" i="2" s="1"/>
  <c r="K46" i="2" a="1"/>
  <c r="K46" i="2" s="1"/>
  <c r="K36" i="2" a="1"/>
  <c r="K36" i="2" s="1"/>
  <c r="K13" i="2" a="1"/>
  <c r="K13" i="2" s="1"/>
  <c r="K47" i="2" a="1"/>
  <c r="K47" i="2" s="1"/>
  <c r="K45" i="2" a="1"/>
  <c r="K45" i="2" s="1"/>
  <c r="K34" i="2" a="1"/>
  <c r="K34" i="2" s="1"/>
  <c r="K55" i="2" a="1"/>
  <c r="K55" i="2" s="1"/>
  <c r="K33" i="2" a="1"/>
  <c r="K33" i="2" s="1"/>
  <c r="K24" i="2" a="1"/>
  <c r="K24" i="2" s="1"/>
  <c r="K28" i="2" a="1"/>
  <c r="K28" i="2" s="1"/>
  <c r="K54" i="2" a="1"/>
  <c r="K54" i="2" s="1"/>
  <c r="K15" i="2" a="1"/>
  <c r="K15" i="2" s="1"/>
  <c r="K42" i="2" a="1"/>
  <c r="K42" i="2" s="1"/>
  <c r="K31" i="2" a="1"/>
  <c r="K31" i="2" s="1"/>
  <c r="K51" i="2" a="1"/>
  <c r="K51" i="2" s="1"/>
  <c r="K40" i="2" a="1"/>
  <c r="K40" i="2" s="1"/>
  <c r="K19" i="2" a="1"/>
  <c r="K19" i="2" s="1"/>
  <c r="K39" i="2" a="1"/>
  <c r="K39" i="2" s="1"/>
  <c r="K57" i="2" a="1"/>
  <c r="K57" i="2" s="1"/>
  <c r="K37" i="2" a="1"/>
  <c r="K37" i="2" s="1"/>
  <c r="E20" i="4" l="1"/>
  <c r="E21" i="4"/>
  <c r="E19" i="4"/>
  <c r="D39" i="4"/>
  <c r="E39" i="4"/>
  <c r="G39" i="4"/>
  <c r="B44" i="4" s="1"/>
  <c r="C39" i="4"/>
  <c r="E27" i="4" l="1"/>
  <c r="B43" i="4" s="1"/>
  <c r="B45" i="4" s="1"/>
  <c r="B46" i="4" l="1"/>
  <c r="B47" i="4"/>
  <c r="J26" i="4"/>
  <c r="J39"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<sst xmlns="http://schemas.openxmlformats.org/spreadsheetml/2006/main" count="1150" uniqueCount="180">
  <si>
    <t>Instructions</t>
  </si>
  <si>
    <r>
      <t xml:space="preserve">Purpose of this tool:
</t>
    </r>
    <r>
      <rPr>
        <sz val="10"/>
        <color theme="1"/>
        <rFont val="Century Gothic"/>
        <family val="2"/>
      </rPr>
      <t xml:space="preserve">• If your municipality does not have a system that automatically processes the customer bill where electricity wheeling is involved, you can use this Excel spreadsheet top calculate what the customer bill should be 
• You could then manually input the final calculations into your billing system in order to generate the final customer bill
• This tool works on the Eskom methodology of using the total consumption in kWh (kilowatt-hours) of the different Time-of-Use (TOU) periods, calculated at month-end
</t>
    </r>
  </si>
  <si>
    <t>High-level process diagram:</t>
  </si>
  <si>
    <r>
      <rPr>
        <b/>
        <sz val="10"/>
        <color theme="1"/>
        <rFont val="Century Gothic"/>
        <family val="2"/>
      </rPr>
      <t xml:space="preserve">How to use this tool:
</t>
    </r>
    <r>
      <rPr>
        <sz val="10"/>
        <color theme="1"/>
        <rFont val="Century Gothic"/>
        <family val="2"/>
      </rPr>
      <t xml:space="preserve">
</t>
    </r>
    <r>
      <rPr>
        <b/>
        <sz val="10"/>
        <color theme="1"/>
        <rFont val="Century Gothic"/>
        <family val="2"/>
      </rPr>
      <t xml:space="preserve">1. Yearly: </t>
    </r>
    <r>
      <rPr>
        <sz val="10"/>
        <color theme="1"/>
        <rFont val="Century Gothic"/>
        <family val="2"/>
      </rPr>
      <t xml:space="preserve">Once a year when the new municipal tariff booklet is released in July, you will need to update the blue tabs:
     • Public Holidays for the year and how they should be treated
     • Updated municipal wheeling tariff for the next year
     • Only if they have changed, update the TOU periods from the Eskom Tariff Booklet
</t>
    </r>
    <r>
      <rPr>
        <b/>
        <sz val="10"/>
        <color theme="1"/>
        <rFont val="Century Gothic"/>
        <family val="2"/>
      </rPr>
      <t xml:space="preserve">2. Monthly: </t>
    </r>
    <r>
      <rPr>
        <sz val="10"/>
        <color theme="1"/>
        <rFont val="Century Gothic"/>
        <family val="2"/>
      </rPr>
      <t xml:space="preserve">At the end of every month, you need both the customer and generator data in order for to calculate the final bill. This data can be obtained in the following ways:
</t>
    </r>
    <r>
      <rPr>
        <u/>
        <sz val="10"/>
        <color theme="1"/>
        <rFont val="Century Gothic"/>
        <family val="2"/>
      </rPr>
      <t>Automated reading option:</t>
    </r>
    <r>
      <rPr>
        <sz val="10"/>
        <color theme="1"/>
        <rFont val="Century Gothic"/>
        <family val="2"/>
      </rPr>
      <t xml:space="preserve"> 
• If the municipal meter is a smart meter and data is automaticlaly sent from the meter to a system, the data can be obtained from the system it sends data to if available, otherwise it can be downloaded from the meter directly via a device held up to the meter called an optical eye. 
• The data needs to contain the date and timestamp and the 30-minute meter reading in kWh. Import energy data is required from the customer (energy customer is drawing from the grid), and export energy data is required from the generator (energy generator is pushing back into the grid). [The generator may have a separate meter to measure their export energy, or may have one "4-quadrant" meter which measures both import and export energy but are measured in different "quadrants" i.e. electricity flowing in different directions - specify that you requrie the export energy.]
• If the data is in a different unit e.g. MWh, please refer to the "Conversions" tab which has formulae and examples to assist you to transform the data to the required format of kWh. 
</t>
    </r>
  </si>
  <si>
    <r>
      <rPr>
        <u/>
        <sz val="10"/>
        <color theme="1"/>
        <rFont val="Century Gothic"/>
        <family val="2"/>
      </rPr>
      <t>Non-automated reading option:</t>
    </r>
    <r>
      <rPr>
        <sz val="10"/>
        <color theme="1"/>
        <rFont val="Century Gothic"/>
        <family val="2"/>
      </rPr>
      <t xml:space="preserve">
• Note: This method is NOT recommended as the meter will need to be programmed every year with the TOU periods and public holiodays, and we therefore strongly recommend that a smart meter is installed
• If the municipal meter is not a smart meter and reads are not automatically sent from the meter to a system, manual meter reads can be taken from the meter for each of the TOU periods (peak/standard/off-peak) by pushing the button on the meter to change what is displayed on the meter's screen - Export energy will be required for the generator and import energy for the customer.
• The numbers you are reading are cumulative meter totals, therefore you will need to have a baseline read from when you start wheeling, and then the next month you will take another reading of the totals - you then need to subtract the second number from the first number in order to obtain the consumption for that reading period 
• These values can then be input into the last green sheet "3. Final bill"</t>
    </r>
  </si>
  <si>
    <t>Abbreviations</t>
  </si>
  <si>
    <t>kVA</t>
  </si>
  <si>
    <t>kilovolt-ampere (Measure of the demand charge)</t>
  </si>
  <si>
    <t xml:space="preserve">kW  </t>
  </si>
  <si>
    <t>kilowatt</t>
  </si>
  <si>
    <t xml:space="preserve">kWh </t>
  </si>
  <si>
    <t xml:space="preserve">kilowatt-hour </t>
  </si>
  <si>
    <t>MW</t>
  </si>
  <si>
    <t>Megawatt</t>
  </si>
  <si>
    <t>MWh</t>
  </si>
  <si>
    <t>Megawatt-hour</t>
  </si>
  <si>
    <t>NERSA</t>
  </si>
  <si>
    <t>National Energy Regulator of South Africa</t>
  </si>
  <si>
    <t xml:space="preserve">TOU </t>
  </si>
  <si>
    <t xml:space="preserve">Time-of-Use </t>
  </si>
  <si>
    <t>Conversion formulae</t>
  </si>
  <si>
    <t>If the meter data obtained from the smart meter is not in kWh e.g. MWh or MW, please refer to this tab  "Conversions"  which has formulae and examples to assist you to transform the data to the required format of kWh</t>
  </si>
  <si>
    <t>To convert kW to kWh (used if data obtained from meter is in kW and not kWh which is used for billing):</t>
  </si>
  <si>
    <t>Multiply kW value by the time in hours (e.g. 1 for hourly data or 0.5 for 30-minute data)</t>
  </si>
  <si>
    <t>Examples: 
5kW for 30minutes = 2.5kWh
5kW for 5 hours = 25kWh</t>
  </si>
  <si>
    <t>To convert MW to kW:</t>
  </si>
  <si>
    <t>Multiply MW value by 1000</t>
  </si>
  <si>
    <t>Example: 5MW = 5000kW</t>
  </si>
  <si>
    <t>​</t>
  </si>
  <si>
    <t>Conversely, to convert kW to MW:</t>
  </si>
  <si>
    <t>Divide kW value by 1000</t>
  </si>
  <si>
    <t>Example: 5000kW = 5MW</t>
  </si>
  <si>
    <t>To convert MWh to kWh:</t>
  </si>
  <si>
    <t>Multiply MWh value by 1000</t>
  </si>
  <si>
    <t>Example: 5MWh = 5000kWh</t>
  </si>
  <si>
    <t>Conversely, to convert kWh to MWh:</t>
  </si>
  <si>
    <t>Divide kWh value by 1000</t>
  </si>
  <si>
    <t>Example: 5000kWh = 5MWh</t>
  </si>
  <si>
    <t>Treatment of Public Holidays</t>
  </si>
  <si>
    <t>Process:</t>
  </si>
  <si>
    <r>
      <rPr>
        <b/>
        <sz val="10"/>
        <color theme="1"/>
        <rFont val="Century Gothic"/>
        <family val="2"/>
      </rPr>
      <t>Detailed notes::</t>
    </r>
    <r>
      <rPr>
        <sz val="10"/>
        <color theme="1"/>
        <rFont val="Century Gothic"/>
        <family val="2"/>
      </rPr>
      <t xml:space="preserve">
• Public holidays are treated as a different day of the week compared to the day on which they fall, usually a Saturday or a Sunday. This means that different Time-of-Use (TOU) periods will apply, which have different rates an must hence be taken into account in order to produce an accurate bill.
• The exception to this us any unexpectedly announced public holidays, like elections for example, which are treated as the day on which they fall.
• Some municipalities follow the Eskom treatment of public holidays, and some have their own rules. If Eskom is use, you can find details in their annual tariff booklet (example on the right below), otherwise refer to your municipal tariff booklet every year and update the table below on the left-hand side (column headings and cells highlighted in yellow).
• The TOU period should be adjusted manually in the customer data tab and the correct rate brought in from the municipal tariff</t>
    </r>
  </si>
  <si>
    <t>If municipal rules are different to Eskom rules, complete the table below:</t>
  </si>
  <si>
    <t>Example from Eskom tariff booklet:</t>
  </si>
  <si>
    <t>Holiday Name</t>
  </si>
  <si>
    <t>Date</t>
  </si>
  <si>
    <t>Year</t>
  </si>
  <si>
    <t>Actual day of week</t>
  </si>
  <si>
    <t>Treat as</t>
  </si>
  <si>
    <t>National Women's Day</t>
  </si>
  <si>
    <t>Wednesday</t>
  </si>
  <si>
    <t>Saturday</t>
  </si>
  <si>
    <t>Heritage Day</t>
  </si>
  <si>
    <t>Day of Reconciliation</t>
  </si>
  <si>
    <t>Christmas Day</t>
  </si>
  <si>
    <t>Day of Goodwill</t>
  </si>
  <si>
    <t>New Year's Day</t>
  </si>
  <si>
    <t>Human Rights Day</t>
  </si>
  <si>
    <t>Good Friday</t>
  </si>
  <si>
    <t>xxx</t>
  </si>
  <si>
    <t>Family Day</t>
  </si>
  <si>
    <t>Freedom Day</t>
  </si>
  <si>
    <t>Workers' Day</t>
  </si>
  <si>
    <t>Youth Day</t>
  </si>
  <si>
    <t>Municipal tariff</t>
  </si>
  <si>
    <r>
      <rPr>
        <b/>
        <sz val="10"/>
        <color theme="1"/>
        <rFont val="Century Gothic"/>
        <family val="2"/>
      </rPr>
      <t>Detailed notes:</t>
    </r>
    <r>
      <rPr>
        <sz val="10"/>
        <color theme="1"/>
        <rFont val="Century Gothic"/>
        <family val="2"/>
      </rPr>
      <t xml:space="preserve">
• As at July 2023, NERSA (National Energy Regulator of South Africa) has not approved any wheeling tariffs, however Municipalities can use their own wheeling tariff they have constructed in the mean-time.
• Every year in July, update the below municipal wheeling tariff according to the municipality's updated tariff book, including and the yearly increase and any other structural changes (column headings highlighted in yellow)
• An example of the customer (off-taker) wheeling tariff for the CIty of Ekhuruleni is given below on the right hand side in the red boxes
• Note all tariff booklets state tariffs excluding VAT; VAT is added at the end of the bill</t>
    </r>
  </si>
  <si>
    <t>Credits</t>
  </si>
  <si>
    <t>Example: City of Ekhuruleni wheeling tariff</t>
  </si>
  <si>
    <t>Tariff Line Item</t>
  </si>
  <si>
    <t>Unit</t>
  </si>
  <si>
    <t>Rate</t>
  </si>
  <si>
    <t>High season: Off-peak</t>
  </si>
  <si>
    <t>R/kWh</t>
  </si>
  <si>
    <t>High season: Standard</t>
  </si>
  <si>
    <t>High season: Peak</t>
  </si>
  <si>
    <t>Low season: Off-peak</t>
  </si>
  <si>
    <t>Low season: Standard</t>
  </si>
  <si>
    <t>Low season: Peak</t>
  </si>
  <si>
    <t>Charges</t>
  </si>
  <si>
    <t>Fixed/administration charge</t>
  </si>
  <si>
    <t>Rands</t>
  </si>
  <si>
    <t>Any other charges</t>
  </si>
  <si>
    <t>Time-of-use (TOU) periods</t>
  </si>
  <si>
    <r>
      <t xml:space="preserve">Detailed notes:
</t>
    </r>
    <r>
      <rPr>
        <sz val="10"/>
        <color theme="1"/>
        <rFont val="Century Gothic"/>
        <family val="2"/>
      </rPr>
      <t>• Once a year when the new municipal tariff booklet is released, check the Eskom Tariff Booklet to see if there have been any changes in the TOU periods compared to the previous year, and if so, update this blue tab “3. TOU periods”
• You will probably only need to update the columns "Weekdays", "Saturday" and "Sunday" (column headings in black) (i.e. the periods and intervals are unlikely to change)
• Note the TOU periods historically have not changed every year hence it is easiest to first check if anything has been changed</t>
    </r>
    <r>
      <rPr>
        <b/>
        <sz val="10"/>
        <color theme="1"/>
        <rFont val="Century Gothic"/>
        <family val="2"/>
      </rPr>
      <t xml:space="preserve">
</t>
    </r>
  </si>
  <si>
    <r>
      <rPr>
        <b/>
        <sz val="10"/>
        <color rgb="FF000000"/>
        <rFont val="Century Gothic"/>
        <family val="2"/>
      </rPr>
      <t>Definitions:</t>
    </r>
    <r>
      <rPr>
        <sz val="10"/>
        <color rgb="FF000000"/>
        <rFont val="Century Gothic"/>
        <family val="2"/>
      </rPr>
      <t xml:space="preserve">
• Time-of-use (TOU) tariff means a tariff with energy charges that change during different TOU periods and seasons. </t>
    </r>
    <r>
      <rPr>
        <sz val="10"/>
        <color theme="1"/>
        <rFont val="Century Gothic"/>
        <family val="2"/>
      </rPr>
      <t xml:space="preserve">
• TOU periods mean time blocks based on the volume of electricity demand during high, mid and low demand periods and may differ per tariff.
   The TOU periods typically are peak, standard, and off-peak periods and differ during in high and low demand seasons
• High-demand season means the TOU Period from 1 June to 31 August of each year
• Low-demand season means the TOU Period from 1 September to 31 May of each year. 
• Off-peak period means the TOU periods of relatively low system demand. 
• Peak period means the TOU periods of relatively high system demand
• Standard period means the TOU periods of relatively mid system demand.
• Period 1 is the time interval from 00:00 to 00:30
</t>
    </r>
  </si>
  <si>
    <t>Low demand season</t>
  </si>
  <si>
    <t>High demand season</t>
  </si>
  <si>
    <t>Time interval</t>
  </si>
  <si>
    <t>TOU period</t>
  </si>
  <si>
    <t>Period</t>
  </si>
  <si>
    <t>From</t>
  </si>
  <si>
    <t>To</t>
  </si>
  <si>
    <t>Meter time stamp</t>
  </si>
  <si>
    <t>Weekdays</t>
  </si>
  <si>
    <t>Sunday</t>
  </si>
  <si>
    <t>Off-peak</t>
  </si>
  <si>
    <t>Standard</t>
  </si>
  <si>
    <t>Peak</t>
  </si>
  <si>
    <t>Customer 30-minute monthly data</t>
  </si>
  <si>
    <r>
      <rPr>
        <b/>
        <sz val="10"/>
        <rFont val="Century Gothic"/>
        <family val="2"/>
      </rPr>
      <t>Detailed</t>
    </r>
    <r>
      <rPr>
        <sz val="10"/>
        <rFont val="Century Gothic"/>
        <family val="2"/>
      </rPr>
      <t xml:space="preserve"> </t>
    </r>
    <r>
      <rPr>
        <b/>
        <sz val="10"/>
        <rFont val="Century Gothic"/>
        <family val="2"/>
      </rPr>
      <t>notes:</t>
    </r>
    <r>
      <rPr>
        <sz val="10"/>
        <rFont val="Century Gothic"/>
        <family val="2"/>
      </rPr>
      <t xml:space="preserve">
Automated reading option: 
• When it is time to produce the customers bill in a post-paid manner, insert the CUSTOMERS 30-minute import electricity data  (energy customer is drawing from the grid) for the relevant month into the first 3 columns in the table below (highlighted in yellow)
• Data to be taken from municipal smart meter at the customer - this can be obtained from the system the meter sends data to if available, otherwise it can be downloaded from the meter directly via a device held up to the meter called an optical eye. 
• The data needs to contain the date, timestamp, and the 30-minute meter reading in kWh.
• Monthly data is taken from the 1st of the month 00:00 to 00:30 (period 1, meter time stamp 00:30 as per table below), to the last day of the month 23:30 to 00:00 (period 48, meter time stamp 00:00)
• If the data is in a different unit e.g. MWh, please refer to the "Conversions" tab which has formulae and examples to assist you to transform the data to the required format of kWh. 
• The format of the data from the Customer (off-taker) must match the format of the data from the generator i.e. both must either be hourly or 30-minute data, and both should be in kWh (kilowatt-hour) - use the sheet "conversions" if you need to transform the data
• Remember that if there is a public holiday in the month to manually change the TOU periods for that day, according to your municpality rules (refer to blue tab "1. Public Holidays")
• The below table is formatted already to accommodate for a 31 day month - if the month you are calculating the bill for is less than 31 days, ensure you delete the data within the table for the extra days
• Once you have inserted the consumption data, the table will automatically calculate the seaon, day of the week and TOU period (this is used for calculations in the final bill)
</t>
    </r>
  </si>
  <si>
    <t>Random numbers have been used as an example</t>
  </si>
  <si>
    <t>Copy formula down</t>
  </si>
  <si>
    <t>Based on the season, day of week and meter time stamp</t>
  </si>
  <si>
    <t xml:space="preserve">Date </t>
  </si>
  <si>
    <t>Import Energy (kWh)</t>
  </si>
  <si>
    <t>Day of the week (number)</t>
  </si>
  <si>
    <t>Day of the week</t>
  </si>
  <si>
    <t>Month (number)</t>
  </si>
  <si>
    <t>High season/Low season</t>
  </si>
  <si>
    <t>Generator 30-minute monthly data</t>
  </si>
  <si>
    <r>
      <rPr>
        <b/>
        <sz val="10"/>
        <rFont val="Century Gothic"/>
        <family val="2"/>
      </rPr>
      <t>Detailed</t>
    </r>
    <r>
      <rPr>
        <sz val="10"/>
        <rFont val="Century Gothic"/>
        <family val="2"/>
      </rPr>
      <t xml:space="preserve"> </t>
    </r>
    <r>
      <rPr>
        <b/>
        <sz val="10"/>
        <rFont val="Century Gothic"/>
        <family val="2"/>
      </rPr>
      <t>notes:</t>
    </r>
    <r>
      <rPr>
        <sz val="10"/>
        <rFont val="Century Gothic"/>
        <family val="2"/>
      </rPr>
      <t xml:space="preserve">
Automated reading option: 
• When it is time to produce the customers bill in a post-paid manner, insert the GENERATORS 30-minute export electricity data (energy generator is pushing back into the grid) for the relevant month into the first 3 columns in the table below (highlighted in yellow)
• Data to be taken from municipal smart meter at the generator - this can be obtained from the system the meter sends data to if available, otherwise it can be downloaded from the meter directly via a device held up to the meter called an optical eye. 
• The data needs to contain the date and timestamp and the 30-minute meter reading in kWh. The generator may have a separate meter to measure their export energy, or may have one "4-quadrant" meter which measures both import and export energy 
but are measured in different "quadrants" i.e. electricity flowing in different directions
• Monthly data is taken from the 1st of the month 00:00 to 00:30 (period 1, meter time stamp 00:30 as per table below), to the last day of the month 23:30 to 00:00 (period 48, meter time stamp 00:00)
• If the data is in a different unit e.g. MWh, please refer to the "Conversions" tab which has formulae and examples to assist you to transform the data to the required format of kWh. 
• The format of the data from the Generator must match the format of the data from the generator i.e. both must either be hourly or 30-minute data, and both should be in kWh (kilowatt-hour)
• Remember that if there is a public holiday in the month to manually change the TOU periods for that day, according to your muniicpality rules (refer to blue tab "1. Public Holidays")
• The below table is formatted already to accommodate for a 31 day month - if the month you are calculating the bill for is less than 31 days, ensure you delete the data within the table for the extra days
• Once you have inserted the consumption data, the table will automatically calculate the seaon, day of the week and TOU period (this is used for calculations in the final bill)</t>
    </r>
  </si>
  <si>
    <t>Final bill</t>
  </si>
  <si>
    <r>
      <rPr>
        <b/>
        <sz val="10"/>
        <color theme="1"/>
        <rFont val="Century Gothic"/>
        <family val="2"/>
      </rPr>
      <t xml:space="preserve">Detailed notes:
</t>
    </r>
    <r>
      <rPr>
        <sz val="10"/>
        <color theme="1"/>
        <rFont val="Century Gothic"/>
        <family val="2"/>
      </rPr>
      <t xml:space="preserve">• Only fill in the cells or columns highlighted in yellow, do not change the grey cells (you can ignore any errors in the grey cells, these will populate once the data is added). Grey cells have formula which will automatically calculate values for you i.e. the sum off all the TOU periods, totals etc.
• The is light grey writing in some of the cells to provide guidance on what to fill in - these can be overwritten
• Instructions are given in black text in italics next to the corresponding column or cells
• The below bill, and example on the right hand side, are for unbundled tariffs i.e where each line item of the charges and the credits are shown separately - this is different to a bundled tariff where there is only one line item with one reduced rate as the credit is already built in. It is recommend that unbundled tariffs are implemented by municipalities as these are transparent to the customer.
• For the additional tariff line items such as the demand charge (kVA), for ease of use, rather obtain this value from the billing system instead of calculating it yourself
</t>
    </r>
  </si>
  <si>
    <t>Section 1: CUSTOMER bill before wheeling credit applied (on total imported energy)</t>
  </si>
  <si>
    <t>Example: CUSTOMER bill</t>
  </si>
  <si>
    <t>Specify high/low season and use the corresponding rate, add other charges</t>
  </si>
  <si>
    <t>=sumif(TOU period column,"Off-Peak",kWh column)</t>
  </si>
  <si>
    <t>column C * column D</t>
  </si>
  <si>
    <t>Tariff line item</t>
  </si>
  <si>
    <t>Amount</t>
  </si>
  <si>
    <t>Tariff rate (Rands)</t>
  </si>
  <si>
    <t>Total (Rands)</t>
  </si>
  <si>
    <t>Total before wheeling</t>
  </si>
  <si>
    <t>Energy High season: Off-peak</t>
  </si>
  <si>
    <t>kWh</t>
  </si>
  <si>
    <t>Basic @ R2187.32 per month</t>
  </si>
  <si>
    <t>Energy High season: Standard</t>
  </si>
  <si>
    <t>Demand 950kVA @ R70.26 per KVA</t>
  </si>
  <si>
    <t>Energy High season: Peak</t>
  </si>
  <si>
    <t>Access 1000 KVA @ R61.61 per KVA</t>
  </si>
  <si>
    <t>Other tariff line item (e.g. Demand charge)</t>
  </si>
  <si>
    <t>Energy (Low season)</t>
  </si>
  <si>
    <t>Other tariff line item (e.g. fixed charge)</t>
  </si>
  <si>
    <t>Peak Energy 50000 kWh @ R1.2231</t>
  </si>
  <si>
    <t>Other tariff line item</t>
  </si>
  <si>
    <t>Standard Energy 140000 kWh @ R0.936</t>
  </si>
  <si>
    <t>Wheeling charges (e.g. admin fee)</t>
  </si>
  <si>
    <t>Off-peak Energy 200000 kWh @ R0.81</t>
  </si>
  <si>
    <t>Wheeling charges</t>
  </si>
  <si>
    <t>TOTAL excl VAT</t>
  </si>
  <si>
    <t>Total with wheeling - munic customer</t>
  </si>
  <si>
    <t>Section 2: Wheeling credit to customer [which is actually the TOU totals of GENERATOR export data]</t>
  </si>
  <si>
    <t>Wheeling admin fee @ R500 per month</t>
  </si>
  <si>
    <t>If not all of the energy exported by the Generator is going to be used by the customer, columns D or E can be used according to what has been agreed between the Generator and Customer</t>
  </si>
  <si>
    <t>Eskom admin fee @ R4272.73 per month</t>
  </si>
  <si>
    <t>Specify high/low season and use the corresponding rate</t>
  </si>
  <si>
    <t>Demand 950 kVA @ R70.26 per kVA</t>
  </si>
  <si>
    <t>There will only be energy line items (kWh exported) in this section - no additional tariff line items to be added</t>
  </si>
  <si>
    <t>Access 1000 kVA @ R61.61 per kVA</t>
  </si>
  <si>
    <t>column C * x%</t>
  </si>
  <si>
    <t xml:space="preserve"> column F * column C or D or E</t>
  </si>
  <si>
    <t>Total Energy Exported (kWh) per TOU period</t>
  </si>
  <si>
    <t xml:space="preserve">If a % of the total </t>
  </si>
  <si>
    <t>If a fixed amount, enter kWh</t>
  </si>
  <si>
    <t>Wheeling Tariff rate (Rands)</t>
  </si>
  <si>
    <t>Energy (low season)</t>
  </si>
  <si>
    <t>=total Off-peak kWh*percentage</t>
  </si>
  <si>
    <t>e.g. 500kWh</t>
  </si>
  <si>
    <t>Peak Energy 50000 kWh R1.2231</t>
  </si>
  <si>
    <t>=total Standard kWh*percentage</t>
  </si>
  <si>
    <t>e.g. 1000kWh</t>
  </si>
  <si>
    <t>=total Peak kWh*percentage</t>
  </si>
  <si>
    <t>TOTAL</t>
  </si>
  <si>
    <t>Section 3: Final CUSTOMER bill</t>
  </si>
  <si>
    <t>Wheeling credits</t>
  </si>
  <si>
    <t xml:space="preserve">Total customer bill before wheeling credit </t>
  </si>
  <si>
    <t>Total of section 1 column E</t>
  </si>
  <si>
    <t>Eskom admin fee @ R4272.73</t>
  </si>
  <si>
    <t>Total wheeling credit</t>
  </si>
  <si>
    <t>Total of section 2 column G</t>
  </si>
  <si>
    <t>Peak Energy 25000 kWh @ R1.0758</t>
  </si>
  <si>
    <t>FINAL AMOUNT OWING BY CUSTOMER EXCL VAT</t>
  </si>
  <si>
    <t>Bill minus wheeling credit</t>
  </si>
  <si>
    <t>Standard Energy 70000 kWh @ R0.744</t>
  </si>
  <si>
    <t>VAT @15%</t>
  </si>
  <si>
    <t>VAT</t>
  </si>
  <si>
    <t>Off-peak Energy 100000 kWh @ R0.4697</t>
  </si>
  <si>
    <t>Total including VAT</t>
  </si>
  <si>
    <t>Final amount owing + VAT amount</t>
  </si>
  <si>
    <t>Change in bill (new-old)</t>
  </si>
  <si>
    <t>Net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</si>
</sst>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R-1C09]* #,##0.00_-;\-[$R-1C09]* #,##0.00_-;_-[$R-1C09]* &quot;-&quot;??_-;_-@_-"/>
    <numFmt numFmtId="166" formatCode="_-* #,##0_-;\-* #,##0_-;_-* &quot;-&quot;??_-;_-@_-"/>
  </numFmts>
  <fonts count="32" x14ac:knownFonts="1">
    <font>
      <sz val="11"/>
      <color theme="1"/>
      <name val="Calibri"/>
      <family val="2"/>
      <scheme val="minor"/>
    </font>
    <font>
      <sz val="8"/>
      <name val="Calibri"/>
      <family val="2"/>
      <scheme val="minor"/>
    </font>
    <font>
      <b/>
      <sz val="12"/>
      <color theme="0"/>
      <name val="Century Gothic"/>
      <family val="2"/>
    </font>
    <font>
      <sz val="11"/>
      <color theme="1"/>
      <name val="Century Gothic"/>
      <family val="2"/>
    </font>
    <font>
      <b/>
      <sz val="11"/>
      <color theme="1"/>
      <name val="Century Gothic"/>
      <family val="2"/>
    </font>
    <font>
      <b/>
      <sz val="10"/>
      <color theme="0"/>
      <name val="Century Gothic"/>
      <family val="2"/>
    </font>
    <font>
      <sz val="10"/>
      <color theme="1"/>
      <name val="Century Gothic"/>
      <family val="2"/>
    </font>
    <font>
      <b/>
      <sz val="10"/>
      <name val="Century Gothic"/>
      <family val="2"/>
    </font>
    <font>
      <sz val="10"/>
      <name val="Century Gothic"/>
      <family val="2"/>
    </font>
    <font>
      <u/>
      <sz val="11"/>
      <color theme="1"/>
      <name val="Century Gothic"/>
      <family val="2"/>
    </font>
    <font>
      <b/>
      <sz val="10"/>
      <color theme="1"/>
      <name val="Century Gothic"/>
      <family val="2"/>
    </font>
    <font>
      <u/>
      <sz val="10"/>
      <color theme="1"/>
      <name val="Century Gothic"/>
      <family val="2"/>
    </font>
    <font>
      <sz val="10"/>
      <color rgb="FF000000"/>
      <name val="Century Gothic"/>
      <family val="2"/>
    </font>
    <font>
      <b/>
      <sz val="10"/>
      <color rgb="FF000000"/>
      <name val="Century Gothic"/>
      <family val="2"/>
    </font>
    <font>
      <b/>
      <sz val="11"/>
      <color theme="0"/>
      <name val="Century Gothic"/>
      <family val="2"/>
    </font>
    <font>
      <b/>
      <sz val="11"/>
      <color rgb="FF7F7F7F"/>
      <name val="Century Gothic"/>
      <family val="2"/>
    </font>
    <font>
      <sz val="10"/>
      <color theme="0" tint="-0.249977111117893"/>
      <name val="Century Gothic"/>
      <family val="2"/>
    </font>
    <font>
      <i/>
      <sz val="10"/>
      <color theme="1"/>
      <name val="Century Gothic"/>
      <family val="2"/>
    </font>
    <font>
      <i/>
      <sz val="10"/>
      <color theme="0" tint="-0.34998626667073579"/>
      <name val="Century Gothic"/>
      <family val="2"/>
    </font>
    <font>
      <sz val="10"/>
      <color theme="0"/>
      <name val="Century Gothic"/>
      <family val="2"/>
    </font>
    <font>
      <i/>
      <sz val="10"/>
      <color theme="0" tint="-0.249977111117893"/>
      <name val="Century Gothic"/>
      <family val="2"/>
    </font>
    <font>
      <sz val="10"/>
      <color rgb="FF0070C0"/>
      <name val="Century Gothic"/>
      <family val="2"/>
    </font>
    <font>
      <sz val="10"/>
      <color rgb="FF00B050"/>
      <name val="Century Gothic"/>
      <family val="2"/>
    </font>
    <font>
      <sz val="10"/>
      <color theme="0" tint="-0.34998626667073579"/>
      <name val="Century Gothic"/>
      <family val="2"/>
    </font>
    <font>
      <sz val="10"/>
      <name val="Arial"/>
      <family val="2"/>
    </font>
    <font>
      <sz val="11"/>
      <color indexed="8"/>
      <name val="Calibri"/>
      <family val="2"/>
    </font>
    <font>
      <sz val="11"/>
      <color theme="1"/>
      <name val="Calibri"/>
      <family val="2"/>
      <scheme val="minor"/>
    </font>
    <font>
      <i/>
      <sz val="11"/>
      <color theme="0" tint="-0.249977111117893"/>
      <name val="Century Gothic"/>
      <family val="2"/>
    </font>
    <font>
      <b/>
      <sz val="11"/>
      <name val="Century Gothic"/>
      <family val="2"/>
    </font>
    <font>
      <sz val="11"/>
      <color theme="0" tint="-0.249977111117893"/>
      <name val="Century Gothic"/>
      <family val="2"/>
    </font>
    <font>
      <i/>
      <sz val="10"/>
      <name val="Century Gothic"/>
      <family val="2"/>
    </font>
    <font>
      <sz val="11"/>
      <name val="Century Gothic"/>
      <family val="2"/>
    </font>
  </fonts>
  <fills count="12">
    <fill>
      <patternFill patternType="none"/>
    </fill>
    <fill>
      <patternFill patternType="gray125"/>
    </fill>
    <fill>
      <patternFill patternType="solid">
        <fgColor rgb="FF31859C"/>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1"/>
        <bgColor indexed="64"/>
      </patternFill>
    </fill>
    <fill>
      <patternFill patternType="solid">
        <fgColor indexed="42"/>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7">
    <xf numFmtId="0" fontId="0" fillId="0" borderId="0"/>
    <xf numFmtId="0" fontId="24" fillId="0" borderId="0"/>
    <xf numFmtId="164" fontId="24" fillId="0" borderId="0" applyFont="0" applyFill="0" applyBorder="0" applyAlignment="0" applyProtection="0"/>
    <xf numFmtId="0" fontId="25" fillId="11"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26" fillId="0" borderId="0" applyFont="0" applyFill="0" applyBorder="0" applyAlignment="0" applyProtection="0"/>
  </cellStyleXfs>
  <cellXfs count="167">
    <xf numFmtId="0" fontId="0" fillId="0" borderId="0" xfId="0"/>
    <xf numFmtId="0" fontId="3" fillId="0" borderId="0" xfId="0" applyFont="1"/>
    <xf numFmtId="0" fontId="6" fillId="0" borderId="0" xfId="0" applyFont="1"/>
    <xf numFmtId="0" fontId="3" fillId="0" borderId="0" xfId="0" applyFont="1" applyAlignment="1">
      <alignment wrapText="1"/>
    </xf>
    <xf numFmtId="0" fontId="9" fillId="0" borderId="0" xfId="0" applyFont="1"/>
    <xf numFmtId="0" fontId="7" fillId="4" borderId="1" xfId="0" applyFont="1" applyFill="1" applyBorder="1" applyAlignment="1">
      <alignment horizontal="center"/>
    </xf>
    <xf numFmtId="0" fontId="5" fillId="2" borderId="0" xfId="0" applyFont="1" applyFill="1" applyAlignment="1">
      <alignment horizontal="left"/>
    </xf>
    <xf numFmtId="0" fontId="10" fillId="0" borderId="0" xfId="0" applyFont="1"/>
    <xf numFmtId="0" fontId="11" fillId="0" borderId="0" xfId="0" applyFont="1"/>
    <xf numFmtId="0" fontId="3" fillId="0" borderId="0" xfId="0" applyFont="1" applyAlignment="1">
      <alignment horizontal="left" vertical="center" wrapText="1" indent="1"/>
    </xf>
    <xf numFmtId="0" fontId="3" fillId="0" borderId="0" xfId="0" applyFont="1" applyAlignment="1">
      <alignment vertical="center" wrapText="1"/>
    </xf>
    <xf numFmtId="0" fontId="3" fillId="0" borderId="0" xfId="0" applyFont="1" applyAlignment="1">
      <alignment horizontal="left" vertical="center" indent="1"/>
    </xf>
    <xf numFmtId="0" fontId="6" fillId="0" borderId="0" xfId="0" applyFont="1" applyAlignment="1">
      <alignment horizontal="left" vertical="center" indent="2" readingOrder="1"/>
    </xf>
    <xf numFmtId="0" fontId="6" fillId="0" borderId="1" xfId="0" applyFont="1" applyBorder="1"/>
    <xf numFmtId="20" fontId="6" fillId="0" borderId="0" xfId="0" applyNumberFormat="1" applyFont="1"/>
    <xf numFmtId="0" fontId="10" fillId="4" borderId="1" xfId="0" applyFont="1" applyFill="1" applyBorder="1" applyAlignment="1">
      <alignment horizontal="center" vertical="center"/>
    </xf>
    <xf numFmtId="0" fontId="6" fillId="0" borderId="1" xfId="0" applyFont="1" applyBorder="1" applyAlignment="1">
      <alignment horizontal="center" vertical="center"/>
    </xf>
    <xf numFmtId="20" fontId="6" fillId="0" borderId="1" xfId="0" applyNumberFormat="1" applyFont="1" applyBorder="1" applyAlignment="1">
      <alignment horizontal="center" vertical="center"/>
    </xf>
    <xf numFmtId="0" fontId="10" fillId="0" borderId="0" xfId="0" applyFont="1" applyAlignment="1">
      <alignment vertical="top"/>
    </xf>
    <xf numFmtId="0" fontId="6" fillId="0" borderId="0" xfId="0" applyFont="1" applyAlignment="1">
      <alignment vertical="top" wrapText="1" readingOrder="1"/>
    </xf>
    <xf numFmtId="0" fontId="6" fillId="7" borderId="1" xfId="0" applyFont="1" applyFill="1" applyBorder="1" applyAlignment="1">
      <alignment horizontal="center" vertical="center"/>
    </xf>
    <xf numFmtId="0" fontId="6" fillId="7" borderId="1" xfId="0" applyFont="1" applyFill="1" applyBorder="1" applyAlignment="1">
      <alignment horizontal="center"/>
    </xf>
    <xf numFmtId="0" fontId="6" fillId="8" borderId="1" xfId="0" applyFont="1" applyFill="1" applyBorder="1" applyAlignment="1">
      <alignment horizontal="center" vertical="center"/>
    </xf>
    <xf numFmtId="0" fontId="6" fillId="8" borderId="1" xfId="0" applyFont="1" applyFill="1" applyBorder="1" applyAlignment="1">
      <alignment horizontal="center"/>
    </xf>
    <xf numFmtId="0" fontId="6" fillId="8" borderId="1" xfId="0" applyFont="1" applyFill="1" applyBorder="1"/>
    <xf numFmtId="0" fontId="6" fillId="9" borderId="1" xfId="0" applyFont="1" applyFill="1" applyBorder="1" applyAlignment="1">
      <alignment horizontal="center" vertical="center"/>
    </xf>
    <xf numFmtId="0" fontId="6" fillId="9" borderId="1" xfId="0" applyFont="1" applyFill="1" applyBorder="1" applyAlignment="1">
      <alignment horizontal="center"/>
    </xf>
    <xf numFmtId="0" fontId="4" fillId="0" borderId="0" xfId="0" applyFont="1" applyAlignment="1">
      <alignment vertical="top"/>
    </xf>
    <xf numFmtId="0" fontId="15" fillId="0" borderId="0" xfId="0" applyFont="1"/>
    <xf numFmtId="0" fontId="8" fillId="0" borderId="1" xfId="0" applyFont="1" applyBorder="1" applyAlignment="1">
      <alignment horizontal="center"/>
    </xf>
    <xf numFmtId="0" fontId="16" fillId="0" borderId="1" xfId="0" applyFont="1" applyBorder="1" applyAlignment="1">
      <alignment horizontal="center"/>
    </xf>
    <xf numFmtId="0" fontId="10" fillId="0" borderId="6" xfId="0" applyFont="1" applyBorder="1"/>
    <xf numFmtId="0" fontId="6" fillId="0" borderId="7" xfId="0" applyFont="1" applyBorder="1"/>
    <xf numFmtId="0" fontId="6" fillId="0" borderId="8" xfId="0" applyFont="1" applyBorder="1"/>
    <xf numFmtId="0" fontId="6" fillId="0" borderId="12" xfId="0" applyFont="1" applyBorder="1"/>
    <xf numFmtId="0" fontId="6" fillId="0" borderId="13" xfId="0" applyFont="1" applyBorder="1"/>
    <xf numFmtId="0" fontId="17" fillId="0" borderId="9" xfId="0" applyFont="1" applyBorder="1" applyAlignment="1">
      <alignment horizontal="left" vertical="top" wrapText="1" indent="1"/>
    </xf>
    <xf numFmtId="0" fontId="6" fillId="0" borderId="10" xfId="0" applyFont="1" applyBorder="1"/>
    <xf numFmtId="0" fontId="6" fillId="0" borderId="11" xfId="0" applyFont="1" applyBorder="1"/>
    <xf numFmtId="0" fontId="17" fillId="0" borderId="12" xfId="0" applyFont="1" applyBorder="1" applyAlignment="1">
      <alignment horizontal="left" indent="1"/>
    </xf>
    <xf numFmtId="0" fontId="10" fillId="0" borderId="12" xfId="0" applyFont="1" applyBorder="1"/>
    <xf numFmtId="0" fontId="17" fillId="0" borderId="9" xfId="0" applyFont="1" applyBorder="1" applyAlignment="1">
      <alignment horizontal="left" indent="1"/>
    </xf>
    <xf numFmtId="0" fontId="17" fillId="0" borderId="12" xfId="0" applyFont="1" applyBorder="1"/>
    <xf numFmtId="0" fontId="10" fillId="4" borderId="1" xfId="0" applyFont="1" applyFill="1" applyBorder="1"/>
    <xf numFmtId="0" fontId="18" fillId="0" borderId="1" xfId="0" applyFont="1" applyBorder="1"/>
    <xf numFmtId="165" fontId="6" fillId="0" borderId="0" xfId="0" applyNumberFormat="1" applyFont="1"/>
    <xf numFmtId="0" fontId="5" fillId="2" borderId="0" xfId="0" applyFont="1" applyFill="1"/>
    <xf numFmtId="165" fontId="19" fillId="2" borderId="0" xfId="0" applyNumberFormat="1" applyFont="1" applyFill="1"/>
    <xf numFmtId="0" fontId="19" fillId="2" borderId="0" xfId="0" applyFont="1" applyFill="1"/>
    <xf numFmtId="0" fontId="10" fillId="3" borderId="1" xfId="0" applyFont="1" applyFill="1" applyBorder="1" applyAlignment="1">
      <alignment vertical="top" wrapText="1"/>
    </xf>
    <xf numFmtId="0" fontId="6" fillId="0" borderId="0" xfId="0" applyFont="1" applyAlignment="1">
      <alignment vertical="top" wrapText="1"/>
    </xf>
    <xf numFmtId="165" fontId="10" fillId="4" borderId="1" xfId="0" applyNumberFormat="1" applyFont="1" applyFill="1" applyBorder="1"/>
    <xf numFmtId="165" fontId="6" fillId="0" borderId="1" xfId="0" applyNumberFormat="1" applyFont="1" applyBorder="1"/>
    <xf numFmtId="0" fontId="10" fillId="0" borderId="1" xfId="0" applyFont="1" applyBorder="1"/>
    <xf numFmtId="0" fontId="6" fillId="0" borderId="1" xfId="0" applyFont="1" applyBorder="1" applyAlignment="1">
      <alignment vertical="top" wrapText="1"/>
    </xf>
    <xf numFmtId="165" fontId="6" fillId="0" borderId="1" xfId="0" applyNumberFormat="1" applyFont="1" applyBorder="1" applyAlignment="1">
      <alignment vertical="top" wrapText="1"/>
    </xf>
    <xf numFmtId="165" fontId="6" fillId="0" borderId="15" xfId="0" applyNumberFormat="1" applyFont="1" applyBorder="1"/>
    <xf numFmtId="0" fontId="18" fillId="0" borderId="1" xfId="0" quotePrefix="1" applyFont="1" applyBorder="1"/>
    <xf numFmtId="0" fontId="21" fillId="0" borderId="1" xfId="0" applyFont="1" applyBorder="1"/>
    <xf numFmtId="165" fontId="21" fillId="0" borderId="1" xfId="0" applyNumberFormat="1" applyFont="1" applyBorder="1"/>
    <xf numFmtId="165" fontId="10" fillId="0" borderId="17" xfId="0" applyNumberFormat="1" applyFont="1" applyBorder="1"/>
    <xf numFmtId="165" fontId="10" fillId="0" borderId="0" xfId="0" applyNumberFormat="1" applyFont="1"/>
    <xf numFmtId="0" fontId="18" fillId="0" borderId="0" xfId="0" applyFont="1"/>
    <xf numFmtId="0" fontId="6" fillId="5" borderId="1" xfId="0" applyFont="1" applyFill="1" applyBorder="1"/>
    <xf numFmtId="0" fontId="10" fillId="3" borderId="2" xfId="0" applyFont="1" applyFill="1" applyBorder="1"/>
    <xf numFmtId="0" fontId="7" fillId="8" borderId="1" xfId="0" applyFont="1" applyFill="1" applyBorder="1" applyAlignment="1">
      <alignment horizontal="center"/>
    </xf>
    <xf numFmtId="0" fontId="8" fillId="8" borderId="1" xfId="0" applyFont="1" applyFill="1" applyBorder="1" applyAlignment="1">
      <alignment horizontal="center"/>
    </xf>
    <xf numFmtId="0" fontId="10" fillId="8" borderId="1" xfId="0" applyFont="1" applyFill="1" applyBorder="1"/>
    <xf numFmtId="0" fontId="10" fillId="8"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0" borderId="1" xfId="0" applyFont="1" applyFill="1" applyBorder="1" applyAlignment="1">
      <alignment horizontal="center"/>
    </xf>
    <xf numFmtId="0" fontId="8" fillId="5" borderId="1" xfId="0" applyFont="1" applyFill="1" applyBorder="1"/>
    <xf numFmtId="16" fontId="8" fillId="5" borderId="1" xfId="0" applyNumberFormat="1" applyFont="1" applyFill="1" applyBorder="1" applyAlignment="1">
      <alignment horizontal="center" vertical="center" wrapText="1"/>
    </xf>
    <xf numFmtId="0" fontId="10" fillId="8" borderId="1" xfId="0" applyFont="1" applyFill="1" applyBorder="1" applyAlignment="1">
      <alignment vertical="top" wrapText="1"/>
    </xf>
    <xf numFmtId="0" fontId="7" fillId="8" borderId="3" xfId="0" applyFont="1" applyFill="1" applyBorder="1" applyAlignment="1">
      <alignment vertical="top" wrapText="1"/>
    </xf>
    <xf numFmtId="0" fontId="22" fillId="0" borderId="1" xfId="0" applyFont="1" applyBorder="1"/>
    <xf numFmtId="165" fontId="22" fillId="0" borderId="1" xfId="0" applyNumberFormat="1" applyFont="1" applyBorder="1"/>
    <xf numFmtId="165" fontId="7" fillId="0" borderId="0" xfId="0" applyNumberFormat="1" applyFont="1"/>
    <xf numFmtId="0" fontId="8" fillId="8" borderId="1" xfId="0" applyFont="1" applyFill="1" applyBorder="1"/>
    <xf numFmtId="0" fontId="23" fillId="0" borderId="1" xfId="0" applyFont="1" applyBorder="1"/>
    <xf numFmtId="0" fontId="10" fillId="3" borderId="15" xfId="0" applyFont="1" applyFill="1" applyBorder="1"/>
    <xf numFmtId="0" fontId="6" fillId="3" borderId="15" xfId="0" applyFont="1" applyFill="1" applyBorder="1"/>
    <xf numFmtId="20" fontId="10" fillId="0" borderId="0" xfId="0" applyNumberFormat="1" applyFont="1" applyAlignment="1">
      <alignment horizontal="center"/>
    </xf>
    <xf numFmtId="0" fontId="10" fillId="0" borderId="0" xfId="0" applyFont="1" applyAlignment="1">
      <alignment horizontal="center" vertical="center"/>
    </xf>
    <xf numFmtId="0" fontId="6" fillId="0" borderId="0" xfId="0" applyFont="1" applyAlignment="1">
      <alignment horizontal="center" vertical="center"/>
    </xf>
    <xf numFmtId="20" fontId="6" fillId="0" borderId="0" xfId="0" applyNumberFormat="1" applyFont="1" applyAlignment="1">
      <alignment horizontal="center" vertical="center"/>
    </xf>
    <xf numFmtId="20" fontId="16" fillId="0" borderId="1" xfId="0" applyNumberFormat="1" applyFont="1" applyBorder="1" applyAlignment="1">
      <alignment horizontal="center" vertical="center"/>
    </xf>
    <xf numFmtId="0" fontId="2" fillId="0" borderId="0" xfId="0" applyFont="1" applyAlignment="1">
      <alignment horizontal="left"/>
    </xf>
    <xf numFmtId="0" fontId="4" fillId="0" borderId="0" xfId="0" applyFont="1"/>
    <xf numFmtId="0" fontId="27" fillId="0" borderId="0" xfId="0" applyFont="1"/>
    <xf numFmtId="0" fontId="28" fillId="8" borderId="1" xfId="0" applyFont="1" applyFill="1" applyBorder="1" applyAlignment="1">
      <alignment horizontal="center"/>
    </xf>
    <xf numFmtId="0" fontId="29" fillId="0" borderId="1" xfId="0" applyFont="1" applyBorder="1"/>
    <xf numFmtId="0" fontId="29" fillId="0" borderId="0" xfId="0" quotePrefix="1" applyFont="1"/>
    <xf numFmtId="0" fontId="14" fillId="0" borderId="0" xfId="0" applyFont="1" applyAlignment="1">
      <alignment horizontal="left"/>
    </xf>
    <xf numFmtId="165" fontId="10" fillId="3" borderId="2" xfId="0" applyNumberFormat="1" applyFont="1" applyFill="1" applyBorder="1"/>
    <xf numFmtId="165" fontId="6" fillId="3" borderId="15" xfId="0" applyNumberFormat="1" applyFont="1" applyFill="1" applyBorder="1"/>
    <xf numFmtId="165" fontId="10" fillId="3" borderId="15" xfId="0" applyNumberFormat="1" applyFont="1" applyFill="1" applyBorder="1"/>
    <xf numFmtId="0" fontId="6" fillId="3" borderId="1" xfId="0" applyFont="1" applyFill="1" applyBorder="1"/>
    <xf numFmtId="165" fontId="6" fillId="3" borderId="1" xfId="0" applyNumberFormat="1" applyFont="1" applyFill="1" applyBorder="1"/>
    <xf numFmtId="0" fontId="6" fillId="3" borderId="14" xfId="0" applyFont="1" applyFill="1" applyBorder="1"/>
    <xf numFmtId="165" fontId="6" fillId="3" borderId="14" xfId="0" applyNumberFormat="1" applyFont="1" applyFill="1" applyBorder="1"/>
    <xf numFmtId="0" fontId="4" fillId="3" borderId="18" xfId="0" applyFont="1" applyFill="1" applyBorder="1"/>
    <xf numFmtId="165" fontId="4" fillId="3" borderId="19" xfId="0" applyNumberFormat="1" applyFont="1" applyFill="1" applyBorder="1"/>
    <xf numFmtId="0" fontId="6" fillId="3" borderId="16" xfId="0" applyFont="1" applyFill="1" applyBorder="1"/>
    <xf numFmtId="165" fontId="6" fillId="3" borderId="16" xfId="0" applyNumberFormat="1" applyFont="1" applyFill="1" applyBorder="1"/>
    <xf numFmtId="0" fontId="10" fillId="3" borderId="1" xfId="0" applyFont="1" applyFill="1" applyBorder="1"/>
    <xf numFmtId="165" fontId="10" fillId="3" borderId="1" xfId="0" applyNumberFormat="1" applyFont="1" applyFill="1" applyBorder="1"/>
    <xf numFmtId="0" fontId="30" fillId="0" borderId="0" xfId="0" quotePrefix="1" applyFont="1"/>
    <xf numFmtId="165" fontId="8" fillId="3" borderId="1" xfId="0" quotePrefix="1" applyNumberFormat="1" applyFont="1" applyFill="1" applyBorder="1"/>
    <xf numFmtId="0" fontId="30" fillId="0" borderId="0" xfId="0" applyFont="1"/>
    <xf numFmtId="0" fontId="17" fillId="0" borderId="0" xfId="0" applyFont="1"/>
    <xf numFmtId="15" fontId="29" fillId="0" borderId="1" xfId="0" applyNumberFormat="1" applyFont="1" applyBorder="1"/>
    <xf numFmtId="0" fontId="5" fillId="0" borderId="0" xfId="0" applyFont="1"/>
    <xf numFmtId="0" fontId="10" fillId="3" borderId="1" xfId="0" applyFont="1" applyFill="1" applyBorder="1" applyAlignment="1">
      <alignment horizontal="center" vertical="center"/>
    </xf>
    <xf numFmtId="0" fontId="28" fillId="3" borderId="1" xfId="0" applyFont="1" applyFill="1" applyBorder="1" applyAlignment="1">
      <alignment horizontal="center"/>
    </xf>
    <xf numFmtId="0" fontId="31" fillId="3" borderId="1" xfId="0" quotePrefix="1" applyFont="1" applyFill="1" applyBorder="1" applyAlignment="1">
      <alignment horizontal="center"/>
    </xf>
    <xf numFmtId="0" fontId="31" fillId="3" borderId="1" xfId="0" quotePrefix="1" applyFont="1" applyFill="1" applyBorder="1"/>
    <xf numFmtId="0" fontId="31" fillId="3" borderId="1" xfId="0" applyFont="1" applyFill="1" applyBorder="1"/>
    <xf numFmtId="0" fontId="6" fillId="3" borderId="1" xfId="0" applyFont="1" applyFill="1" applyBorder="1" applyAlignment="1">
      <alignment horizontal="center" vertical="center"/>
    </xf>
    <xf numFmtId="20" fontId="6" fillId="3" borderId="1" xfId="0" applyNumberFormat="1" applyFont="1" applyFill="1" applyBorder="1" applyAlignment="1">
      <alignment horizontal="center" vertical="center"/>
    </xf>
    <xf numFmtId="0" fontId="16" fillId="0" borderId="0" xfId="0" quotePrefix="1" applyFont="1"/>
    <xf numFmtId="166" fontId="20" fillId="0" borderId="1" xfId="6" quotePrefix="1" applyNumberFormat="1" applyFont="1" applyBorder="1"/>
    <xf numFmtId="166" fontId="6" fillId="0" borderId="0" xfId="6" applyNumberFormat="1" applyFont="1"/>
    <xf numFmtId="166" fontId="6" fillId="0" borderId="1" xfId="6" applyNumberFormat="1" applyFont="1" applyBorder="1"/>
    <xf numFmtId="166" fontId="6" fillId="0" borderId="1" xfId="6" applyNumberFormat="1" applyFont="1" applyBorder="1" applyAlignment="1">
      <alignment vertical="top" wrapText="1"/>
    </xf>
    <xf numFmtId="165" fontId="20" fillId="0" borderId="1" xfId="0" applyNumberFormat="1" applyFont="1" applyBorder="1"/>
    <xf numFmtId="166" fontId="10" fillId="3" borderId="2" xfId="6" applyNumberFormat="1" applyFont="1" applyFill="1" applyBorder="1"/>
    <xf numFmtId="166" fontId="6" fillId="0" borderId="0" xfId="0" applyNumberFormat="1" applyFont="1"/>
    <xf numFmtId="166" fontId="30" fillId="3" borderId="1" xfId="6" quotePrefix="1" applyNumberFormat="1" applyFont="1" applyFill="1" applyBorder="1"/>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2" fillId="10" borderId="0" xfId="0" applyFont="1" applyFill="1" applyAlignment="1">
      <alignment horizontal="left"/>
    </xf>
    <xf numFmtId="0" fontId="6" fillId="0" borderId="6" xfId="0" quotePrefix="1" applyFont="1" applyBorder="1" applyAlignment="1">
      <alignment horizontal="left" vertical="top" wrapText="1"/>
    </xf>
    <xf numFmtId="0" fontId="6" fillId="0" borderId="7" xfId="0" quotePrefix="1" applyFont="1" applyBorder="1" applyAlignment="1">
      <alignment horizontal="left" vertical="top" wrapText="1"/>
    </xf>
    <xf numFmtId="0" fontId="6" fillId="0" borderId="8" xfId="0" quotePrefix="1"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5" fillId="10" borderId="0" xfId="0" applyFont="1" applyFill="1" applyAlignment="1">
      <alignment horizontal="left"/>
    </xf>
    <xf numFmtId="0" fontId="6" fillId="0" borderId="0" xfId="0" applyFont="1" applyAlignment="1">
      <alignment horizontal="left" vertical="top" wrapText="1"/>
    </xf>
    <xf numFmtId="0" fontId="6" fillId="0" borderId="1" xfId="0" quotePrefix="1" applyFont="1" applyBorder="1" applyAlignment="1">
      <alignment horizontal="left" vertical="top" wrapText="1"/>
    </xf>
    <xf numFmtId="0" fontId="6" fillId="0" borderId="1"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9" xfId="0" applyFont="1" applyBorder="1" applyAlignment="1">
      <alignment horizontal="left" vertical="top" wrapText="1"/>
    </xf>
    <xf numFmtId="0" fontId="10" fillId="0" borderId="1" xfId="0" applyFont="1" applyBorder="1" applyAlignment="1">
      <alignment horizontal="left" vertical="top" wrapText="1"/>
    </xf>
    <xf numFmtId="0" fontId="6" fillId="0" borderId="1" xfId="0" applyFont="1" applyBorder="1" applyAlignment="1">
      <alignment horizontal="left" vertical="top" wrapText="1" readingOrder="1"/>
    </xf>
    <xf numFmtId="20" fontId="10" fillId="6" borderId="3" xfId="0" applyNumberFormat="1" applyFont="1" applyFill="1" applyBorder="1" applyAlignment="1">
      <alignment horizontal="center"/>
    </xf>
    <xf numFmtId="20" fontId="10" fillId="6" borderId="4" xfId="0" applyNumberFormat="1" applyFont="1" applyFill="1" applyBorder="1" applyAlignment="1">
      <alignment horizontal="center"/>
    </xf>
    <xf numFmtId="20" fontId="10" fillId="6" borderId="5" xfId="0" applyNumberFormat="1" applyFont="1" applyFill="1" applyBorder="1" applyAlignment="1">
      <alignment horizontal="center"/>
    </xf>
    <xf numFmtId="0" fontId="5" fillId="2" borderId="1"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11" xfId="0" applyFont="1" applyFill="1" applyBorder="1" applyAlignment="1">
      <alignment horizontal="center"/>
    </xf>
    <xf numFmtId="0" fontId="8" fillId="0" borderId="3" xfId="0" quotePrefix="1" applyFont="1" applyBorder="1" applyAlignment="1">
      <alignment horizontal="left" vertical="top" wrapText="1" readingOrder="1"/>
    </xf>
    <xf numFmtId="0" fontId="8" fillId="0" borderId="4" xfId="0" quotePrefix="1" applyFont="1" applyBorder="1" applyAlignment="1">
      <alignment horizontal="left" vertical="top" wrapText="1" readingOrder="1"/>
    </xf>
    <xf numFmtId="0" fontId="8" fillId="0" borderId="5" xfId="0" quotePrefix="1" applyFont="1" applyBorder="1" applyAlignment="1">
      <alignment horizontal="left" vertical="top" wrapText="1" readingOrder="1"/>
    </xf>
    <xf numFmtId="0" fontId="5" fillId="2" borderId="0" xfId="0" applyFont="1" applyFill="1" applyAlignment="1">
      <alignment horizontal="left"/>
    </xf>
    <xf numFmtId="0" fontId="6" fillId="0" borderId="3" xfId="0" quotePrefix="1" applyFont="1" applyBorder="1" applyAlignment="1">
      <alignment horizontal="left" vertical="top" wrapText="1"/>
    </xf>
    <xf numFmtId="0" fontId="6" fillId="0" borderId="4" xfId="0" quotePrefix="1" applyFont="1" applyBorder="1" applyAlignment="1">
      <alignment horizontal="left" vertical="top" wrapText="1"/>
    </xf>
    <xf numFmtId="0" fontId="6" fillId="0" borderId="5" xfId="0" quotePrefix="1" applyFont="1" applyBorder="1" applyAlignment="1">
      <alignment horizontal="left" vertical="top" wrapText="1"/>
    </xf>
  </cellXfs>
  <cellStyles count="7">
    <cellStyle name="20% - Accent3 2" xfId="3" xr:uid="{60AE2774-46BC-410C-BDD2-9ACD54A76BCE}"/>
    <cellStyle name="Comma" xfId="6" builtinId="3"/>
    <cellStyle name="Comma 2" xfId="2" xr:uid="{9149860F-84D8-465E-9830-5098C117439C}"/>
    <cellStyle name="Comma 3" xfId="4" xr:uid="{EA76DD43-399D-4837-A458-C4D46431F75C}"/>
    <cellStyle name="Normal" xfId="0" builtinId="0"/>
    <cellStyle name="Normal 2" xfId="1" xr:uid="{883B14CD-02AE-4BF9-9DEB-2B922071B745}"/>
    <cellStyle name="Percent 2" xfId="5" xr:uid="{C844F1D8-2E13-4747-BEA6-4774A2881F7F}"/>
  </cellStyles>
  <dxfs count="0"/>
  <tableStyles count="0" defaultTableStyle="TableStyleMedium2" defaultPivotStyle="PivotStyleMedium9"/>
  <colors>
    <mruColors>
      <color rgb="FF33CCCC"/>
      <color rgb="FF3185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11549</xdr:colOff>
      <xdr:row>0</xdr:row>
      <xdr:rowOff>0</xdr:rowOff>
    </xdr:from>
    <xdr:to>
      <xdr:col>17</xdr:col>
      <xdr:colOff>254003</xdr:colOff>
      <xdr:row>29</xdr:row>
      <xdr:rowOff>46182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srcRect l="12690" b="21212"/>
        <a:stretch/>
      </xdr:blipFill>
      <xdr:spPr>
        <a:xfrm>
          <a:off x="11549" y="0"/>
          <a:ext cx="10644909" cy="5403273"/>
        </a:xfrm>
        <a:prstGeom prst="rect">
          <a:avLst/>
        </a:prstGeom>
      </xdr:spPr>
    </xdr:pic>
    <xdr:clientData/>
  </xdr:twoCellAnchor>
  <xdr:twoCellAnchor>
    <xdr:from>
      <xdr:col>0</xdr:col>
      <xdr:colOff>554183</xdr:colOff>
      <xdr:row>5</xdr:row>
      <xdr:rowOff>23091</xdr:rowOff>
    </xdr:from>
    <xdr:to>
      <xdr:col>8</xdr:col>
      <xdr:colOff>342582</xdr:colOff>
      <xdr:row>10</xdr:row>
      <xdr:rowOff>36387</xdr:rowOff>
    </xdr:to>
    <xdr:sp macro="" textlink="">
      <xdr:nvSpPr>
        <xdr:cNvPr id="21" name="Right Triangle 20">
          <a:extLst>
            <a:ext uri="{FF2B5EF4-FFF2-40B4-BE49-F238E27FC236}">
              <a16:creationId xmlns:a16="http://schemas.microsoft.com/office/drawing/2014/main" id="{00000000-0008-0000-0000-000015000000}"/>
            </a:ext>
          </a:extLst>
        </xdr:cNvPr>
        <xdr:cNvSpPr/>
      </xdr:nvSpPr>
      <xdr:spPr>
        <a:xfrm rot="16200000">
          <a:off x="2427552" y="-926642"/>
          <a:ext cx="936933" cy="4683672"/>
        </a:xfrm>
        <a:prstGeom prst="rtTriangle">
          <a:avLst/>
        </a:prstGeom>
        <a:solidFill>
          <a:srgbClr val="000000">
            <a:alpha val="70000"/>
          </a:srgbClr>
        </a:solidFill>
        <a:ln>
          <a:noFill/>
        </a:ln>
        <a:effectLst/>
      </xdr:spPr>
      <xdr:style>
        <a:lnRef idx="0">
          <a:scrgbClr r="0" g="0" b="0"/>
        </a:lnRef>
        <a:fillRef idx="0">
          <a:scrgbClr r="0" g="0" b="0"/>
        </a:fillRef>
        <a:effectRef idx="0">
          <a:scrgbClr r="0" g="0" b="0"/>
        </a:effectRef>
        <a:fontRef idx="minor">
          <a:schemeClr val="lt1"/>
        </a:fontRef>
      </xdr:style>
      <xdr:txBody>
        <a:bodyPr wrap="square" rtlCol="0" anchor="t" anchorCtr="0"/>
        <a:lstStyle>
          <a:defPPr>
            <a:defRPr lang="en-US"/>
          </a:defPPr>
          <a:lvl1pPr marL="0" algn="l" defTabSz="914400" rtl="0" eaLnBrk="1" latinLnBrk="0" hangingPunct="1">
            <a:defRPr sz="1800" kern="1200">
              <a:solidFill>
                <a:srgbClr val="2E2E38"/>
              </a:solidFill>
              <a:latin typeface="EYInterstate Light"/>
            </a:defRPr>
          </a:lvl1pPr>
          <a:lvl2pPr marL="457200" algn="l" defTabSz="914400" rtl="0" eaLnBrk="1" latinLnBrk="0" hangingPunct="1">
            <a:defRPr sz="1800" kern="1200">
              <a:solidFill>
                <a:srgbClr val="2E2E38"/>
              </a:solidFill>
              <a:latin typeface="EYInterstate Light"/>
            </a:defRPr>
          </a:lvl2pPr>
          <a:lvl3pPr marL="914400" algn="l" defTabSz="914400" rtl="0" eaLnBrk="1" latinLnBrk="0" hangingPunct="1">
            <a:defRPr sz="1800" kern="1200">
              <a:solidFill>
                <a:srgbClr val="2E2E38"/>
              </a:solidFill>
              <a:latin typeface="EYInterstate Light"/>
            </a:defRPr>
          </a:lvl3pPr>
          <a:lvl4pPr marL="1371600" algn="l" defTabSz="914400" rtl="0" eaLnBrk="1" latinLnBrk="0" hangingPunct="1">
            <a:defRPr sz="1800" kern="1200">
              <a:solidFill>
                <a:srgbClr val="2E2E38"/>
              </a:solidFill>
              <a:latin typeface="EYInterstate Light"/>
            </a:defRPr>
          </a:lvl4pPr>
          <a:lvl5pPr marL="1828800" algn="l" defTabSz="914400" rtl="0" eaLnBrk="1" latinLnBrk="0" hangingPunct="1">
            <a:defRPr sz="1800" kern="1200">
              <a:solidFill>
                <a:srgbClr val="2E2E38"/>
              </a:solidFill>
              <a:latin typeface="EYInterstate Light"/>
            </a:defRPr>
          </a:lvl5pPr>
          <a:lvl6pPr marL="2286000" algn="l" defTabSz="914400" rtl="0" eaLnBrk="1" latinLnBrk="0" hangingPunct="1">
            <a:defRPr sz="1800" kern="1200">
              <a:solidFill>
                <a:srgbClr val="2E2E38"/>
              </a:solidFill>
              <a:latin typeface="EYInterstate Light"/>
            </a:defRPr>
          </a:lvl6pPr>
          <a:lvl7pPr marL="2743200" algn="l" defTabSz="914400" rtl="0" eaLnBrk="1" latinLnBrk="0" hangingPunct="1">
            <a:defRPr sz="1800" kern="1200">
              <a:solidFill>
                <a:srgbClr val="2E2E38"/>
              </a:solidFill>
              <a:latin typeface="EYInterstate Light"/>
            </a:defRPr>
          </a:lvl7pPr>
          <a:lvl8pPr marL="3200400" algn="l" defTabSz="914400" rtl="0" eaLnBrk="1" latinLnBrk="0" hangingPunct="1">
            <a:defRPr sz="1800" kern="1200">
              <a:solidFill>
                <a:srgbClr val="2E2E38"/>
              </a:solidFill>
              <a:latin typeface="EYInterstate Light"/>
            </a:defRPr>
          </a:lvl8pPr>
          <a:lvl9pPr marL="3657600" algn="l" defTabSz="914400" rtl="0" eaLnBrk="1" latinLnBrk="0" hangingPunct="1">
            <a:defRPr sz="1800" kern="1200">
              <a:solidFill>
                <a:srgbClr val="2E2E38"/>
              </a:solidFill>
              <a:latin typeface="EYInterstate Light"/>
            </a:defRPr>
          </a:lvl9pPr>
        </a:lstStyle>
        <a:p>
          <a:pPr algn="ctr"/>
          <a:endParaRPr lang="en-ZA" sz="1198">
            <a:solidFill>
              <a:srgbClr val="FFFFFF"/>
            </a:solidFill>
          </a:endParaRPr>
        </a:p>
      </xdr:txBody>
    </xdr:sp>
    <xdr:clientData/>
  </xdr:twoCellAnchor>
  <xdr:twoCellAnchor>
    <xdr:from>
      <xdr:col>0</xdr:col>
      <xdr:colOff>605283</xdr:colOff>
      <xdr:row>10</xdr:row>
      <xdr:rowOff>36391</xdr:rowOff>
    </xdr:from>
    <xdr:to>
      <xdr:col>8</xdr:col>
      <xdr:colOff>342582</xdr:colOff>
      <xdr:row>22</xdr:row>
      <xdr:rowOff>45362</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605283" y="1883664"/>
          <a:ext cx="4632572" cy="2225698"/>
        </a:xfrm>
        <a:prstGeom prst="rect">
          <a:avLst/>
        </a:prstGeom>
        <a:solidFill>
          <a:srgbClr val="000000">
            <a:alpha val="70000"/>
          </a:srgbClr>
        </a:solidFill>
        <a:ln>
          <a:noFill/>
        </a:ln>
        <a:effectLst/>
      </xdr:spPr>
      <xdr:style>
        <a:lnRef idx="0">
          <a:scrgbClr r="0" g="0" b="0"/>
        </a:lnRef>
        <a:fillRef idx="0">
          <a:scrgbClr r="0" g="0" b="0"/>
        </a:fillRef>
        <a:effectRef idx="0">
          <a:scrgbClr r="0" g="0" b="0"/>
        </a:effectRef>
        <a:fontRef idx="minor">
          <a:schemeClr val="lt1"/>
        </a:fontRef>
      </xdr:style>
      <xdr:txBody>
        <a:bodyPr wrap="square" rtlCol="0" anchor="t" anchorCtr="0"/>
        <a:lstStyle>
          <a:defPPr>
            <a:defRPr lang="en-US"/>
          </a:defPPr>
          <a:lvl1pPr marL="0" algn="l" defTabSz="914400" rtl="0" eaLnBrk="1" latinLnBrk="0" hangingPunct="1">
            <a:defRPr sz="1800" kern="1200">
              <a:solidFill>
                <a:srgbClr val="2E2E38"/>
              </a:solidFill>
              <a:latin typeface="EYInterstate Light"/>
            </a:defRPr>
          </a:lvl1pPr>
          <a:lvl2pPr marL="457200" algn="l" defTabSz="914400" rtl="0" eaLnBrk="1" latinLnBrk="0" hangingPunct="1">
            <a:defRPr sz="1800" kern="1200">
              <a:solidFill>
                <a:srgbClr val="2E2E38"/>
              </a:solidFill>
              <a:latin typeface="EYInterstate Light"/>
            </a:defRPr>
          </a:lvl2pPr>
          <a:lvl3pPr marL="914400" algn="l" defTabSz="914400" rtl="0" eaLnBrk="1" latinLnBrk="0" hangingPunct="1">
            <a:defRPr sz="1800" kern="1200">
              <a:solidFill>
                <a:srgbClr val="2E2E38"/>
              </a:solidFill>
              <a:latin typeface="EYInterstate Light"/>
            </a:defRPr>
          </a:lvl3pPr>
          <a:lvl4pPr marL="1371600" algn="l" defTabSz="914400" rtl="0" eaLnBrk="1" latinLnBrk="0" hangingPunct="1">
            <a:defRPr sz="1800" kern="1200">
              <a:solidFill>
                <a:srgbClr val="2E2E38"/>
              </a:solidFill>
              <a:latin typeface="EYInterstate Light"/>
            </a:defRPr>
          </a:lvl4pPr>
          <a:lvl5pPr marL="1828800" algn="l" defTabSz="914400" rtl="0" eaLnBrk="1" latinLnBrk="0" hangingPunct="1">
            <a:defRPr sz="1800" kern="1200">
              <a:solidFill>
                <a:srgbClr val="2E2E38"/>
              </a:solidFill>
              <a:latin typeface="EYInterstate Light"/>
            </a:defRPr>
          </a:lvl5pPr>
          <a:lvl6pPr marL="2286000" algn="l" defTabSz="914400" rtl="0" eaLnBrk="1" latinLnBrk="0" hangingPunct="1">
            <a:defRPr sz="1800" kern="1200">
              <a:solidFill>
                <a:srgbClr val="2E2E38"/>
              </a:solidFill>
              <a:latin typeface="EYInterstate Light"/>
            </a:defRPr>
          </a:lvl6pPr>
          <a:lvl7pPr marL="2743200" algn="l" defTabSz="914400" rtl="0" eaLnBrk="1" latinLnBrk="0" hangingPunct="1">
            <a:defRPr sz="1800" kern="1200">
              <a:solidFill>
                <a:srgbClr val="2E2E38"/>
              </a:solidFill>
              <a:latin typeface="EYInterstate Light"/>
            </a:defRPr>
          </a:lvl7pPr>
          <a:lvl8pPr marL="3200400" algn="l" defTabSz="914400" rtl="0" eaLnBrk="1" latinLnBrk="0" hangingPunct="1">
            <a:defRPr sz="1800" kern="1200">
              <a:solidFill>
                <a:srgbClr val="2E2E38"/>
              </a:solidFill>
              <a:latin typeface="EYInterstate Light"/>
            </a:defRPr>
          </a:lvl8pPr>
          <a:lvl9pPr marL="3657600" algn="l" defTabSz="914400" rtl="0" eaLnBrk="1" latinLnBrk="0" hangingPunct="1">
            <a:defRPr sz="1800" kern="1200">
              <a:solidFill>
                <a:srgbClr val="2E2E38"/>
              </a:solidFill>
              <a:latin typeface="EYInterstate Light"/>
            </a:defRPr>
          </a:lvl9pPr>
        </a:lstStyle>
        <a:p>
          <a:pPr algn="ctr"/>
          <a:endParaRPr lang="en-ZA" sz="1198">
            <a:solidFill>
              <a:srgbClr val="FFFFFF"/>
            </a:solidFill>
          </a:endParaRPr>
        </a:p>
      </xdr:txBody>
    </xdr:sp>
    <xdr:clientData/>
  </xdr:twoCellAnchor>
  <xdr:twoCellAnchor>
    <xdr:from>
      <xdr:col>0</xdr:col>
      <xdr:colOff>489113</xdr:colOff>
      <xdr:row>4</xdr:row>
      <xdr:rowOff>137152</xdr:rowOff>
    </xdr:from>
    <xdr:to>
      <xdr:col>8</xdr:col>
      <xdr:colOff>446608</xdr:colOff>
      <xdr:row>23</xdr:row>
      <xdr:rowOff>1809</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485938" y="857503"/>
          <a:ext cx="4804786" cy="3268071"/>
          <a:chOff x="6855933" y="899048"/>
          <a:chExt cx="4855295" cy="3374475"/>
        </a:xfrm>
        <a:solidFill>
          <a:schemeClr val="tx2"/>
        </a:solidFill>
      </xdr:grpSpPr>
      <xdr:sp macro="" textlink="">
        <xdr:nvSpPr>
          <xdr:cNvPr id="10" name="Freeform: Shape 9">
            <a:extLst>
              <a:ext uri="{FF2B5EF4-FFF2-40B4-BE49-F238E27FC236}">
                <a16:creationId xmlns:a16="http://schemas.microsoft.com/office/drawing/2014/main" id="{00000000-0008-0000-0000-00000A000000}"/>
              </a:ext>
            </a:extLst>
          </xdr:cNvPr>
          <xdr:cNvSpPr/>
        </xdr:nvSpPr>
        <xdr:spPr>
          <a:xfrm>
            <a:off x="6855933" y="899048"/>
            <a:ext cx="4855295" cy="3374475"/>
          </a:xfrm>
          <a:custGeom>
            <a:avLst/>
            <a:gdLst>
              <a:gd name="connsiteX0" fmla="*/ 6731 w 4855294"/>
              <a:gd name="connsiteY0" fmla="*/ 863542 h 3374474"/>
              <a:gd name="connsiteX1" fmla="*/ 6731 w 4855294"/>
              <a:gd name="connsiteY1" fmla="*/ 3095901 h 3374474"/>
              <a:gd name="connsiteX2" fmla="*/ 145659 w 4855294"/>
              <a:gd name="connsiteY2" fmla="*/ 3095901 h 3374474"/>
              <a:gd name="connsiteX3" fmla="*/ 145659 w 4855294"/>
              <a:gd name="connsiteY3" fmla="*/ 988380 h 3374474"/>
              <a:gd name="connsiteX4" fmla="*/ 4715918 w 4855294"/>
              <a:gd name="connsiteY4" fmla="*/ 179673 h 3374474"/>
              <a:gd name="connsiteX5" fmla="*/ 4715918 w 4855294"/>
              <a:gd name="connsiteY5" fmla="*/ 3234829 h 3374474"/>
              <a:gd name="connsiteX6" fmla="*/ 840208 w 4855294"/>
              <a:gd name="connsiteY6" fmla="*/ 3234829 h 3374474"/>
              <a:gd name="connsiteX7" fmla="*/ 840208 w 4855294"/>
              <a:gd name="connsiteY7" fmla="*/ 3373757 h 3374474"/>
              <a:gd name="connsiteX8" fmla="*/ 4854846 w 4855294"/>
              <a:gd name="connsiteY8" fmla="*/ 3373757 h 3374474"/>
              <a:gd name="connsiteX9" fmla="*/ 4854846 w 4855294"/>
              <a:gd name="connsiteY9" fmla="*/ 6731 h 3374474"/>
              <a:gd name="connsiteX10" fmla="*/ 6731 w 4855294"/>
              <a:gd name="connsiteY10" fmla="*/ 863542 h 33744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55294" h="3374474">
                <a:moveTo>
                  <a:pt x="6731" y="863542"/>
                </a:moveTo>
                <a:lnTo>
                  <a:pt x="6731" y="3095901"/>
                </a:lnTo>
                <a:lnTo>
                  <a:pt x="145659" y="3095901"/>
                </a:lnTo>
                <a:lnTo>
                  <a:pt x="145659" y="988380"/>
                </a:lnTo>
                <a:lnTo>
                  <a:pt x="4715918" y="179673"/>
                </a:lnTo>
                <a:lnTo>
                  <a:pt x="4715918" y="3234829"/>
                </a:lnTo>
                <a:lnTo>
                  <a:pt x="840208" y="3234829"/>
                </a:lnTo>
                <a:lnTo>
                  <a:pt x="840208" y="3373757"/>
                </a:lnTo>
                <a:lnTo>
                  <a:pt x="4854846" y="3373757"/>
                </a:lnTo>
                <a:lnTo>
                  <a:pt x="4854846" y="6731"/>
                </a:lnTo>
                <a:lnTo>
                  <a:pt x="6731" y="863542"/>
                </a:lnTo>
                <a:close/>
              </a:path>
            </a:pathLst>
          </a:custGeom>
          <a:solidFill>
            <a:schemeClr val="bg1"/>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sz="1798"/>
          </a:p>
        </xdr:txBody>
      </xdr:sp>
      <xdr:sp macro="" textlink="">
        <xdr:nvSpPr>
          <xdr:cNvPr id="11" name="Freeform: Shape 10">
            <a:extLst>
              <a:ext uri="{FF2B5EF4-FFF2-40B4-BE49-F238E27FC236}">
                <a16:creationId xmlns:a16="http://schemas.microsoft.com/office/drawing/2014/main" id="{00000000-0008-0000-0000-00000B000000}"/>
              </a:ext>
            </a:extLst>
          </xdr:cNvPr>
          <xdr:cNvSpPr/>
        </xdr:nvSpPr>
        <xdr:spPr>
          <a:xfrm>
            <a:off x="6855933" y="4127146"/>
            <a:ext cx="143595" cy="143595"/>
          </a:xfrm>
          <a:custGeom>
            <a:avLst/>
            <a:gdLst>
              <a:gd name="connsiteX0" fmla="*/ 6731 w 143594"/>
              <a:gd name="connsiteY0" fmla="*/ 6731 h 143594"/>
              <a:gd name="connsiteX1" fmla="*/ 145659 w 143594"/>
              <a:gd name="connsiteY1" fmla="*/ 6731 h 143594"/>
              <a:gd name="connsiteX2" fmla="*/ 145659 w 143594"/>
              <a:gd name="connsiteY2" fmla="*/ 145659 h 143594"/>
              <a:gd name="connsiteX3" fmla="*/ 6731 w 143594"/>
              <a:gd name="connsiteY3" fmla="*/ 145659 h 143594"/>
            </a:gdLst>
            <a:ahLst/>
            <a:cxnLst>
              <a:cxn ang="0">
                <a:pos x="connsiteX0" y="connsiteY0"/>
              </a:cxn>
              <a:cxn ang="0">
                <a:pos x="connsiteX1" y="connsiteY1"/>
              </a:cxn>
              <a:cxn ang="0">
                <a:pos x="connsiteX2" y="connsiteY2"/>
              </a:cxn>
              <a:cxn ang="0">
                <a:pos x="connsiteX3" y="connsiteY3"/>
              </a:cxn>
            </a:cxnLst>
            <a:rect l="l" t="t" r="r" b="b"/>
            <a:pathLst>
              <a:path w="143594" h="143594">
                <a:moveTo>
                  <a:pt x="6731" y="6731"/>
                </a:moveTo>
                <a:lnTo>
                  <a:pt x="145659" y="6731"/>
                </a:lnTo>
                <a:lnTo>
                  <a:pt x="145659" y="145659"/>
                </a:lnTo>
                <a:lnTo>
                  <a:pt x="6731" y="145659"/>
                </a:lnTo>
                <a:close/>
              </a:path>
            </a:pathLst>
          </a:custGeom>
          <a:solidFill>
            <a:schemeClr val="bg1"/>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sz="1798"/>
          </a:p>
        </xdr:txBody>
      </xdr:sp>
      <xdr:sp macro="" textlink="">
        <xdr:nvSpPr>
          <xdr:cNvPr id="12" name="Freeform: Shape 11">
            <a:extLst>
              <a:ext uri="{FF2B5EF4-FFF2-40B4-BE49-F238E27FC236}">
                <a16:creationId xmlns:a16="http://schemas.microsoft.com/office/drawing/2014/main" id="{00000000-0008-0000-0000-00000C000000}"/>
              </a:ext>
            </a:extLst>
          </xdr:cNvPr>
          <xdr:cNvSpPr/>
        </xdr:nvSpPr>
        <xdr:spPr>
          <a:xfrm>
            <a:off x="7133789" y="4127146"/>
            <a:ext cx="143595" cy="143595"/>
          </a:xfrm>
          <a:custGeom>
            <a:avLst/>
            <a:gdLst>
              <a:gd name="connsiteX0" fmla="*/ 6731 w 143594"/>
              <a:gd name="connsiteY0" fmla="*/ 6731 h 143594"/>
              <a:gd name="connsiteX1" fmla="*/ 145659 w 143594"/>
              <a:gd name="connsiteY1" fmla="*/ 6731 h 143594"/>
              <a:gd name="connsiteX2" fmla="*/ 145659 w 143594"/>
              <a:gd name="connsiteY2" fmla="*/ 145659 h 143594"/>
              <a:gd name="connsiteX3" fmla="*/ 6731 w 143594"/>
              <a:gd name="connsiteY3" fmla="*/ 145659 h 143594"/>
            </a:gdLst>
            <a:ahLst/>
            <a:cxnLst>
              <a:cxn ang="0">
                <a:pos x="connsiteX0" y="connsiteY0"/>
              </a:cxn>
              <a:cxn ang="0">
                <a:pos x="connsiteX1" y="connsiteY1"/>
              </a:cxn>
              <a:cxn ang="0">
                <a:pos x="connsiteX2" y="connsiteY2"/>
              </a:cxn>
              <a:cxn ang="0">
                <a:pos x="connsiteX3" y="connsiteY3"/>
              </a:cxn>
            </a:cxnLst>
            <a:rect l="l" t="t" r="r" b="b"/>
            <a:pathLst>
              <a:path w="143594" h="143594">
                <a:moveTo>
                  <a:pt x="6731" y="6731"/>
                </a:moveTo>
                <a:lnTo>
                  <a:pt x="145659" y="6731"/>
                </a:lnTo>
                <a:lnTo>
                  <a:pt x="145659" y="145659"/>
                </a:lnTo>
                <a:lnTo>
                  <a:pt x="6731" y="145659"/>
                </a:lnTo>
                <a:close/>
              </a:path>
            </a:pathLst>
          </a:custGeom>
          <a:solidFill>
            <a:schemeClr val="bg1"/>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sz="1798"/>
          </a:p>
        </xdr:txBody>
      </xdr:sp>
      <xdr:sp macro="" textlink="">
        <xdr:nvSpPr>
          <xdr:cNvPr id="13" name="Freeform: Shape 12">
            <a:extLst>
              <a:ext uri="{FF2B5EF4-FFF2-40B4-BE49-F238E27FC236}">
                <a16:creationId xmlns:a16="http://schemas.microsoft.com/office/drawing/2014/main" id="{00000000-0008-0000-0000-00000D000000}"/>
              </a:ext>
            </a:extLst>
          </xdr:cNvPr>
          <xdr:cNvSpPr/>
        </xdr:nvSpPr>
        <xdr:spPr>
          <a:xfrm>
            <a:off x="7411555" y="4127146"/>
            <a:ext cx="143595" cy="143595"/>
          </a:xfrm>
          <a:custGeom>
            <a:avLst/>
            <a:gdLst>
              <a:gd name="connsiteX0" fmla="*/ 6731 w 143594"/>
              <a:gd name="connsiteY0" fmla="*/ 6731 h 143594"/>
              <a:gd name="connsiteX1" fmla="*/ 145659 w 143594"/>
              <a:gd name="connsiteY1" fmla="*/ 6731 h 143594"/>
              <a:gd name="connsiteX2" fmla="*/ 145659 w 143594"/>
              <a:gd name="connsiteY2" fmla="*/ 145659 h 143594"/>
              <a:gd name="connsiteX3" fmla="*/ 6731 w 143594"/>
              <a:gd name="connsiteY3" fmla="*/ 145659 h 143594"/>
            </a:gdLst>
            <a:ahLst/>
            <a:cxnLst>
              <a:cxn ang="0">
                <a:pos x="connsiteX0" y="connsiteY0"/>
              </a:cxn>
              <a:cxn ang="0">
                <a:pos x="connsiteX1" y="connsiteY1"/>
              </a:cxn>
              <a:cxn ang="0">
                <a:pos x="connsiteX2" y="connsiteY2"/>
              </a:cxn>
              <a:cxn ang="0">
                <a:pos x="connsiteX3" y="connsiteY3"/>
              </a:cxn>
            </a:cxnLst>
            <a:rect l="l" t="t" r="r" b="b"/>
            <a:pathLst>
              <a:path w="143594" h="143594">
                <a:moveTo>
                  <a:pt x="6731" y="6731"/>
                </a:moveTo>
                <a:lnTo>
                  <a:pt x="145659" y="6731"/>
                </a:lnTo>
                <a:lnTo>
                  <a:pt x="145659" y="145659"/>
                </a:lnTo>
                <a:lnTo>
                  <a:pt x="6731" y="145659"/>
                </a:lnTo>
                <a:close/>
              </a:path>
            </a:pathLst>
          </a:custGeom>
          <a:solidFill>
            <a:schemeClr val="bg1"/>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sz="1798"/>
          </a:p>
        </xdr:txBody>
      </xdr:sp>
    </xdr:grpSp>
    <xdr:clientData/>
  </xdr:twoCellAnchor>
  <xdr:twoCellAnchor>
    <xdr:from>
      <xdr:col>1</xdr:col>
      <xdr:colOff>307612</xdr:colOff>
      <xdr:row>11</xdr:row>
      <xdr:rowOff>121013</xdr:rowOff>
    </xdr:from>
    <xdr:to>
      <xdr:col>8</xdr:col>
      <xdr:colOff>22602</xdr:colOff>
      <xdr:row>16</xdr:row>
      <xdr:rowOff>57777</xdr:rowOff>
    </xdr:to>
    <xdr:sp macro="" textlink="">
      <xdr:nvSpPr>
        <xdr:cNvPr id="15" name="Title 1">
          <a:extLst>
            <a:ext uri="{FF2B5EF4-FFF2-40B4-BE49-F238E27FC236}">
              <a16:creationId xmlns:a16="http://schemas.microsoft.com/office/drawing/2014/main" id="{00000000-0008-0000-0000-00000F000000}"/>
            </a:ext>
          </a:extLst>
        </xdr:cNvPr>
        <xdr:cNvSpPr>
          <a:spLocks noGrp="1"/>
        </xdr:cNvSpPr>
      </xdr:nvSpPr>
      <xdr:spPr>
        <a:xfrm>
          <a:off x="919521" y="2153013"/>
          <a:ext cx="3998354" cy="860400"/>
        </a:xfrm>
        <a:prstGeom prst="rect">
          <a:avLst/>
        </a:prstGeom>
      </xdr:spPr>
      <xdr:txBody>
        <a:bodyPr vert="horz" wrap="square" lIns="0" tIns="0" rIns="0" bIns="0" rtlCol="0" anchor="t" anchorCtr="0">
          <a:noAutofit/>
        </a:bodyPr>
        <a:lstStyle>
          <a:lvl1pPr algn="l" defTabSz="913486" rtl="0" eaLnBrk="1" latinLnBrk="0" hangingPunct="1">
            <a:lnSpc>
              <a:spcPct val="85000"/>
            </a:lnSpc>
            <a:spcBef>
              <a:spcPct val="0"/>
            </a:spcBef>
            <a:buNone/>
            <a:defRPr sz="2398" b="0" kern="1200">
              <a:solidFill>
                <a:schemeClr val="bg1"/>
              </a:solidFill>
              <a:latin typeface="EYInterstate Light" panose="02000506000000020004" pitchFamily="2" charset="0"/>
              <a:ea typeface="+mj-ea"/>
              <a:cs typeface="Arial" pitchFamily="34" charset="0"/>
            </a:defRPr>
          </a:lvl1pPr>
        </a:lstStyle>
        <a:p>
          <a:r>
            <a:rPr lang="en-US" sz="3200" b="1"/>
            <a:t>Municipal</a:t>
          </a:r>
          <a:r>
            <a:rPr lang="en-US" sz="3200" b="1" baseline="0"/>
            <a:t> Manual Billing Tool for Third-party wheeling</a:t>
          </a:r>
          <a:endParaRPr lang="en-GB" sz="3200" b="1"/>
        </a:p>
      </xdr:txBody>
    </xdr:sp>
    <xdr:clientData/>
  </xdr:twoCellAnchor>
  <xdr:twoCellAnchor editAs="oneCell">
    <xdr:from>
      <xdr:col>0</xdr:col>
      <xdr:colOff>103909</xdr:colOff>
      <xdr:row>30</xdr:row>
      <xdr:rowOff>24900</xdr:rowOff>
    </xdr:from>
    <xdr:to>
      <xdr:col>5</xdr:col>
      <xdr:colOff>403166</xdr:colOff>
      <xdr:row>34</xdr:row>
      <xdr:rowOff>43237</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09" y="5566718"/>
          <a:ext cx="3358802" cy="757246"/>
        </a:xfrm>
        <a:prstGeom prst="rect">
          <a:avLst/>
        </a:prstGeom>
      </xdr:spPr>
    </xdr:pic>
    <xdr:clientData/>
  </xdr:twoCellAnchor>
  <xdr:twoCellAnchor editAs="oneCell">
    <xdr:from>
      <xdr:col>5</xdr:col>
      <xdr:colOff>443287</xdr:colOff>
      <xdr:row>29</xdr:row>
      <xdr:rowOff>91276</xdr:rowOff>
    </xdr:from>
    <xdr:to>
      <xdr:col>9</xdr:col>
      <xdr:colOff>542636</xdr:colOff>
      <xdr:row>34</xdr:row>
      <xdr:rowOff>101600</xdr:rowOff>
    </xdr:to>
    <xdr:pic>
      <xdr:nvPicPr>
        <xdr:cNvPr id="23" name="Picture 22" descr="Logo, company name&#10;&#10;Description automatically generated">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02832" y="5448367"/>
          <a:ext cx="2546986" cy="933960"/>
        </a:xfrm>
        <a:prstGeom prst="rect">
          <a:avLst/>
        </a:prstGeom>
      </xdr:spPr>
    </xdr:pic>
    <xdr:clientData/>
  </xdr:twoCellAnchor>
  <xdr:twoCellAnchor editAs="oneCell">
    <xdr:from>
      <xdr:col>10</xdr:col>
      <xdr:colOff>9582</xdr:colOff>
      <xdr:row>29</xdr:row>
      <xdr:rowOff>180643</xdr:rowOff>
    </xdr:from>
    <xdr:to>
      <xdr:col>13</xdr:col>
      <xdr:colOff>103909</xdr:colOff>
      <xdr:row>33</xdr:row>
      <xdr:rowOff>150632</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28673" y="5537734"/>
          <a:ext cx="1930054" cy="708898"/>
        </a:xfrm>
        <a:prstGeom prst="rect">
          <a:avLst/>
        </a:prstGeom>
        <a:noFill/>
      </xdr:spPr>
    </xdr:pic>
    <xdr:clientData/>
  </xdr:twoCellAnchor>
  <xdr:twoCellAnchor editAs="oneCell">
    <xdr:from>
      <xdr:col>13</xdr:col>
      <xdr:colOff>300182</xdr:colOff>
      <xdr:row>29</xdr:row>
      <xdr:rowOff>158449</xdr:rowOff>
    </xdr:from>
    <xdr:to>
      <xdr:col>14</xdr:col>
      <xdr:colOff>491155</xdr:colOff>
      <xdr:row>34</xdr:row>
      <xdr:rowOff>37695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55000" y="5515540"/>
          <a:ext cx="802882" cy="802882"/>
        </a:xfrm>
        <a:prstGeom prst="rect">
          <a:avLst/>
        </a:prstGeom>
        <a:noFill/>
        <a:ln>
          <a:noFill/>
        </a:ln>
      </xdr:spPr>
    </xdr:pic>
    <xdr:clientData/>
  </xdr:twoCellAnchor>
  <xdr:twoCellAnchor editAs="oneCell">
    <xdr:from>
      <xdr:col>15</xdr:col>
      <xdr:colOff>256079</xdr:colOff>
      <xdr:row>29</xdr:row>
      <xdr:rowOff>155463</xdr:rowOff>
    </xdr:from>
    <xdr:to>
      <xdr:col>16</xdr:col>
      <xdr:colOff>380999</xdr:colOff>
      <xdr:row>34</xdr:row>
      <xdr:rowOff>95533</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434715" y="5512554"/>
          <a:ext cx="736829" cy="86370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54881</xdr:colOff>
      <xdr:row>4</xdr:row>
      <xdr:rowOff>961487</xdr:rowOff>
    </xdr:from>
    <xdr:to>
      <xdr:col>18</xdr:col>
      <xdr:colOff>396875</xdr:colOff>
      <xdr:row>4</xdr:row>
      <xdr:rowOff>1139033</xdr:rowOff>
    </xdr:to>
    <xdr:sp macro="" textlink="">
      <xdr:nvSpPr>
        <xdr:cNvPr id="4" name="TextBox 15">
          <a:extLst>
            <a:ext uri="{FF2B5EF4-FFF2-40B4-BE49-F238E27FC236}">
              <a16:creationId xmlns:a16="http://schemas.microsoft.com/office/drawing/2014/main" id="{00000000-0008-0000-0100-000004000000}"/>
            </a:ext>
          </a:extLst>
        </xdr:cNvPr>
        <xdr:cNvSpPr txBox="1"/>
      </xdr:nvSpPr>
      <xdr:spPr>
        <a:xfrm>
          <a:off x="6901336" y="2785669"/>
          <a:ext cx="6230175" cy="177546"/>
        </a:xfrm>
        <a:prstGeom prst="rect">
          <a:avLst/>
        </a:prstGeom>
        <a:noFill/>
        <a:ln>
          <a:noFill/>
        </a:ln>
      </xdr:spPr>
      <xdr:txBody>
        <a:bodyPr wrap="square" lIns="0" tIns="36576"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5000"/>
            </a:lnSpc>
            <a:spcAft>
              <a:spcPts val="600"/>
            </a:spcAft>
            <a:buClr>
              <a:schemeClr val="accent2"/>
            </a:buClr>
            <a:buSzPct val="70000"/>
          </a:pPr>
          <a:r>
            <a:rPr lang="en-ZA" sz="1100" b="1">
              <a:solidFill>
                <a:srgbClr val="31859C"/>
              </a:solidFill>
              <a:latin typeface="Century Gothic" panose="020B0502020202020204" pitchFamily="34" charset="0"/>
            </a:rPr>
            <a:t>Monthly (at billing run): Automated reading option</a:t>
          </a:r>
          <a:r>
            <a:rPr lang="en-ZA" sz="1100" b="1" baseline="0">
              <a:solidFill>
                <a:srgbClr val="31859C"/>
              </a:solidFill>
              <a:latin typeface="Century Gothic" panose="020B0502020202020204" pitchFamily="34" charset="0"/>
            </a:rPr>
            <a:t> -</a:t>
          </a:r>
          <a:r>
            <a:rPr lang="en-ZA" sz="1100" b="1">
              <a:solidFill>
                <a:srgbClr val="31859C"/>
              </a:solidFill>
              <a:latin typeface="Century Gothic" panose="020B0502020202020204" pitchFamily="34" charset="0"/>
            </a:rPr>
            <a:t> Update green tabs 1,2,3</a:t>
          </a:r>
        </a:p>
      </xdr:txBody>
    </xdr:sp>
    <xdr:clientData/>
  </xdr:twoCellAnchor>
  <xdr:twoCellAnchor>
    <xdr:from>
      <xdr:col>8</xdr:col>
      <xdr:colOff>34924</xdr:colOff>
      <xdr:row>2</xdr:row>
      <xdr:rowOff>303070</xdr:rowOff>
    </xdr:from>
    <xdr:to>
      <xdr:col>15</xdr:col>
      <xdr:colOff>473075</xdr:colOff>
      <xdr:row>2</xdr:row>
      <xdr:rowOff>486966</xdr:rowOff>
    </xdr:to>
    <xdr:sp macro="" textlink="">
      <xdr:nvSpPr>
        <xdr:cNvPr id="17" name="TextBox 15">
          <a:extLst>
            <a:ext uri="{FF2B5EF4-FFF2-40B4-BE49-F238E27FC236}">
              <a16:creationId xmlns:a16="http://schemas.microsoft.com/office/drawing/2014/main" id="{00000000-0008-0000-0100-000011000000}"/>
            </a:ext>
          </a:extLst>
        </xdr:cNvPr>
        <xdr:cNvSpPr txBox="1"/>
      </xdr:nvSpPr>
      <xdr:spPr>
        <a:xfrm>
          <a:off x="6881379" y="637888"/>
          <a:ext cx="4559878" cy="183896"/>
        </a:xfrm>
        <a:prstGeom prst="rect">
          <a:avLst/>
        </a:prstGeom>
        <a:noFill/>
        <a:ln>
          <a:noFill/>
        </a:ln>
      </xdr:spPr>
      <xdr:txBody>
        <a:bodyPr wrap="square" lIns="0" tIns="36576"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85000"/>
            </a:lnSpc>
            <a:spcAft>
              <a:spcPts val="600"/>
            </a:spcAft>
            <a:buClr>
              <a:schemeClr val="accent2"/>
            </a:buClr>
            <a:buSzPct val="70000"/>
          </a:pPr>
          <a:r>
            <a:rPr lang="en-ZA" sz="1100" b="1">
              <a:solidFill>
                <a:srgbClr val="31859C"/>
              </a:solidFill>
              <a:latin typeface="Century Gothic" panose="020B0502020202020204" pitchFamily="34" charset="0"/>
            </a:rPr>
            <a:t>Yearly</a:t>
          </a:r>
          <a:r>
            <a:rPr lang="en-ZA" sz="1100" b="1" baseline="0">
              <a:solidFill>
                <a:srgbClr val="31859C"/>
              </a:solidFill>
              <a:latin typeface="Century Gothic" panose="020B0502020202020204" pitchFamily="34" charset="0"/>
            </a:rPr>
            <a:t> (before</a:t>
          </a:r>
          <a:r>
            <a:rPr lang="en-ZA" sz="1100" b="1">
              <a:solidFill>
                <a:srgbClr val="31859C"/>
              </a:solidFill>
              <a:latin typeface="Century Gothic" panose="020B0502020202020204" pitchFamily="34" charset="0"/>
            </a:rPr>
            <a:t> July billing run): Update</a:t>
          </a:r>
          <a:r>
            <a:rPr lang="en-ZA" sz="1100" b="1" baseline="0">
              <a:solidFill>
                <a:srgbClr val="31859C"/>
              </a:solidFill>
              <a:latin typeface="Century Gothic" panose="020B0502020202020204" pitchFamily="34" charset="0"/>
            </a:rPr>
            <a:t> blue tabs 1,2,3</a:t>
          </a:r>
          <a:endParaRPr lang="en-ZA" sz="1100" b="1">
            <a:solidFill>
              <a:srgbClr val="31859C"/>
            </a:solidFill>
            <a:latin typeface="Century Gothic" panose="020B0502020202020204" pitchFamily="34" charset="0"/>
          </a:endParaRPr>
        </a:p>
      </xdr:txBody>
    </xdr:sp>
    <xdr:clientData/>
  </xdr:twoCellAnchor>
  <xdr:twoCellAnchor>
    <xdr:from>
      <xdr:col>8</xdr:col>
      <xdr:colOff>17185</xdr:colOff>
      <xdr:row>2</xdr:row>
      <xdr:rowOff>536729</xdr:rowOff>
    </xdr:from>
    <xdr:to>
      <xdr:col>11</xdr:col>
      <xdr:colOff>78440</xdr:colOff>
      <xdr:row>4</xdr:row>
      <xdr:rowOff>600467</xdr:rowOff>
    </xdr:to>
    <xdr:sp macro="" textlink="">
      <xdr:nvSpPr>
        <xdr:cNvPr id="18" name="Rectangle: Rounded Corners 17">
          <a:extLst>
            <a:ext uri="{FF2B5EF4-FFF2-40B4-BE49-F238E27FC236}">
              <a16:creationId xmlns:a16="http://schemas.microsoft.com/office/drawing/2014/main" id="{00000000-0008-0000-0100-000012000000}"/>
            </a:ext>
          </a:extLst>
        </xdr:cNvPr>
        <xdr:cNvSpPr/>
      </xdr:nvSpPr>
      <xdr:spPr>
        <a:xfrm>
          <a:off x="6830836" y="879427"/>
          <a:ext cx="1815064" cy="1555484"/>
        </a:xfrm>
        <a:prstGeom prst="roundRect">
          <a:avLst/>
        </a:prstGeom>
        <a:solidFill>
          <a:srgbClr val="31859C"/>
        </a:solidFill>
        <a:ln w="9525">
          <a:solidFill>
            <a:srgbClr val="3185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ZA" sz="1100" b="1" i="0" u="none" strike="noStrike" kern="1200" cap="none" spc="0" normalizeH="0" baseline="0">
              <a:ln>
                <a:noFill/>
              </a:ln>
              <a:solidFill>
                <a:srgbClr val="FFFFFF"/>
              </a:solidFill>
              <a:effectLst/>
              <a:uLnTx/>
              <a:uFillTx/>
              <a:latin typeface="Century Gothic" panose="020B0502020202020204" pitchFamily="34" charset="0"/>
              <a:ea typeface="+mn-ea"/>
              <a:cs typeface="+mn-cs"/>
            </a:rPr>
            <a:t>Update the Public holidays for the year ahead with th year, day on which it falls, and what it shold be treated as in  blue tab “1.Public holidays”</a:t>
          </a:r>
        </a:p>
      </xdr:txBody>
    </xdr:sp>
    <xdr:clientData/>
  </xdr:twoCellAnchor>
  <xdr:twoCellAnchor>
    <xdr:from>
      <xdr:col>11</xdr:col>
      <xdr:colOff>491431</xdr:colOff>
      <xdr:row>2</xdr:row>
      <xdr:rowOff>536729</xdr:rowOff>
    </xdr:from>
    <xdr:to>
      <xdr:col>14</xdr:col>
      <xdr:colOff>554081</xdr:colOff>
      <xdr:row>4</xdr:row>
      <xdr:rowOff>600467</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9058891" y="879427"/>
          <a:ext cx="1816460" cy="1555484"/>
        </a:xfrm>
        <a:prstGeom prst="roundRect">
          <a:avLst/>
        </a:prstGeom>
        <a:solidFill>
          <a:srgbClr val="31859C"/>
        </a:solidFill>
        <a:ln w="9525">
          <a:solidFill>
            <a:srgbClr val="3185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ZA" sz="1100" b="1" i="0" u="none" strike="noStrike" kern="1200" cap="none" spc="0" normalizeH="0" baseline="0">
              <a:ln>
                <a:noFill/>
              </a:ln>
              <a:solidFill>
                <a:srgbClr val="FFFFFF"/>
              </a:solidFill>
              <a:effectLst/>
              <a:uLnTx/>
              <a:uFillTx/>
              <a:latin typeface="Century Gothic" panose="020B0502020202020204" pitchFamily="34" charset="0"/>
              <a:ea typeface="+mn-ea"/>
              <a:cs typeface="+mn-cs"/>
            </a:rPr>
            <a:t>Update Municipal wheeling tariff according to  updated tariff book including yearly increase and any other structural changes in blue tab "2  Muni Tariff”</a:t>
          </a: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ZA" sz="1100" b="1" i="0" u="none" strike="noStrike" kern="1200" cap="none" spc="0" normalizeH="0" baseline="0">
              <a:ln>
                <a:noFill/>
              </a:ln>
              <a:solidFill>
                <a:srgbClr val="FFFFFF"/>
              </a:solidFill>
              <a:effectLst/>
              <a:uLnTx/>
              <a:uFillTx/>
              <a:latin typeface="Century Gothic" panose="020B0502020202020204" pitchFamily="34" charset="0"/>
              <a:ea typeface="+mn-ea"/>
              <a:cs typeface="+mn-cs"/>
            </a:rPr>
            <a:t> 	</a:t>
          </a:r>
        </a:p>
      </xdr:txBody>
    </xdr:sp>
    <xdr:clientData/>
  </xdr:twoCellAnchor>
  <xdr:twoCellAnchor>
    <xdr:from>
      <xdr:col>15</xdr:col>
      <xdr:colOff>376699</xdr:colOff>
      <xdr:row>2</xdr:row>
      <xdr:rowOff>536729</xdr:rowOff>
    </xdr:from>
    <xdr:to>
      <xdr:col>18</xdr:col>
      <xdr:colOff>436174</xdr:colOff>
      <xdr:row>4</xdr:row>
      <xdr:rowOff>603642</xdr:rowOff>
    </xdr:to>
    <xdr:sp macro="" textlink="">
      <xdr:nvSpPr>
        <xdr:cNvPr id="20" name="Rectangle: Rounded Corners 19">
          <a:extLst>
            <a:ext uri="{FF2B5EF4-FFF2-40B4-BE49-F238E27FC236}">
              <a16:creationId xmlns:a16="http://schemas.microsoft.com/office/drawing/2014/main" id="{00000000-0008-0000-0100-000014000000}"/>
            </a:ext>
          </a:extLst>
        </xdr:cNvPr>
        <xdr:cNvSpPr/>
      </xdr:nvSpPr>
      <xdr:spPr>
        <a:xfrm>
          <a:off x="11344881" y="871547"/>
          <a:ext cx="1825929" cy="1556277"/>
        </a:xfrm>
        <a:prstGeom prst="roundRect">
          <a:avLst/>
        </a:prstGeom>
        <a:solidFill>
          <a:srgbClr val="31859C"/>
        </a:solidFill>
        <a:ln w="9525">
          <a:solidFill>
            <a:srgbClr val="3185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ZA" sz="1100" b="1" i="0" u="none" strike="noStrike" kern="1200" cap="none" spc="0" normalizeH="0" baseline="0">
              <a:ln>
                <a:noFill/>
              </a:ln>
              <a:solidFill>
                <a:srgbClr val="FFFFFF"/>
              </a:solidFill>
              <a:effectLst/>
              <a:uLnTx/>
              <a:uFillTx/>
              <a:latin typeface="Century Gothic" panose="020B0502020202020204" pitchFamily="34" charset="0"/>
              <a:ea typeface="+mn-ea"/>
              <a:cs typeface="+mn-cs"/>
            </a:rPr>
            <a:t>Check the Eskom Tariff Booklet to see if there have been any changes in the TOU periods compared to the previous year, and if so, update in blue tab “3. TOU periods”</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ZA" sz="1100" b="1" i="0" u="none" strike="noStrike" kern="1200" cap="none" spc="0" normalizeH="0" baseline="0">
            <a:ln>
              <a:noFill/>
            </a:ln>
            <a:solidFill>
              <a:srgbClr val="FFFFFF"/>
            </a:solidFill>
            <a:effectLst/>
            <a:uLnTx/>
            <a:uFillTx/>
            <a:latin typeface="Century Gothic" panose="020B0502020202020204" pitchFamily="34" charset="0"/>
            <a:ea typeface="+mn-ea"/>
            <a:cs typeface="+mn-cs"/>
          </a:endParaRPr>
        </a:p>
      </xdr:txBody>
    </xdr:sp>
    <xdr:clientData/>
  </xdr:twoCellAnchor>
  <xdr:twoCellAnchor>
    <xdr:from>
      <xdr:col>11</xdr:col>
      <xdr:colOff>78440</xdr:colOff>
      <xdr:row>2</xdr:row>
      <xdr:rowOff>1306599</xdr:rowOff>
    </xdr:from>
    <xdr:to>
      <xdr:col>11</xdr:col>
      <xdr:colOff>491431</xdr:colOff>
      <xdr:row>2</xdr:row>
      <xdr:rowOff>1306599</xdr:rowOff>
    </xdr:to>
    <xdr:cxnSp macro="">
      <xdr:nvCxnSpPr>
        <xdr:cNvPr id="22" name="Straight Arrow Connector 21">
          <a:extLst>
            <a:ext uri="{FF2B5EF4-FFF2-40B4-BE49-F238E27FC236}">
              <a16:creationId xmlns:a16="http://schemas.microsoft.com/office/drawing/2014/main" id="{00000000-0008-0000-0100-000016000000}"/>
            </a:ext>
          </a:extLst>
        </xdr:cNvPr>
        <xdr:cNvCxnSpPr>
          <a:cxnSpLocks/>
          <a:stCxn id="18" idx="3"/>
          <a:endCxn id="19" idx="1"/>
        </xdr:cNvCxnSpPr>
      </xdr:nvCxnSpPr>
      <xdr:spPr>
        <a:xfrm>
          <a:off x="8645900" y="1649297"/>
          <a:ext cx="412991" cy="0"/>
        </a:xfrm>
        <a:prstGeom prst="straightConnector1">
          <a:avLst/>
        </a:prstGeom>
        <a:ln w="28575">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554081</xdr:colOff>
      <xdr:row>2</xdr:row>
      <xdr:rowOff>1309774</xdr:rowOff>
    </xdr:from>
    <xdr:to>
      <xdr:col>15</xdr:col>
      <xdr:colOff>376699</xdr:colOff>
      <xdr:row>2</xdr:row>
      <xdr:rowOff>1309774</xdr:rowOff>
    </xdr:to>
    <xdr:cxnSp macro="">
      <xdr:nvCxnSpPr>
        <xdr:cNvPr id="24" name="Straight Arrow Connector 23">
          <a:extLst>
            <a:ext uri="{FF2B5EF4-FFF2-40B4-BE49-F238E27FC236}">
              <a16:creationId xmlns:a16="http://schemas.microsoft.com/office/drawing/2014/main" id="{00000000-0008-0000-0100-000018000000}"/>
            </a:ext>
          </a:extLst>
        </xdr:cNvPr>
        <xdr:cNvCxnSpPr>
          <a:cxnSpLocks/>
          <a:stCxn id="19" idx="3"/>
          <a:endCxn id="20" idx="1"/>
        </xdr:cNvCxnSpPr>
      </xdr:nvCxnSpPr>
      <xdr:spPr>
        <a:xfrm>
          <a:off x="10875351" y="1649297"/>
          <a:ext cx="407221" cy="0"/>
        </a:xfrm>
        <a:prstGeom prst="straightConnector1">
          <a:avLst/>
        </a:prstGeom>
        <a:ln w="28575">
          <a:solidFill>
            <a:schemeClr val="bg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242455</xdr:colOff>
      <xdr:row>4</xdr:row>
      <xdr:rowOff>1241910</xdr:rowOff>
    </xdr:from>
    <xdr:to>
      <xdr:col>11</xdr:col>
      <xdr:colOff>57405</xdr:colOff>
      <xdr:row>4</xdr:row>
      <xdr:rowOff>3318464</xdr:rowOff>
    </xdr:to>
    <xdr:sp macro="" textlink="">
      <xdr:nvSpPr>
        <xdr:cNvPr id="6" name="Rectangle: Rounded Corners 5">
          <a:extLst>
            <a:ext uri="{FF2B5EF4-FFF2-40B4-BE49-F238E27FC236}">
              <a16:creationId xmlns:a16="http://schemas.microsoft.com/office/drawing/2014/main" id="{00000000-0008-0000-0100-000006000000}"/>
            </a:ext>
          </a:extLst>
        </xdr:cNvPr>
        <xdr:cNvSpPr/>
      </xdr:nvSpPr>
      <xdr:spPr>
        <a:xfrm>
          <a:off x="6823364" y="3066092"/>
          <a:ext cx="1846950" cy="2076554"/>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100" b="1">
              <a:solidFill>
                <a:srgbClr val="FFFFFF"/>
              </a:solidFill>
              <a:latin typeface="Century Gothic" panose="020B0502020202020204" pitchFamily="34" charset="0"/>
            </a:rPr>
            <a:t>Copy 30-minute reads of the customers total consumed energy</a:t>
          </a:r>
        </a:p>
        <a:p>
          <a:pPr algn="l"/>
          <a:r>
            <a:rPr lang="en-ZA" sz="1100" b="1">
              <a:solidFill>
                <a:srgbClr val="FFFFFF"/>
              </a:solidFill>
              <a:latin typeface="Century Gothic" panose="020B0502020202020204" pitchFamily="34" charset="0"/>
            </a:rPr>
            <a:t>for the month into green tab “1.Customer data”.</a:t>
          </a:r>
          <a:r>
            <a:rPr lang="en-ZA" sz="1100" b="1" baseline="0">
              <a:solidFill>
                <a:srgbClr val="FFFFFF"/>
              </a:solidFill>
              <a:latin typeface="Century Gothic" panose="020B0502020202020204" pitchFamily="34" charset="0"/>
            </a:rPr>
            <a:t> </a:t>
          </a:r>
          <a:r>
            <a:rPr lang="en-ZA" sz="1100" b="1">
              <a:solidFill>
                <a:srgbClr val="FFFFFF"/>
              </a:solidFill>
              <a:latin typeface="Century Gothic" panose="020B0502020202020204" pitchFamily="34" charset="0"/>
            </a:rPr>
            <a:t>(Covert to 30-min kWh if needed,</a:t>
          </a:r>
          <a:r>
            <a:rPr lang="en-ZA" sz="1100" b="1" baseline="0">
              <a:solidFill>
                <a:srgbClr val="FFFFFF"/>
              </a:solidFill>
              <a:latin typeface="Century Gothic" panose="020B0502020202020204" pitchFamily="34" charset="0"/>
            </a:rPr>
            <a:t> and apply given TOU formula)</a:t>
          </a:r>
          <a:endParaRPr lang="en-ZA" sz="1100" b="1">
            <a:solidFill>
              <a:srgbClr val="FFFFFF"/>
            </a:solidFill>
            <a:latin typeface="Century Gothic" panose="020B0502020202020204" pitchFamily="34" charset="0"/>
          </a:endParaRPr>
        </a:p>
      </xdr:txBody>
    </xdr:sp>
    <xdr:clientData/>
  </xdr:twoCellAnchor>
  <xdr:twoCellAnchor>
    <xdr:from>
      <xdr:col>11</xdr:col>
      <xdr:colOff>443840</xdr:colOff>
      <xdr:row>4</xdr:row>
      <xdr:rowOff>1212272</xdr:rowOff>
    </xdr:from>
    <xdr:to>
      <xdr:col>14</xdr:col>
      <xdr:colOff>538190</xdr:colOff>
      <xdr:row>4</xdr:row>
      <xdr:rowOff>3341752</xdr:rowOff>
    </xdr:to>
    <xdr:sp macro="" textlink="">
      <xdr:nvSpPr>
        <xdr:cNvPr id="7" name="Rectangle: Rounded Corners 6">
          <a:extLst>
            <a:ext uri="{FF2B5EF4-FFF2-40B4-BE49-F238E27FC236}">
              <a16:creationId xmlns:a16="http://schemas.microsoft.com/office/drawing/2014/main" id="{00000000-0008-0000-0100-000007000000}"/>
            </a:ext>
          </a:extLst>
        </xdr:cNvPr>
        <xdr:cNvSpPr/>
      </xdr:nvSpPr>
      <xdr:spPr>
        <a:xfrm>
          <a:off x="9056749" y="3036454"/>
          <a:ext cx="1860805" cy="2129480"/>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100" b="1">
              <a:solidFill>
                <a:srgbClr val="FFFFFF"/>
              </a:solidFill>
              <a:latin typeface="Century Gothic" panose="020B0502020202020204" pitchFamily="34" charset="0"/>
            </a:rPr>
            <a:t>Copy 30-minute reads of the exported energy from the Generator for the month</a:t>
          </a:r>
          <a:r>
            <a:rPr lang="en-ZA" sz="1100" b="1" baseline="0">
              <a:solidFill>
                <a:srgbClr val="FFFFFF"/>
              </a:solidFill>
              <a:latin typeface="Century Gothic" panose="020B0502020202020204" pitchFamily="34" charset="0"/>
            </a:rPr>
            <a:t> </a:t>
          </a:r>
          <a:r>
            <a:rPr lang="en-ZA" sz="1100" b="1">
              <a:solidFill>
                <a:srgbClr val="FFFFFF"/>
              </a:solidFill>
              <a:latin typeface="Century Gothic" panose="020B0502020202020204" pitchFamily="34" charset="0"/>
            </a:rPr>
            <a:t>into green tab “2. Gen data”. (Covert </a:t>
          </a:r>
          <a:r>
            <a:rPr lang="en-ZA" sz="1100" b="1" kern="1200">
              <a:solidFill>
                <a:srgbClr val="FFFFFF"/>
              </a:solidFill>
              <a:latin typeface="Century Gothic" panose="020B0502020202020204" pitchFamily="34" charset="0"/>
              <a:ea typeface="+mn-ea"/>
              <a:cs typeface="+mn-cs"/>
            </a:rPr>
            <a:t>to 30-min</a:t>
          </a:r>
          <a:r>
            <a:rPr lang="en-ZA" sz="1100" b="1">
              <a:solidFill>
                <a:srgbClr val="FFFFFF"/>
              </a:solidFill>
              <a:latin typeface="Century Gothic" panose="020B0502020202020204" pitchFamily="34" charset="0"/>
            </a:rPr>
            <a:t> kWh if needed,and apply given TOU formula)</a:t>
          </a:r>
        </a:p>
        <a:p>
          <a:pPr algn="l"/>
          <a:r>
            <a:rPr lang="en-ZA" sz="1100" b="1">
              <a:solidFill>
                <a:srgbClr val="FFFFFF"/>
              </a:solidFill>
              <a:latin typeface="Century Gothic" panose="020B0502020202020204" pitchFamily="34" charset="0"/>
            </a:rPr>
            <a:t> 	</a:t>
          </a:r>
        </a:p>
      </xdr:txBody>
    </xdr:sp>
    <xdr:clientData/>
  </xdr:twoCellAnchor>
  <xdr:twoCellAnchor>
    <xdr:from>
      <xdr:col>15</xdr:col>
      <xdr:colOff>330444</xdr:colOff>
      <xdr:row>4</xdr:row>
      <xdr:rowOff>1243641</xdr:rowOff>
    </xdr:from>
    <xdr:to>
      <xdr:col>18</xdr:col>
      <xdr:colOff>424794</xdr:colOff>
      <xdr:row>4</xdr:row>
      <xdr:rowOff>3316733</xdr:rowOff>
    </xdr:to>
    <xdr:sp macro="" textlink="">
      <xdr:nvSpPr>
        <xdr:cNvPr id="8" name="Rectangle: Rounded Corners 7">
          <a:extLst>
            <a:ext uri="{FF2B5EF4-FFF2-40B4-BE49-F238E27FC236}">
              <a16:creationId xmlns:a16="http://schemas.microsoft.com/office/drawing/2014/main" id="{00000000-0008-0000-0100-000008000000}"/>
            </a:ext>
          </a:extLst>
        </xdr:cNvPr>
        <xdr:cNvSpPr/>
      </xdr:nvSpPr>
      <xdr:spPr>
        <a:xfrm>
          <a:off x="11298626" y="3067823"/>
          <a:ext cx="1860804" cy="2073092"/>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100" b="1">
              <a:solidFill>
                <a:srgbClr val="FFFFFF"/>
              </a:solidFill>
              <a:latin typeface="Century Gothic" panose="020B0502020202020204" pitchFamily="34" charset="0"/>
            </a:rPr>
            <a:t>Sum up all the kWh per TOU bucket (i.e. Peak/Standard/Off-peak) for both the customer and generator in sections 1 and 2 in green tab “3. Final bill”</a:t>
          </a:r>
        </a:p>
        <a:p>
          <a:pPr algn="l"/>
          <a:endParaRPr lang="en-ZA" sz="1100" b="1">
            <a:solidFill>
              <a:srgbClr val="FFFFFF"/>
            </a:solidFill>
            <a:latin typeface="Century Gothic" panose="020B0502020202020204" pitchFamily="34" charset="0"/>
          </a:endParaRPr>
        </a:p>
      </xdr:txBody>
    </xdr:sp>
    <xdr:clientData/>
  </xdr:twoCellAnchor>
  <xdr:twoCellAnchor>
    <xdr:from>
      <xdr:col>19</xdr:col>
      <xdr:colOff>247774</xdr:colOff>
      <xdr:row>4</xdr:row>
      <xdr:rowOff>1241910</xdr:rowOff>
    </xdr:from>
    <xdr:to>
      <xdr:col>22</xdr:col>
      <xdr:colOff>348474</xdr:colOff>
      <xdr:row>4</xdr:row>
      <xdr:rowOff>3318464</xdr:rowOff>
    </xdr:to>
    <xdr:sp macro="" textlink="">
      <xdr:nvSpPr>
        <xdr:cNvPr id="9" name="Rectangle: Rounded Corners 8">
          <a:extLst>
            <a:ext uri="{FF2B5EF4-FFF2-40B4-BE49-F238E27FC236}">
              <a16:creationId xmlns:a16="http://schemas.microsoft.com/office/drawing/2014/main" id="{00000000-0008-0000-0100-000009000000}"/>
            </a:ext>
          </a:extLst>
        </xdr:cNvPr>
        <xdr:cNvSpPr/>
      </xdr:nvSpPr>
      <xdr:spPr>
        <a:xfrm>
          <a:off x="13571229" y="3066092"/>
          <a:ext cx="1867154" cy="2076554"/>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0" rIns="72000" bIns="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100" b="1">
              <a:solidFill>
                <a:srgbClr val="FFFFFF"/>
              </a:solidFill>
              <a:latin typeface="Century Gothic" panose="020B0502020202020204" pitchFamily="34" charset="0"/>
            </a:rPr>
            <a:t>Input the customer's municipal tariff rates in section 1, </a:t>
          </a:r>
          <a:r>
            <a:rPr lang="en-ZA" sz="1100" b="1" baseline="0">
              <a:solidFill>
                <a:srgbClr val="FFFFFF"/>
              </a:solidFill>
              <a:latin typeface="Century Gothic" panose="020B0502020202020204" pitchFamily="34" charset="0"/>
            </a:rPr>
            <a:t>and </a:t>
          </a:r>
          <a:r>
            <a:rPr lang="en-ZA" sz="1100" b="1">
              <a:solidFill>
                <a:srgbClr val="FFFFFF"/>
              </a:solidFill>
              <a:latin typeface="Century Gothic" panose="020B0502020202020204" pitchFamily="34" charset="0"/>
            </a:rPr>
            <a:t>multiply by the total kWh per TOU bucket.</a:t>
          </a:r>
          <a:r>
            <a:rPr lang="en-ZA" sz="1100" b="1" baseline="0">
              <a:solidFill>
                <a:srgbClr val="FFFFFF"/>
              </a:solidFill>
              <a:latin typeface="Century Gothic" panose="020B0502020202020204" pitchFamily="34" charset="0"/>
            </a:rPr>
            <a:t> </a:t>
          </a:r>
        </a:p>
        <a:p>
          <a:pPr algn="l"/>
          <a:r>
            <a:rPr lang="en-ZA" sz="1100" b="1" baseline="0">
              <a:solidFill>
                <a:srgbClr val="FFFFFF"/>
              </a:solidFill>
              <a:latin typeface="Century Gothic" panose="020B0502020202020204" pitchFamily="34" charset="0"/>
            </a:rPr>
            <a:t>Add in any other tariff line items such as fixed and demand charges, cheeling charges etc.</a:t>
          </a:r>
          <a:endParaRPr lang="en-ZA" sz="1100" b="1">
            <a:solidFill>
              <a:srgbClr val="FFFFFF"/>
            </a:solidFill>
            <a:latin typeface="Century Gothic" panose="020B0502020202020204" pitchFamily="34" charset="0"/>
          </a:endParaRPr>
        </a:p>
      </xdr:txBody>
    </xdr:sp>
    <xdr:clientData/>
  </xdr:twoCellAnchor>
  <xdr:twoCellAnchor>
    <xdr:from>
      <xdr:col>11</xdr:col>
      <xdr:colOff>57405</xdr:colOff>
      <xdr:row>4</xdr:row>
      <xdr:rowOff>2263781</xdr:rowOff>
    </xdr:from>
    <xdr:to>
      <xdr:col>11</xdr:col>
      <xdr:colOff>447015</xdr:colOff>
      <xdr:row>4</xdr:row>
      <xdr:rowOff>2263781</xdr:rowOff>
    </xdr:to>
    <xdr:cxnSp macro="">
      <xdr:nvCxnSpPr>
        <xdr:cNvPr id="10" name="Straight Arrow Connector 9">
          <a:extLst>
            <a:ext uri="{FF2B5EF4-FFF2-40B4-BE49-F238E27FC236}">
              <a16:creationId xmlns:a16="http://schemas.microsoft.com/office/drawing/2014/main" id="{00000000-0008-0000-0100-00000A000000}"/>
            </a:ext>
          </a:extLst>
        </xdr:cNvPr>
        <xdr:cNvCxnSpPr>
          <a:cxnSpLocks/>
        </xdr:cNvCxnSpPr>
      </xdr:nvCxnSpPr>
      <xdr:spPr>
        <a:xfrm>
          <a:off x="8670314" y="4087963"/>
          <a:ext cx="389610"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541365</xdr:colOff>
      <xdr:row>4</xdr:row>
      <xdr:rowOff>2274554</xdr:rowOff>
    </xdr:from>
    <xdr:to>
      <xdr:col>15</xdr:col>
      <xdr:colOff>333619</xdr:colOff>
      <xdr:row>4</xdr:row>
      <xdr:rowOff>2274554</xdr:rowOff>
    </xdr:to>
    <xdr:cxnSp macro="">
      <xdr:nvCxnSpPr>
        <xdr:cNvPr id="11" name="Straight Arrow Connector 10">
          <a:extLst>
            <a:ext uri="{FF2B5EF4-FFF2-40B4-BE49-F238E27FC236}">
              <a16:creationId xmlns:a16="http://schemas.microsoft.com/office/drawing/2014/main" id="{00000000-0008-0000-0100-00000B000000}"/>
            </a:ext>
          </a:extLst>
        </xdr:cNvPr>
        <xdr:cNvCxnSpPr>
          <a:cxnSpLocks/>
        </xdr:cNvCxnSpPr>
      </xdr:nvCxnSpPr>
      <xdr:spPr>
        <a:xfrm>
          <a:off x="10920729" y="4098736"/>
          <a:ext cx="381072"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427969</xdr:colOff>
      <xdr:row>4</xdr:row>
      <xdr:rowOff>2275961</xdr:rowOff>
    </xdr:from>
    <xdr:to>
      <xdr:col>19</xdr:col>
      <xdr:colOff>247774</xdr:colOff>
      <xdr:row>4</xdr:row>
      <xdr:rowOff>2275961</xdr:rowOff>
    </xdr:to>
    <xdr:cxnSp macro="">
      <xdr:nvCxnSpPr>
        <xdr:cNvPr id="12" name="Straight Arrow Connector 11">
          <a:extLst>
            <a:ext uri="{FF2B5EF4-FFF2-40B4-BE49-F238E27FC236}">
              <a16:creationId xmlns:a16="http://schemas.microsoft.com/office/drawing/2014/main" id="{00000000-0008-0000-0100-00000C000000}"/>
            </a:ext>
          </a:extLst>
        </xdr:cNvPr>
        <xdr:cNvCxnSpPr>
          <a:cxnSpLocks/>
        </xdr:cNvCxnSpPr>
      </xdr:nvCxnSpPr>
      <xdr:spPr>
        <a:xfrm>
          <a:off x="13162605" y="4100143"/>
          <a:ext cx="408624"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68700</xdr:colOff>
      <xdr:row>4</xdr:row>
      <xdr:rowOff>1241910</xdr:rowOff>
    </xdr:from>
    <xdr:to>
      <xdr:col>26</xdr:col>
      <xdr:colOff>159875</xdr:colOff>
      <xdr:row>4</xdr:row>
      <xdr:rowOff>3318464</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15747427" y="3066092"/>
          <a:ext cx="1857630" cy="2076554"/>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0" rIns="72000" bIns="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ZA" sz="1100" b="1" kern="1200">
              <a:solidFill>
                <a:srgbClr val="FFFFFF"/>
              </a:solidFill>
              <a:latin typeface="Century Gothic" panose="020B0502020202020204" pitchFamily="34" charset="0"/>
              <a:ea typeface="+mn-ea"/>
              <a:cs typeface="+mn-cs"/>
            </a:rPr>
            <a:t>Input the wheeling tariff rates in section 2, and multiply by the applicable kWh option (100%, X% or fixed value)</a:t>
          </a:r>
          <a:r>
            <a:rPr lang="en-ZA" sz="1100" b="1" kern="1200" baseline="0">
              <a:solidFill>
                <a:srgbClr val="FFFFFF"/>
              </a:solidFill>
              <a:latin typeface="Century Gothic" panose="020B0502020202020204" pitchFamily="34" charset="0"/>
              <a:ea typeface="+mn-ea"/>
              <a:cs typeface="+mn-cs"/>
            </a:rPr>
            <a:t> of Gen energy exported </a:t>
          </a:r>
          <a:r>
            <a:rPr lang="en-ZA" sz="1100" b="1" kern="1200">
              <a:solidFill>
                <a:srgbClr val="FFFFFF"/>
              </a:solidFill>
              <a:latin typeface="Century Gothic" panose="020B0502020202020204" pitchFamily="34" charset="0"/>
              <a:ea typeface="+mn-ea"/>
              <a:cs typeface="+mn-cs"/>
            </a:rPr>
            <a:t>per TOU bucket</a:t>
          </a:r>
          <a:r>
            <a:rPr lang="en-ZA" sz="1100" b="1" kern="1200" baseline="0">
              <a:solidFill>
                <a:srgbClr val="FFFFFF"/>
              </a:solidFill>
              <a:latin typeface="Century Gothic" panose="020B0502020202020204" pitchFamily="34" charset="0"/>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a:pPr>
          <a:r>
            <a:rPr lang="en-ZA" sz="1100" b="1" kern="1200" baseline="0">
              <a:solidFill>
                <a:srgbClr val="FFFFFF"/>
              </a:solidFill>
              <a:latin typeface="Century Gothic" panose="020B0502020202020204" pitchFamily="34" charset="0"/>
              <a:ea typeface="+mn-ea"/>
              <a:cs typeface="+mn-cs"/>
            </a:rPr>
            <a:t>This gives the 'green' energy consumed the by customer.</a:t>
          </a:r>
          <a:endParaRPr lang="en-ZA" sz="1100" b="1">
            <a:solidFill>
              <a:srgbClr val="FFFFFF"/>
            </a:solidFill>
            <a:latin typeface="Century Gothic" panose="020B0502020202020204" pitchFamily="34" charset="0"/>
          </a:endParaRPr>
        </a:p>
      </xdr:txBody>
    </xdr:sp>
    <xdr:clientData/>
  </xdr:twoCellAnchor>
  <xdr:twoCellAnchor>
    <xdr:from>
      <xdr:col>26</xdr:col>
      <xdr:colOff>476758</xdr:colOff>
      <xdr:row>4</xdr:row>
      <xdr:rowOff>1277573</xdr:rowOff>
    </xdr:from>
    <xdr:to>
      <xdr:col>29</xdr:col>
      <xdr:colOff>585252</xdr:colOff>
      <xdr:row>4</xdr:row>
      <xdr:rowOff>3332158</xdr:rowOff>
    </xdr:to>
    <xdr:sp macro="" textlink="">
      <xdr:nvSpPr>
        <xdr:cNvPr id="14" name="Rectangle: Rounded Corners 13">
          <a:extLst>
            <a:ext uri="{FF2B5EF4-FFF2-40B4-BE49-F238E27FC236}">
              <a16:creationId xmlns:a16="http://schemas.microsoft.com/office/drawing/2014/main" id="{00000000-0008-0000-0100-00000E000000}"/>
            </a:ext>
          </a:extLst>
        </xdr:cNvPr>
        <xdr:cNvSpPr/>
      </xdr:nvSpPr>
      <xdr:spPr>
        <a:xfrm>
          <a:off x="17921940" y="3101755"/>
          <a:ext cx="1874948" cy="2054585"/>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100" b="1" kern="1200">
              <a:solidFill>
                <a:srgbClr val="FFFFFF"/>
              </a:solidFill>
              <a:latin typeface="Century Gothic" panose="020B0502020202020204" pitchFamily="34" charset="0"/>
              <a:ea typeface="+mn-ea"/>
              <a:cs typeface="+mn-cs"/>
            </a:rPr>
            <a:t>Minus the wheeled energy from the total bill to obtain the final bill. </a:t>
          </a:r>
        </a:p>
        <a:p>
          <a:pPr algn="l"/>
          <a:r>
            <a:rPr lang="en-ZA" sz="1100" b="1" kern="1200">
              <a:solidFill>
                <a:srgbClr val="FFFFFF"/>
              </a:solidFill>
              <a:latin typeface="Century Gothic" panose="020B0502020202020204" pitchFamily="34" charset="0"/>
              <a:ea typeface="+mn-ea"/>
              <a:cs typeface="+mn-cs"/>
            </a:rPr>
            <a:t>Add VAT to the total amount, and input values into your billing system.</a:t>
          </a:r>
        </a:p>
      </xdr:txBody>
    </xdr:sp>
    <xdr:clientData/>
  </xdr:twoCellAnchor>
  <xdr:twoCellAnchor>
    <xdr:from>
      <xdr:col>22</xdr:col>
      <xdr:colOff>351649</xdr:colOff>
      <xdr:row>4</xdr:row>
      <xdr:rowOff>2276002</xdr:rowOff>
    </xdr:from>
    <xdr:to>
      <xdr:col>23</xdr:col>
      <xdr:colOff>68700</xdr:colOff>
      <xdr:row>4</xdr:row>
      <xdr:rowOff>2276002</xdr:rowOff>
    </xdr:to>
    <xdr:cxnSp macro="">
      <xdr:nvCxnSpPr>
        <xdr:cNvPr id="15" name="Straight Arrow Connector 14">
          <a:extLst>
            <a:ext uri="{FF2B5EF4-FFF2-40B4-BE49-F238E27FC236}">
              <a16:creationId xmlns:a16="http://schemas.microsoft.com/office/drawing/2014/main" id="{00000000-0008-0000-0100-00000F000000}"/>
            </a:ext>
          </a:extLst>
        </xdr:cNvPr>
        <xdr:cNvCxnSpPr>
          <a:cxnSpLocks/>
        </xdr:cNvCxnSpPr>
      </xdr:nvCxnSpPr>
      <xdr:spPr>
        <a:xfrm>
          <a:off x="15441558" y="4100184"/>
          <a:ext cx="305869"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163050</xdr:colOff>
      <xdr:row>4</xdr:row>
      <xdr:rowOff>2275267</xdr:rowOff>
    </xdr:from>
    <xdr:to>
      <xdr:col>26</xdr:col>
      <xdr:colOff>488304</xdr:colOff>
      <xdr:row>4</xdr:row>
      <xdr:rowOff>2275267</xdr:rowOff>
    </xdr:to>
    <xdr:cxnSp macro="">
      <xdr:nvCxnSpPr>
        <xdr:cNvPr id="16" name="Straight Arrow Connector 15">
          <a:extLst>
            <a:ext uri="{FF2B5EF4-FFF2-40B4-BE49-F238E27FC236}">
              <a16:creationId xmlns:a16="http://schemas.microsoft.com/office/drawing/2014/main" id="{00000000-0008-0000-0100-000010000000}"/>
            </a:ext>
          </a:extLst>
        </xdr:cNvPr>
        <xdr:cNvCxnSpPr>
          <a:cxnSpLocks/>
        </xdr:cNvCxnSpPr>
      </xdr:nvCxnSpPr>
      <xdr:spPr>
        <a:xfrm>
          <a:off x="17608232" y="4099449"/>
          <a:ext cx="325254"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14679</xdr:colOff>
      <xdr:row>8</xdr:row>
      <xdr:rowOff>17049</xdr:rowOff>
    </xdr:from>
    <xdr:to>
      <xdr:col>14</xdr:col>
      <xdr:colOff>37353</xdr:colOff>
      <xdr:row>43</xdr:row>
      <xdr:rowOff>134519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894032" y="1966873"/>
          <a:ext cx="4684321" cy="6131293"/>
        </a:xfrm>
        <a:prstGeom prst="rect">
          <a:avLst/>
        </a:prstGeom>
        <a:ln>
          <a:solidFill>
            <a:sysClr val="windowText" lastClr="000000"/>
          </a:solidFill>
        </a:ln>
      </xdr:spPr>
    </xdr:pic>
    <xdr:clientData/>
  </xdr:twoCellAnchor>
  <xdr:twoCellAnchor>
    <xdr:from>
      <xdr:col>0</xdr:col>
      <xdr:colOff>0</xdr:colOff>
      <xdr:row>3</xdr:row>
      <xdr:rowOff>0</xdr:rowOff>
    </xdr:from>
    <xdr:to>
      <xdr:col>17</xdr:col>
      <xdr:colOff>10000</xdr:colOff>
      <xdr:row>4</xdr:row>
      <xdr:rowOff>58898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0" y="577273"/>
          <a:ext cx="12456000" cy="232080"/>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Update the Public holidays for the year ahead with th year, day on which it falls, and what it shold be treated as in blue tab “1.Public holidays”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44458</xdr:colOff>
      <xdr:row>10</xdr:row>
      <xdr:rowOff>9071</xdr:rowOff>
    </xdr:from>
    <xdr:to>
      <xdr:col>12</xdr:col>
      <xdr:colOff>549985</xdr:colOff>
      <xdr:row>36</xdr:row>
      <xdr:rowOff>16465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636744" y="1297214"/>
          <a:ext cx="5367811" cy="5062902"/>
        </a:xfrm>
        <a:prstGeom prst="rect">
          <a:avLst/>
        </a:prstGeom>
        <a:ln>
          <a:solidFill>
            <a:schemeClr val="bg1">
              <a:lumMod val="85000"/>
            </a:schemeClr>
          </a:solidFill>
        </a:ln>
      </xdr:spPr>
    </xdr:pic>
    <xdr:clientData/>
  </xdr:twoCellAnchor>
  <xdr:twoCellAnchor editAs="oneCell">
    <xdr:from>
      <xdr:col>13</xdr:col>
      <xdr:colOff>96780</xdr:colOff>
      <xdr:row>10</xdr:row>
      <xdr:rowOff>18141</xdr:rowOff>
    </xdr:from>
    <xdr:to>
      <xdr:col>21</xdr:col>
      <xdr:colOff>549696</xdr:colOff>
      <xdr:row>32</xdr:row>
      <xdr:rowOff>130190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533432" y="1619445"/>
          <a:ext cx="5312047" cy="4728223"/>
        </a:xfrm>
        <a:prstGeom prst="rect">
          <a:avLst/>
        </a:prstGeom>
        <a:ln>
          <a:solidFill>
            <a:schemeClr val="bg1">
              <a:lumMod val="85000"/>
            </a:schemeClr>
          </a:solidFill>
        </a:ln>
      </xdr:spPr>
    </xdr:pic>
    <xdr:clientData/>
  </xdr:twoCellAnchor>
  <xdr:twoCellAnchor>
    <xdr:from>
      <xdr:col>13</xdr:col>
      <xdr:colOff>155574</xdr:colOff>
      <xdr:row>18</xdr:row>
      <xdr:rowOff>38100</xdr:rowOff>
    </xdr:from>
    <xdr:to>
      <xdr:col>21</xdr:col>
      <xdr:colOff>504824</xdr:colOff>
      <xdr:row>24</xdr:row>
      <xdr:rowOff>34925</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9617074" y="3181350"/>
          <a:ext cx="5226050" cy="12541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3</xdr:col>
      <xdr:colOff>585881</xdr:colOff>
      <xdr:row>34</xdr:row>
      <xdr:rowOff>97118</xdr:rowOff>
    </xdr:from>
    <xdr:to>
      <xdr:col>12</xdr:col>
      <xdr:colOff>325718</xdr:colOff>
      <xdr:row>36</xdr:row>
      <xdr:rowOff>119530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3955116" y="6716059"/>
          <a:ext cx="5253131" cy="44076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0</xdr:col>
      <xdr:colOff>0</xdr:colOff>
      <xdr:row>3</xdr:row>
      <xdr:rowOff>1817</xdr:rowOff>
    </xdr:from>
    <xdr:to>
      <xdr:col>22</xdr:col>
      <xdr:colOff>26571</xdr:colOff>
      <xdr:row>4</xdr:row>
      <xdr:rowOff>20721</xdr:rowOff>
    </xdr:to>
    <xdr:sp macro="" textlink="">
      <xdr:nvSpPr>
        <xdr:cNvPr id="6" name="Rectangle: Rounded Corners 5">
          <a:extLst>
            <a:ext uri="{FF2B5EF4-FFF2-40B4-BE49-F238E27FC236}">
              <a16:creationId xmlns:a16="http://schemas.microsoft.com/office/drawing/2014/main" id="{00000000-0008-0000-0500-000006000000}"/>
            </a:ext>
          </a:extLst>
        </xdr:cNvPr>
        <xdr:cNvSpPr/>
      </xdr:nvSpPr>
      <xdr:spPr>
        <a:xfrm>
          <a:off x="0" y="627746"/>
          <a:ext cx="14940000" cy="227546"/>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Update Municipal wheeling tariff according to  updated tariff book including yearly increase and any other structural changes in blue tab "2  Muni Tariff”.</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190499</xdr:colOff>
      <xdr:row>5</xdr:row>
      <xdr:rowOff>23726</xdr:rowOff>
    </xdr:from>
    <xdr:to>
      <xdr:col>19</xdr:col>
      <xdr:colOff>209648</xdr:colOff>
      <xdr:row>7</xdr:row>
      <xdr:rowOff>1533979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908675" y="382314"/>
          <a:ext cx="5622091" cy="2912215"/>
        </a:xfrm>
        <a:prstGeom prst="rect">
          <a:avLst/>
        </a:prstGeom>
        <a:ln>
          <a:solidFill>
            <a:sysClr val="windowText" lastClr="000000"/>
          </a:solidFill>
        </a:ln>
      </xdr:spPr>
    </xdr:pic>
    <xdr:clientData/>
  </xdr:twoCellAnchor>
  <xdr:twoCellAnchor>
    <xdr:from>
      <xdr:col>0</xdr:col>
      <xdr:colOff>0</xdr:colOff>
      <xdr:row>3</xdr:row>
      <xdr:rowOff>2019</xdr:rowOff>
    </xdr:from>
    <xdr:to>
      <xdr:col>21</xdr:col>
      <xdr:colOff>37636</xdr:colOff>
      <xdr:row>4</xdr:row>
      <xdr:rowOff>54940</xdr:rowOff>
    </xdr:to>
    <xdr:sp macro="" textlink="">
      <xdr:nvSpPr>
        <xdr:cNvPr id="3" name="Rectangle: Rounded Corners 2">
          <a:extLst>
            <a:ext uri="{FF2B5EF4-FFF2-40B4-BE49-F238E27FC236}">
              <a16:creationId xmlns:a16="http://schemas.microsoft.com/office/drawing/2014/main" id="{00000000-0008-0000-0600-000003000000}"/>
            </a:ext>
          </a:extLst>
        </xdr:cNvPr>
        <xdr:cNvSpPr/>
      </xdr:nvSpPr>
      <xdr:spPr>
        <a:xfrm>
          <a:off x="0" y="590837"/>
          <a:ext cx="15624000" cy="249194"/>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Check the Eskom Tariff Booklet to see if there have been any changes in the TOU periods compared to the previous year, and if so, update in blue tab “3. TOU periods”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194252</xdr:rowOff>
    </xdr:from>
    <xdr:to>
      <xdr:col>15</xdr:col>
      <xdr:colOff>0</xdr:colOff>
      <xdr:row>4</xdr:row>
      <xdr:rowOff>6161</xdr:rowOff>
    </xdr:to>
    <xdr:sp macro="" textlink="">
      <xdr:nvSpPr>
        <xdr:cNvPr id="2" name="Rectangle: Rounded Corners 1">
          <a:extLst>
            <a:ext uri="{FF2B5EF4-FFF2-40B4-BE49-F238E27FC236}">
              <a16:creationId xmlns:a16="http://schemas.microsoft.com/office/drawing/2014/main" id="{00000000-0008-0000-0800-000002000000}"/>
            </a:ext>
          </a:extLst>
        </xdr:cNvPr>
        <xdr:cNvSpPr/>
      </xdr:nvSpPr>
      <xdr:spPr>
        <a:xfrm>
          <a:off x="0" y="609888"/>
          <a:ext cx="19361727" cy="227546"/>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Copy 30-minute reads of the customers total consumed energy for the month into green tab “1.Customer data”.</a:t>
          </a:r>
          <a:r>
            <a:rPr lang="en-ZA" sz="1000" b="1" baseline="0">
              <a:solidFill>
                <a:srgbClr val="FFFFFF"/>
              </a:solidFill>
              <a:latin typeface="Century Gothic" panose="020B0502020202020204" pitchFamily="34" charset="0"/>
            </a:rPr>
            <a:t> </a:t>
          </a:r>
          <a:r>
            <a:rPr lang="en-ZA" sz="1000" b="1">
              <a:solidFill>
                <a:srgbClr val="FFFFFF"/>
              </a:solidFill>
              <a:latin typeface="Century Gothic" panose="020B0502020202020204" pitchFamily="34" charset="0"/>
            </a:rPr>
            <a:t>(Covert to 30-min kWh if needed,</a:t>
          </a:r>
          <a:r>
            <a:rPr lang="en-ZA" sz="1000" b="1" baseline="0">
              <a:solidFill>
                <a:srgbClr val="FFFFFF"/>
              </a:solidFill>
              <a:latin typeface="Century Gothic" panose="020B0502020202020204" pitchFamily="34" charset="0"/>
            </a:rPr>
            <a:t> and apply given TOU formula)</a:t>
          </a:r>
          <a:endParaRPr lang="en-ZA" sz="1000" b="1">
            <a:solidFill>
              <a:srgbClr val="FFFFFF"/>
            </a:solidFill>
            <a:latin typeface="Century Gothic" panose="020B0502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194252</xdr:rowOff>
    </xdr:from>
    <xdr:to>
      <xdr:col>17</xdr:col>
      <xdr:colOff>0</xdr:colOff>
      <xdr:row>4</xdr:row>
      <xdr:rowOff>6161</xdr:rowOff>
    </xdr:to>
    <xdr:sp macro="" textlink="">
      <xdr:nvSpPr>
        <xdr:cNvPr id="2" name="Rectangle: Rounded Corners 1">
          <a:extLst>
            <a:ext uri="{FF2B5EF4-FFF2-40B4-BE49-F238E27FC236}">
              <a16:creationId xmlns:a16="http://schemas.microsoft.com/office/drawing/2014/main" id="{00000000-0008-0000-0900-000002000000}"/>
            </a:ext>
          </a:extLst>
        </xdr:cNvPr>
        <xdr:cNvSpPr/>
      </xdr:nvSpPr>
      <xdr:spPr>
        <a:xfrm>
          <a:off x="0" y="499052"/>
          <a:ext cx="20889768" cy="234184"/>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Copy 30-minute reads of the exported energy from the Generator for the month into green tab “2. Gen data”. (Covert to 30-min kWh if needed,and apply given TOU formula)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10</xdr:col>
      <xdr:colOff>884357</xdr:colOff>
      <xdr:row>4</xdr:row>
      <xdr:rowOff>53618</xdr:rowOff>
    </xdr:to>
    <xdr:sp macro="" textlink="">
      <xdr:nvSpPr>
        <xdr:cNvPr id="2" name="Rectangle: Rounded Corners 1">
          <a:extLst>
            <a:ext uri="{FF2B5EF4-FFF2-40B4-BE49-F238E27FC236}">
              <a16:creationId xmlns:a16="http://schemas.microsoft.com/office/drawing/2014/main" id="{00000000-0008-0000-0A00-000002000000}"/>
            </a:ext>
          </a:extLst>
        </xdr:cNvPr>
        <xdr:cNvSpPr/>
      </xdr:nvSpPr>
      <xdr:spPr>
        <a:xfrm>
          <a:off x="0" y="611909"/>
          <a:ext cx="20523175" cy="226800"/>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Sum up all the kWh per TOU bucket (i.e. Peak/Standard/Off-peak) for both the customer and generator in sections 1 and 2 in green tab “3. Final bill”</a:t>
          </a:r>
        </a:p>
      </xdr:txBody>
    </xdr:sp>
    <xdr:clientData/>
  </xdr:twoCellAnchor>
  <xdr:twoCellAnchor>
    <xdr:from>
      <xdr:col>0</xdr:col>
      <xdr:colOff>0</xdr:colOff>
      <xdr:row>5</xdr:row>
      <xdr:rowOff>60039</xdr:rowOff>
    </xdr:from>
    <xdr:to>
      <xdr:col>10</xdr:col>
      <xdr:colOff>890707</xdr:colOff>
      <xdr:row>6</xdr:row>
      <xdr:rowOff>113657</xdr:rowOff>
    </xdr:to>
    <xdr:sp macro="" textlink="">
      <xdr:nvSpPr>
        <xdr:cNvPr id="3" name="Rectangle: Rounded Corners 2">
          <a:extLst>
            <a:ext uri="{FF2B5EF4-FFF2-40B4-BE49-F238E27FC236}">
              <a16:creationId xmlns:a16="http://schemas.microsoft.com/office/drawing/2014/main" id="{00000000-0008-0000-0A00-000003000000}"/>
            </a:ext>
          </a:extLst>
        </xdr:cNvPr>
        <xdr:cNvSpPr/>
      </xdr:nvSpPr>
      <xdr:spPr>
        <a:xfrm>
          <a:off x="0" y="1018312"/>
          <a:ext cx="20529525" cy="226800"/>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Input the customer's municipal tariff rates in section 1, and multiply by the total kWh per TOU bucket. Add in any other tariff line items such as fixed and demand charges, wheeling charges etc.</a:t>
          </a:r>
        </a:p>
        <a:p>
          <a:pPr algn="l"/>
          <a:endParaRPr lang="en-ZA" sz="1000" b="1">
            <a:solidFill>
              <a:srgbClr val="FFFFFF"/>
            </a:solidFill>
            <a:latin typeface="Century Gothic" panose="020B0502020202020204" pitchFamily="34" charset="0"/>
          </a:endParaRPr>
        </a:p>
      </xdr:txBody>
    </xdr:sp>
    <xdr:clientData/>
  </xdr:twoCellAnchor>
  <xdr:twoCellAnchor>
    <xdr:from>
      <xdr:col>0</xdr:col>
      <xdr:colOff>0</xdr:colOff>
      <xdr:row>7</xdr:row>
      <xdr:rowOff>118928</xdr:rowOff>
    </xdr:from>
    <xdr:to>
      <xdr:col>10</xdr:col>
      <xdr:colOff>890707</xdr:colOff>
      <xdr:row>9</xdr:row>
      <xdr:rowOff>4547</xdr:rowOff>
    </xdr:to>
    <xdr:sp macro="" textlink="">
      <xdr:nvSpPr>
        <xdr:cNvPr id="4" name="Rectangle: Rounded Corners 3">
          <a:extLst>
            <a:ext uri="{FF2B5EF4-FFF2-40B4-BE49-F238E27FC236}">
              <a16:creationId xmlns:a16="http://schemas.microsoft.com/office/drawing/2014/main" id="{00000000-0008-0000-0A00-000004000000}"/>
            </a:ext>
          </a:extLst>
        </xdr:cNvPr>
        <xdr:cNvSpPr/>
      </xdr:nvSpPr>
      <xdr:spPr>
        <a:xfrm>
          <a:off x="0" y="1405493"/>
          <a:ext cx="20492881" cy="227967"/>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Input the wheeling tariff rates in section 2, and multiply by the applicable kWh option (100%, X% or fixed value) of Gen energy exported per TOU bucket. This gives the 'green' energy consumed the by customer.</a:t>
          </a:r>
        </a:p>
        <a:p>
          <a:pPr algn="l"/>
          <a:r>
            <a:rPr lang="en-ZA" sz="1000" b="1">
              <a:solidFill>
                <a:srgbClr val="FFFFFF"/>
              </a:solidFill>
              <a:latin typeface="Century Gothic" panose="020B0502020202020204" pitchFamily="34" charset="0"/>
            </a:rPr>
            <a:t>.</a:t>
          </a:r>
        </a:p>
        <a:p>
          <a:pPr algn="l"/>
          <a:endParaRPr lang="en-ZA" sz="1000" b="1">
            <a:solidFill>
              <a:srgbClr val="FFFFFF"/>
            </a:solidFill>
            <a:latin typeface="Century Gothic" panose="020B0502020202020204" pitchFamily="34" charset="0"/>
          </a:endParaRPr>
        </a:p>
      </xdr:txBody>
    </xdr:sp>
    <xdr:clientData/>
  </xdr:twoCellAnchor>
  <xdr:twoCellAnchor>
    <xdr:from>
      <xdr:col>0</xdr:col>
      <xdr:colOff>0</xdr:colOff>
      <xdr:row>10</xdr:row>
      <xdr:rowOff>15985</xdr:rowOff>
    </xdr:from>
    <xdr:to>
      <xdr:col>10</xdr:col>
      <xdr:colOff>893882</xdr:colOff>
      <xdr:row>11</xdr:row>
      <xdr:rowOff>70770</xdr:rowOff>
    </xdr:to>
    <xdr:sp macro="" textlink="">
      <xdr:nvSpPr>
        <xdr:cNvPr id="6" name="Rectangle: Rounded Corners 5">
          <a:extLst>
            <a:ext uri="{FF2B5EF4-FFF2-40B4-BE49-F238E27FC236}">
              <a16:creationId xmlns:a16="http://schemas.microsoft.com/office/drawing/2014/main" id="{00000000-0008-0000-0A00-000006000000}"/>
            </a:ext>
          </a:extLst>
        </xdr:cNvPr>
        <xdr:cNvSpPr/>
      </xdr:nvSpPr>
      <xdr:spPr>
        <a:xfrm>
          <a:off x="0" y="1816072"/>
          <a:ext cx="20496056" cy="225959"/>
        </a:xfrm>
        <a:prstGeom prst="roundRect">
          <a:avLst/>
        </a:prstGeom>
        <a:solidFill>
          <a:srgbClr val="31859C"/>
        </a:solidFill>
        <a:ln w="9525" cap="flat" cmpd="sng" algn="ctr">
          <a:solidFill>
            <a:srgbClr val="31859C"/>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ZA" sz="1000" b="1">
              <a:solidFill>
                <a:srgbClr val="FFFFFF"/>
              </a:solidFill>
              <a:latin typeface="Century Gothic" panose="020B0502020202020204" pitchFamily="34" charset="0"/>
            </a:rPr>
            <a:t>Minus the wheeled energy from the total bill to obtain the final bill. Add VAT to the total amount, and input values into your billing system. </a:t>
          </a:r>
        </a:p>
      </xdr:txBody>
    </xdr:sp>
    <xdr:clientData/>
  </xdr:twoCellAnchor>
  <xdr:twoCellAnchor>
    <xdr:from>
      <xdr:col>0</xdr:col>
      <xdr:colOff>395836</xdr:colOff>
      <xdr:row>4</xdr:row>
      <xdr:rowOff>54572</xdr:rowOff>
    </xdr:from>
    <xdr:to>
      <xdr:col>0</xdr:col>
      <xdr:colOff>395836</xdr:colOff>
      <xdr:row>5</xdr:row>
      <xdr:rowOff>63398</xdr:rowOff>
    </xdr:to>
    <xdr:cxnSp macro="">
      <xdr:nvCxnSpPr>
        <xdr:cNvPr id="7" name="Straight Arrow Connector 6">
          <a:extLst>
            <a:ext uri="{FF2B5EF4-FFF2-40B4-BE49-F238E27FC236}">
              <a16:creationId xmlns:a16="http://schemas.microsoft.com/office/drawing/2014/main" id="{00000000-0008-0000-0A00-000007000000}"/>
            </a:ext>
          </a:extLst>
        </xdr:cNvPr>
        <xdr:cNvCxnSpPr>
          <a:cxnSpLocks/>
        </xdr:cNvCxnSpPr>
      </xdr:nvCxnSpPr>
      <xdr:spPr>
        <a:xfrm rot="5400000">
          <a:off x="305836" y="917615"/>
          <a:ext cx="180000"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396874</xdr:colOff>
      <xdr:row>6</xdr:row>
      <xdr:rowOff>118440</xdr:rowOff>
    </xdr:from>
    <xdr:to>
      <xdr:col>0</xdr:col>
      <xdr:colOff>396874</xdr:colOff>
      <xdr:row>7</xdr:row>
      <xdr:rowOff>130441</xdr:rowOff>
    </xdr:to>
    <xdr:cxnSp macro="">
      <xdr:nvCxnSpPr>
        <xdr:cNvPr id="8" name="Straight Arrow Connector 7">
          <a:extLst>
            <a:ext uri="{FF2B5EF4-FFF2-40B4-BE49-F238E27FC236}">
              <a16:creationId xmlns:a16="http://schemas.microsoft.com/office/drawing/2014/main" id="{00000000-0008-0000-0A00-000008000000}"/>
            </a:ext>
          </a:extLst>
        </xdr:cNvPr>
        <xdr:cNvCxnSpPr>
          <a:cxnSpLocks/>
        </xdr:cNvCxnSpPr>
      </xdr:nvCxnSpPr>
      <xdr:spPr>
        <a:xfrm rot="5400000">
          <a:off x="305286" y="1325419"/>
          <a:ext cx="183175"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386522</xdr:colOff>
      <xdr:row>9</xdr:row>
      <xdr:rowOff>7834</xdr:rowOff>
    </xdr:from>
    <xdr:to>
      <xdr:col>0</xdr:col>
      <xdr:colOff>386522</xdr:colOff>
      <xdr:row>10</xdr:row>
      <xdr:rowOff>23010</xdr:rowOff>
    </xdr:to>
    <xdr:cxnSp macro="">
      <xdr:nvCxnSpPr>
        <xdr:cNvPr id="9" name="Straight Arrow Connector 8">
          <a:extLst>
            <a:ext uri="{FF2B5EF4-FFF2-40B4-BE49-F238E27FC236}">
              <a16:creationId xmlns:a16="http://schemas.microsoft.com/office/drawing/2014/main" id="{00000000-0008-0000-0A00-000009000000}"/>
            </a:ext>
          </a:extLst>
        </xdr:cNvPr>
        <xdr:cNvCxnSpPr>
          <a:cxnSpLocks/>
        </xdr:cNvCxnSpPr>
      </xdr:nvCxnSpPr>
      <xdr:spPr>
        <a:xfrm rot="5400000">
          <a:off x="293347" y="1729922"/>
          <a:ext cx="186350" cy="0"/>
        </a:xfrm>
        <a:prstGeom prst="straightConnector1">
          <a:avLst/>
        </a:prstGeom>
        <a:noFill/>
        <a:ln w="28575" cap="flat" cmpd="sng" algn="ctr">
          <a:solidFill>
            <a:srgbClr val="2E2E38">
              <a:lumMod val="40000"/>
              <a:lumOff val="60000"/>
            </a:srgbClr>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G161XR\Downloads\Reconciliation-of-energy-for-wheeling-and-offset-RTP-comparison-version-21_22-Rvalue-22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lvolsd\AppData\Local\Microsoft\Windows\Temporary%20Internet%20Files\Content.Outlook\RJN3Z36J\Tariff%20book%20Final_201516%20_v20150330%20(%20name%20changes%20to%20Genfle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isclaimer"/>
      <sheetName val="MAIN INPUTS AND COMPARISON"/>
      <sheetName val="HOURLY DATA"/>
      <sheetName val="1a) Consumption + recon current"/>
      <sheetName val="1b) Consumption + recon propose"/>
      <sheetName val="2a) Generator annual current"/>
      <sheetName val="2b) Generator annual proposed"/>
      <sheetName val="3a) Banking recon current"/>
      <sheetName val="3b) Banking recon proposed"/>
      <sheetName val="4a)Annual Bill with Recon curr"/>
      <sheetName val="4b)Annual Bill with Recon prop"/>
      <sheetName val="5) Summary"/>
      <sheetName val="Load rates current"/>
      <sheetName val="Load rates proposed"/>
      <sheetName val="GUoS rates current"/>
      <sheetName val="GUoS rates proposed"/>
      <sheetName val="WEPS"/>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EPS inc"/>
      <sheetName val="WEPS Munic inc"/>
      <sheetName val="Nightsave Large inc"/>
      <sheetName val="Nightsave Large Munic inc"/>
      <sheetName val="Nightsave Small inc"/>
      <sheetName val="Nightsave Small Munic inc"/>
      <sheetName val="Megaflex inc"/>
      <sheetName val="Megaflex Munic inc "/>
      <sheetName val="Megaflex Gen inc"/>
      <sheetName val="Miniflex inc"/>
      <sheetName val="Miniflex Munic inc "/>
      <sheetName val="Businessrate inc"/>
      <sheetName val="Businessrate Munic inc"/>
      <sheetName val="Public Lighting inc"/>
      <sheetName val="Public Lighting Munic inc"/>
      <sheetName val="Homepower inc"/>
      <sheetName val="Homepower Munic inc"/>
      <sheetName val="Homelight inc"/>
      <sheetName val="Nightsave Rural inc"/>
      <sheetName val="Nightsave Rural Munic inc "/>
      <sheetName val="Ruraflex inc"/>
      <sheetName val="Ruraflex Munic inc"/>
      <sheetName val="Ruraflex Gen inc"/>
      <sheetName val="Landrate inc"/>
      <sheetName val="Landrate Munic inc"/>
      <sheetName val="Transflex 1 inc"/>
      <sheetName val="Transflex 2 inc"/>
      <sheetName val="Homeflex inc"/>
      <sheetName val="TOuS Original"/>
      <sheetName val="TOuS"/>
      <sheetName val="DUoS"/>
      <sheetName val="Loss Factors"/>
      <sheetName val="Excess NAC"/>
      <sheetName val="Excess NAC Munic"/>
      <sheetName val="Miniflex CPD"/>
      <sheetName val="Nightsave Small CPD"/>
      <sheetName val="Ruraflex CPD"/>
      <sheetName val="Nightsave Rural CPD"/>
      <sheetName val="Env le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2619-9381-407F-B2A9-B255A4D43738}">
  <sheetPr>
    <tabColor theme="1"/>
  </sheetPr>
  <dimension ref="A1"/>
  <sheetViews>
    <sheetView showGridLines="0" tabSelected="1" zoomScale="85" zoomScaleNormal="85" workbookViewId="0">
      <selection activeCell="V20" sqref="V20"/>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E1958-0B7D-4E4E-9A73-9D2E21AEF64F}">
  <sheetPr>
    <tabColor rgb="FF33CCCC"/>
  </sheetPr>
  <dimension ref="A1:Q1497"/>
  <sheetViews>
    <sheetView showGridLines="0" topLeftCell="A8" zoomScale="70" zoomScaleNormal="70" workbookViewId="0">
      <selection activeCell="A6" sqref="A6:Q6"/>
    </sheetView>
  </sheetViews>
  <sheetFormatPr defaultColWidth="9.1796875" defaultRowHeight="13.5" x14ac:dyDescent="0.25"/>
  <cols>
    <col min="1" max="1" width="15.81640625" style="1" customWidth="1"/>
    <col min="2" max="2" width="19.81640625" style="1" customWidth="1"/>
    <col min="3" max="3" width="21.81640625" style="1" customWidth="1"/>
    <col min="4" max="5" width="11.7265625" style="1" customWidth="1"/>
    <col min="6" max="6" width="17.453125" style="1" bestFit="1" customWidth="1"/>
    <col min="7" max="7" width="26.81640625" style="1" hidden="1" customWidth="1"/>
    <col min="8" max="8" width="20.54296875" style="1" customWidth="1"/>
    <col min="9" max="9" width="20.54296875" style="1" hidden="1" customWidth="1"/>
    <col min="10" max="10" width="28.26953125" style="1" bestFit="1" customWidth="1"/>
    <col min="11" max="11" width="41.26953125" style="1" bestFit="1" customWidth="1"/>
    <col min="12" max="12" width="17.453125" style="1" bestFit="1" customWidth="1"/>
    <col min="13" max="13" width="11.1796875" style="1" bestFit="1" customWidth="1"/>
    <col min="14" max="16384" width="9.1796875" style="1"/>
  </cols>
  <sheetData>
    <row r="1" spans="1:17" ht="15" x14ac:dyDescent="0.3">
      <c r="A1" s="132" t="s">
        <v>108</v>
      </c>
      <c r="B1" s="132"/>
      <c r="C1" s="132"/>
      <c r="D1" s="132"/>
      <c r="E1" s="132"/>
      <c r="F1" s="132"/>
      <c r="G1" s="132"/>
      <c r="H1" s="132"/>
      <c r="I1" s="132"/>
      <c r="J1" s="132"/>
      <c r="K1" s="132"/>
      <c r="L1" s="132"/>
      <c r="M1" s="132"/>
      <c r="N1" s="132"/>
      <c r="O1" s="132"/>
      <c r="P1" s="132"/>
      <c r="Q1" s="132"/>
    </row>
    <row r="2" spans="1:17" ht="7.5" customHeight="1" x14ac:dyDescent="0.3">
      <c r="A2" s="87"/>
      <c r="B2" s="87"/>
      <c r="C2" s="87"/>
      <c r="D2" s="87"/>
      <c r="E2" s="87"/>
      <c r="F2" s="87"/>
      <c r="G2" s="87"/>
      <c r="H2" s="87"/>
      <c r="I2" s="87"/>
      <c r="J2" s="87"/>
      <c r="K2" s="87"/>
      <c r="L2" s="87"/>
      <c r="M2" s="87"/>
      <c r="N2" s="87"/>
      <c r="O2" s="87"/>
      <c r="P2" s="87"/>
      <c r="Q2" s="87"/>
    </row>
    <row r="3" spans="1:17" ht="14" x14ac:dyDescent="0.3">
      <c r="A3" s="88" t="s">
        <v>39</v>
      </c>
    </row>
    <row r="6" spans="1:17" ht="186" customHeight="1" x14ac:dyDescent="0.25">
      <c r="A6" s="160" t="s">
        <v>109</v>
      </c>
      <c r="B6" s="161"/>
      <c r="C6" s="161"/>
      <c r="D6" s="161"/>
      <c r="E6" s="161"/>
      <c r="F6" s="161"/>
      <c r="G6" s="161"/>
      <c r="H6" s="161"/>
      <c r="I6" s="161"/>
      <c r="J6" s="161"/>
      <c r="K6" s="161"/>
      <c r="L6" s="161"/>
      <c r="M6" s="161"/>
      <c r="N6" s="161"/>
      <c r="O6" s="161"/>
      <c r="P6" s="161"/>
      <c r="Q6" s="162"/>
    </row>
    <row r="7" spans="1:17" x14ac:dyDescent="0.25">
      <c r="M7" s="82"/>
      <c r="N7" s="82"/>
      <c r="O7" s="82"/>
      <c r="P7" s="82"/>
    </row>
    <row r="8" spans="1:17" x14ac:dyDescent="0.25">
      <c r="C8" s="89" t="s">
        <v>99</v>
      </c>
      <c r="G8" s="89"/>
      <c r="H8" s="89"/>
      <c r="I8" s="89" t="s">
        <v>100</v>
      </c>
      <c r="J8" s="89"/>
      <c r="K8" s="89" t="s">
        <v>101</v>
      </c>
      <c r="M8" s="82"/>
      <c r="N8" s="82"/>
      <c r="O8" s="82"/>
      <c r="P8" s="82"/>
    </row>
    <row r="9" spans="1:17" ht="14" x14ac:dyDescent="0.3">
      <c r="A9" s="68" t="s">
        <v>102</v>
      </c>
      <c r="B9" s="68" t="s">
        <v>91</v>
      </c>
      <c r="C9" s="90" t="s">
        <v>103</v>
      </c>
      <c r="D9" s="113" t="s">
        <v>88</v>
      </c>
      <c r="E9" s="113" t="s">
        <v>89</v>
      </c>
      <c r="F9" s="113" t="s">
        <v>90</v>
      </c>
      <c r="G9" s="113" t="s">
        <v>104</v>
      </c>
      <c r="H9" s="113" t="s">
        <v>105</v>
      </c>
      <c r="I9" s="113" t="s">
        <v>106</v>
      </c>
      <c r="J9" s="113" t="s">
        <v>107</v>
      </c>
      <c r="K9" s="114" t="s">
        <v>87</v>
      </c>
      <c r="M9" s="83"/>
      <c r="N9" s="83"/>
      <c r="O9" s="83"/>
      <c r="P9" s="83"/>
    </row>
    <row r="10" spans="1:17" x14ac:dyDescent="0.25">
      <c r="A10" s="111">
        <v>45139</v>
      </c>
      <c r="B10" s="86">
        <v>2.0833333333333332E-2</v>
      </c>
      <c r="C10" s="91">
        <f ca="1">RANDBETWEEN(1,30)</f>
        <v>2</v>
      </c>
      <c r="D10" s="118">
        <v>1</v>
      </c>
      <c r="E10" s="119">
        <v>0</v>
      </c>
      <c r="F10" s="119">
        <v>2.0833333333333332E-2</v>
      </c>
      <c r="G10" s="115">
        <f>WEEKDAY(A10)</f>
        <v>3</v>
      </c>
      <c r="H10" s="116" t="str" cm="1">
        <f t="array" ref="H10">_xlfn.IFS((G10&gt;=2)*(G10&lt;=6), "Weekday", G10=7, "Saturday", G10=1, "Sunday")</f>
        <v>Weekday</v>
      </c>
      <c r="I10" s="116">
        <f>MONTH(A10)</f>
        <v>8</v>
      </c>
      <c r="J10" s="116" t="str">
        <f>IF(AND(I10&gt;6, I10&lt;9), "High season", "Low season")</f>
        <v>High season</v>
      </c>
      <c r="K10" s="117" t="str" cm="1">
        <f t="array" ref="K10">_xlfn.IFS(AND(H10="Weekday", J10="High season"), VLOOKUP(B10, high_weekday, 2, 0),
    AND(H10="Saturday", J10="High season"), VLOOKUP(B10, high_saturday, 2, 0),
    AND(H10="Sunday", J10="High season"), VLOOKUP(B10, high_sunday, 2, 0),
    AND(H10="Weekday", J10="Low season"), VLOOKUP(B10, low_weekdays, 2, 0),
    AND(H10="Saturday", J10="Low season"), VLOOKUP(B10, low_saturday, 2, 0),
    AND(H10="Sunday", J10="Low season"), VLOOKUP(B10, low_sunday, 2, 0),
    TRUE, "error")</f>
        <v>Off-peak</v>
      </c>
      <c r="L10" s="92"/>
      <c r="N10" s="85"/>
      <c r="O10" s="85"/>
    </row>
    <row r="11" spans="1:17" x14ac:dyDescent="0.25">
      <c r="A11" s="111">
        <v>45139</v>
      </c>
      <c r="B11" s="86">
        <v>4.1666666666666664E-2</v>
      </c>
      <c r="C11" s="91">
        <f t="shared" ref="C11:C74" ca="1" si="0">RANDBETWEEN(1,30)</f>
        <v>14</v>
      </c>
      <c r="D11" s="118">
        <v>2</v>
      </c>
      <c r="E11" s="119">
        <v>2.0833333333333332E-2</v>
      </c>
      <c r="F11" s="119">
        <v>4.1666666666666664E-2</v>
      </c>
      <c r="G11" s="115">
        <f t="shared" ref="G11:G74" si="1">WEEKDAY(A11)</f>
        <v>3</v>
      </c>
      <c r="H11" s="116" t="str" cm="1">
        <f t="array" ref="H11">_xlfn.IFS((G11&gt;=2)*(G11&lt;=6), "Weekday", G11=7, "Saturday", G11=1, "Sunday")</f>
        <v>Weekday</v>
      </c>
      <c r="I11" s="116">
        <f t="shared" ref="I11:I74" si="2">MONTH(A11)</f>
        <v>8</v>
      </c>
      <c r="J11" s="116" t="str">
        <f t="shared" ref="J11:J74" si="3">IF(AND(I11&gt;6, I11&lt;9), "High season", "Low season")</f>
        <v>High season</v>
      </c>
      <c r="K11" s="117" t="str" cm="1">
        <f t="array" ref="K11">_xlfn.IFS(AND(H11="Weekday", J11="High season"), VLOOKUP(B11, high_weekday, 2, 0),
    AND(H11="Saturday", J11="High season"), VLOOKUP(B11, high_saturday, 2, 0),
    AND(H11="Sunday", J11="High season"), VLOOKUP(B11, high_sunday, 2, 0),
    AND(H11="Weekday", J11="Low season"), VLOOKUP(B11, low_weekdays, 2, 0),
    AND(H11="Saturday", J11="Low season"), VLOOKUP(B11, low_saturday, 2, 0),
    AND(H11="Sunday", J11="Low season"), VLOOKUP(B11, low_sunday, 2, 0),
    TRUE, "error")</f>
        <v>Off-peak</v>
      </c>
      <c r="L11" s="120"/>
      <c r="M11" s="84"/>
      <c r="N11" s="85"/>
      <c r="O11" s="85"/>
      <c r="P11" s="85"/>
    </row>
    <row r="12" spans="1:17" x14ac:dyDescent="0.25">
      <c r="A12" s="111">
        <v>45139</v>
      </c>
      <c r="B12" s="86">
        <v>6.25E-2</v>
      </c>
      <c r="C12" s="91">
        <f t="shared" ca="1" si="0"/>
        <v>6</v>
      </c>
      <c r="D12" s="118">
        <v>3</v>
      </c>
      <c r="E12" s="119">
        <v>4.1666666666666664E-2</v>
      </c>
      <c r="F12" s="119">
        <v>6.25E-2</v>
      </c>
      <c r="G12" s="115">
        <f t="shared" si="1"/>
        <v>3</v>
      </c>
      <c r="H12" s="116" t="str" cm="1">
        <f t="array" ref="H12">_xlfn.IFS((G12&gt;=2)*(G12&lt;=6), "Weekday", G12=7, "Saturday", G12=1, "Sunday")</f>
        <v>Weekday</v>
      </c>
      <c r="I12" s="116">
        <f t="shared" si="2"/>
        <v>8</v>
      </c>
      <c r="J12" s="116" t="str">
        <f t="shared" si="3"/>
        <v>High season</v>
      </c>
      <c r="K12" s="117" t="str" cm="1">
        <f t="array" ref="K12">_xlfn.IFS(AND(H12="Weekday", J12="High season"), VLOOKUP(B12, high_weekday, 2, 0),
    AND(H12="Saturday", J12="High season"), VLOOKUP(B12, high_saturday, 2, 0),
    AND(H12="Sunday", J12="High season"), VLOOKUP(B12, high_sunday, 2, 0),
    AND(H12="Weekday", J12="Low season"), VLOOKUP(B12, low_weekdays, 2, 0),
    AND(H12="Saturday", J12="Low season"), VLOOKUP(B12, low_saturday, 2, 0),
    AND(H12="Sunday", J12="Low season"), VLOOKUP(B12, low_sunday, 2, 0),
    TRUE, "error")</f>
        <v>Off-peak</v>
      </c>
      <c r="M12" s="84"/>
      <c r="N12" s="85"/>
      <c r="O12" s="85"/>
      <c r="P12" s="85"/>
    </row>
    <row r="13" spans="1:17" x14ac:dyDescent="0.25">
      <c r="A13" s="111">
        <v>45139</v>
      </c>
      <c r="B13" s="86">
        <v>8.3333333333333301E-2</v>
      </c>
      <c r="C13" s="91">
        <f t="shared" ca="1" si="0"/>
        <v>14</v>
      </c>
      <c r="D13" s="118">
        <v>4</v>
      </c>
      <c r="E13" s="119">
        <v>6.25E-2</v>
      </c>
      <c r="F13" s="119">
        <v>8.3333333333333301E-2</v>
      </c>
      <c r="G13" s="115">
        <f t="shared" si="1"/>
        <v>3</v>
      </c>
      <c r="H13" s="116" t="str" cm="1">
        <f t="array" ref="H13">_xlfn.IFS((G13&gt;=2)*(G13&lt;=6), "Weekday", G13=7, "Saturday", G13=1, "Sunday")</f>
        <v>Weekday</v>
      </c>
      <c r="I13" s="116">
        <f t="shared" si="2"/>
        <v>8</v>
      </c>
      <c r="J13" s="116" t="str">
        <f t="shared" si="3"/>
        <v>High season</v>
      </c>
      <c r="K13" s="117" t="str" cm="1">
        <f t="array" ref="K13">_xlfn.IFS(AND(H13="Weekday", J13="High season"), VLOOKUP(B13, high_weekday, 2, 0),
    AND(H13="Saturday", J13="High season"), VLOOKUP(B13, high_saturday, 2, 0),
    AND(H13="Sunday", J13="High season"), VLOOKUP(B13, high_sunday, 2, 0),
    AND(H13="Weekday", J13="Low season"), VLOOKUP(B13, low_weekdays, 2, 0),
    AND(H13="Saturday", J13="Low season"), VLOOKUP(B13, low_saturday, 2, 0),
    AND(H13="Sunday", J13="Low season"), VLOOKUP(B13, low_sunday, 2, 0),
    TRUE, "error")</f>
        <v>Off-peak</v>
      </c>
      <c r="M13" s="84"/>
      <c r="N13" s="85"/>
      <c r="O13" s="85"/>
      <c r="P13" s="85"/>
    </row>
    <row r="14" spans="1:17" x14ac:dyDescent="0.25">
      <c r="A14" s="111">
        <v>45139</v>
      </c>
      <c r="B14" s="86">
        <v>0.104166666666667</v>
      </c>
      <c r="C14" s="91">
        <f t="shared" ca="1" si="0"/>
        <v>6</v>
      </c>
      <c r="D14" s="118">
        <v>5</v>
      </c>
      <c r="E14" s="119">
        <v>8.3333333333333301E-2</v>
      </c>
      <c r="F14" s="119">
        <v>0.104166666666667</v>
      </c>
      <c r="G14" s="115">
        <f t="shared" si="1"/>
        <v>3</v>
      </c>
      <c r="H14" s="116" t="str" cm="1">
        <f t="array" ref="H14">_xlfn.IFS((G14&gt;=2)*(G14&lt;=6), "Weekday", G14=7, "Saturday", G14=1, "Sunday")</f>
        <v>Weekday</v>
      </c>
      <c r="I14" s="116">
        <f t="shared" si="2"/>
        <v>8</v>
      </c>
      <c r="J14" s="116" t="str">
        <f t="shared" si="3"/>
        <v>High season</v>
      </c>
      <c r="K14" s="117" t="str" cm="1">
        <f t="array" ref="K14">_xlfn.IFS(AND(H14="Weekday", J14="High season"), VLOOKUP(B14, high_weekday, 2, 0),
    AND(H14="Saturday", J14="High season"), VLOOKUP(B14, high_saturday, 2, 0),
    AND(H14="Sunday", J14="High season"), VLOOKUP(B14, high_sunday, 2, 0),
    AND(H14="Weekday", J14="Low season"), VLOOKUP(B14, low_weekdays, 2, 0),
    AND(H14="Saturday", J14="Low season"), VLOOKUP(B14, low_saturday, 2, 0),
    AND(H14="Sunday", J14="Low season"), VLOOKUP(B14, low_sunday, 2, 0),
    TRUE, "error")</f>
        <v>Off-peak</v>
      </c>
      <c r="M14" s="84"/>
      <c r="N14" s="85"/>
      <c r="O14" s="85"/>
      <c r="P14" s="85"/>
    </row>
    <row r="15" spans="1:17" x14ac:dyDescent="0.25">
      <c r="A15" s="111">
        <v>45139</v>
      </c>
      <c r="B15" s="86">
        <v>0.125</v>
      </c>
      <c r="C15" s="91">
        <f t="shared" ca="1" si="0"/>
        <v>4</v>
      </c>
      <c r="D15" s="118">
        <v>6</v>
      </c>
      <c r="E15" s="119">
        <v>0.104166666666667</v>
      </c>
      <c r="F15" s="119">
        <v>0.125</v>
      </c>
      <c r="G15" s="115">
        <f t="shared" si="1"/>
        <v>3</v>
      </c>
      <c r="H15" s="116" t="str" cm="1">
        <f t="array" ref="H15">_xlfn.IFS((G15&gt;=2)*(G15&lt;=6), "Weekday", G15=7, "Saturday", G15=1, "Sunday")</f>
        <v>Weekday</v>
      </c>
      <c r="I15" s="116">
        <f t="shared" si="2"/>
        <v>8</v>
      </c>
      <c r="J15" s="116" t="str">
        <f t="shared" si="3"/>
        <v>High season</v>
      </c>
      <c r="K15" s="117" t="str" cm="1">
        <f t="array" ref="K15">_xlfn.IFS(AND(H15="Weekday", J15="High season"), VLOOKUP(B15, high_weekday, 2, 0),
    AND(H15="Saturday", J15="High season"), VLOOKUP(B15, high_saturday, 2, 0),
    AND(H15="Sunday", J15="High season"), VLOOKUP(B15, high_sunday, 2, 0),
    AND(H15="Weekday", J15="Low season"), VLOOKUP(B15, low_weekdays, 2, 0),
    AND(H15="Saturday", J15="Low season"), VLOOKUP(B15, low_saturday, 2, 0),
    AND(H15="Sunday", J15="Low season"), VLOOKUP(B15, low_sunday, 2, 0),
    TRUE, "error")</f>
        <v>Off-peak</v>
      </c>
      <c r="M15" s="84"/>
      <c r="N15" s="85"/>
      <c r="O15" s="85"/>
      <c r="P15" s="85"/>
    </row>
    <row r="16" spans="1:17" x14ac:dyDescent="0.25">
      <c r="A16" s="111">
        <v>45139</v>
      </c>
      <c r="B16" s="86">
        <v>0.14583333333333301</v>
      </c>
      <c r="C16" s="91">
        <f t="shared" ca="1" si="0"/>
        <v>28</v>
      </c>
      <c r="D16" s="118">
        <v>7</v>
      </c>
      <c r="E16" s="119">
        <v>0.125</v>
      </c>
      <c r="F16" s="119">
        <v>0.14583333333333301</v>
      </c>
      <c r="G16" s="115">
        <f t="shared" si="1"/>
        <v>3</v>
      </c>
      <c r="H16" s="116" t="str" cm="1">
        <f t="array" ref="H16">_xlfn.IFS((G16&gt;=2)*(G16&lt;=6), "Weekday", G16=7, "Saturday", G16=1, "Sunday")</f>
        <v>Weekday</v>
      </c>
      <c r="I16" s="116">
        <f t="shared" si="2"/>
        <v>8</v>
      </c>
      <c r="J16" s="116" t="str">
        <f t="shared" si="3"/>
        <v>High season</v>
      </c>
      <c r="K16" s="117" t="str" cm="1">
        <f t="array" ref="K16">_xlfn.IFS(AND(H16="Weekday", J16="High season"), VLOOKUP(B16, high_weekday, 2, 0),
    AND(H16="Saturday", J16="High season"), VLOOKUP(B16, high_saturday, 2, 0),
    AND(H16="Sunday", J16="High season"), VLOOKUP(B16, high_sunday, 2, 0),
    AND(H16="Weekday", J16="Low season"), VLOOKUP(B16, low_weekdays, 2, 0),
    AND(H16="Saturday", J16="Low season"), VLOOKUP(B16, low_saturday, 2, 0),
    AND(H16="Sunday", J16="Low season"), VLOOKUP(B16, low_sunday, 2, 0),
    TRUE, "error")</f>
        <v>Off-peak</v>
      </c>
      <c r="M16" s="84"/>
      <c r="N16" s="85"/>
      <c r="O16" s="85"/>
      <c r="P16" s="85"/>
    </row>
    <row r="17" spans="1:16" x14ac:dyDescent="0.25">
      <c r="A17" s="111">
        <v>45139</v>
      </c>
      <c r="B17" s="86">
        <v>0.16666666666666699</v>
      </c>
      <c r="C17" s="91">
        <f t="shared" ca="1" si="0"/>
        <v>18</v>
      </c>
      <c r="D17" s="118">
        <v>8</v>
      </c>
      <c r="E17" s="119">
        <v>0.14583333333333301</v>
      </c>
      <c r="F17" s="119">
        <v>0.16666666666666699</v>
      </c>
      <c r="G17" s="115">
        <f t="shared" si="1"/>
        <v>3</v>
      </c>
      <c r="H17" s="116" t="str" cm="1">
        <f t="array" ref="H17">_xlfn.IFS((G17&gt;=2)*(G17&lt;=6), "Weekday", G17=7, "Saturday", G17=1, "Sunday")</f>
        <v>Weekday</v>
      </c>
      <c r="I17" s="116">
        <f t="shared" si="2"/>
        <v>8</v>
      </c>
      <c r="J17" s="116" t="str">
        <f t="shared" si="3"/>
        <v>High season</v>
      </c>
      <c r="K17" s="117" t="str" cm="1">
        <f t="array" ref="K17">_xlfn.IFS(AND(H17="Weekday", J17="High season"), VLOOKUP(B17, high_weekday, 2, 0),
    AND(H17="Saturday", J17="High season"), VLOOKUP(B17, high_saturday, 2, 0),
    AND(H17="Sunday", J17="High season"), VLOOKUP(B17, high_sunday, 2, 0),
    AND(H17="Weekday", J17="Low season"), VLOOKUP(B17, low_weekdays, 2, 0),
    AND(H17="Saturday", J17="Low season"), VLOOKUP(B17, low_saturday, 2, 0),
    AND(H17="Sunday", J17="Low season"), VLOOKUP(B17, low_sunday, 2, 0),
    TRUE, "error")</f>
        <v>Off-peak</v>
      </c>
      <c r="M17" s="84"/>
      <c r="N17" s="85"/>
      <c r="O17" s="85"/>
      <c r="P17" s="85"/>
    </row>
    <row r="18" spans="1:16" x14ac:dyDescent="0.25">
      <c r="A18" s="111">
        <v>45139</v>
      </c>
      <c r="B18" s="86">
        <v>0.1875</v>
      </c>
      <c r="C18" s="91">
        <f t="shared" ca="1" si="0"/>
        <v>30</v>
      </c>
      <c r="D18" s="118">
        <v>9</v>
      </c>
      <c r="E18" s="119">
        <v>0.16666666666666699</v>
      </c>
      <c r="F18" s="119">
        <v>0.1875</v>
      </c>
      <c r="G18" s="115">
        <f t="shared" si="1"/>
        <v>3</v>
      </c>
      <c r="H18" s="116" t="str" cm="1">
        <f t="array" ref="H18">_xlfn.IFS((G18&gt;=2)*(G18&lt;=6), "Weekday", G18=7, "Saturday", G18=1, "Sunday")</f>
        <v>Weekday</v>
      </c>
      <c r="I18" s="116">
        <f t="shared" si="2"/>
        <v>8</v>
      </c>
      <c r="J18" s="116" t="str">
        <f t="shared" si="3"/>
        <v>High season</v>
      </c>
      <c r="K18" s="117" t="str" cm="1">
        <f t="array" ref="K18">_xlfn.IFS(AND(H18="Weekday", J18="High season"), VLOOKUP(B18, high_weekday, 2, 0),
    AND(H18="Saturday", J18="High season"), VLOOKUP(B18, high_saturday, 2, 0),
    AND(H18="Sunday", J18="High season"), VLOOKUP(B18, high_sunday, 2, 0),
    AND(H18="Weekday", J18="Low season"), VLOOKUP(B18, low_weekdays, 2, 0),
    AND(H18="Saturday", J18="Low season"), VLOOKUP(B18, low_saturday, 2, 0),
    AND(H18="Sunday", J18="Low season"), VLOOKUP(B18, low_sunday, 2, 0),
    TRUE, "error")</f>
        <v>Off-peak</v>
      </c>
      <c r="M18" s="84"/>
      <c r="N18" s="85"/>
      <c r="O18" s="85"/>
      <c r="P18" s="85"/>
    </row>
    <row r="19" spans="1:16" x14ac:dyDescent="0.25">
      <c r="A19" s="111">
        <v>45139</v>
      </c>
      <c r="B19" s="86">
        <v>0.20833333333333301</v>
      </c>
      <c r="C19" s="91">
        <f t="shared" ca="1" si="0"/>
        <v>27</v>
      </c>
      <c r="D19" s="118">
        <v>10</v>
      </c>
      <c r="E19" s="119">
        <v>0.1875</v>
      </c>
      <c r="F19" s="119">
        <v>0.20833333333333301</v>
      </c>
      <c r="G19" s="115">
        <f t="shared" si="1"/>
        <v>3</v>
      </c>
      <c r="H19" s="116" t="str" cm="1">
        <f t="array" ref="H19">_xlfn.IFS((G19&gt;=2)*(G19&lt;=6), "Weekday", G19=7, "Saturday", G19=1, "Sunday")</f>
        <v>Weekday</v>
      </c>
      <c r="I19" s="116">
        <f t="shared" si="2"/>
        <v>8</v>
      </c>
      <c r="J19" s="116" t="str">
        <f t="shared" si="3"/>
        <v>High season</v>
      </c>
      <c r="K19" s="117" t="str" cm="1">
        <f t="array" ref="K19">_xlfn.IFS(AND(H19="Weekday", J19="High season"), VLOOKUP(B19, high_weekday, 2, 0),
    AND(H19="Saturday", J19="High season"), VLOOKUP(B19, high_saturday, 2, 0),
    AND(H19="Sunday", J19="High season"), VLOOKUP(B19, high_sunday, 2, 0),
    AND(H19="Weekday", J19="Low season"), VLOOKUP(B19, low_weekdays, 2, 0),
    AND(H19="Saturday", J19="Low season"), VLOOKUP(B19, low_saturday, 2, 0),
    AND(H19="Sunday", J19="Low season"), VLOOKUP(B19, low_sunday, 2, 0),
    TRUE, "error")</f>
        <v>Off-peak</v>
      </c>
      <c r="M19" s="84"/>
      <c r="N19" s="85"/>
      <c r="O19" s="85"/>
      <c r="P19" s="85"/>
    </row>
    <row r="20" spans="1:16" x14ac:dyDescent="0.25">
      <c r="A20" s="111">
        <v>45139</v>
      </c>
      <c r="B20" s="86">
        <v>0.22916666666666699</v>
      </c>
      <c r="C20" s="91">
        <f t="shared" ca="1" si="0"/>
        <v>10</v>
      </c>
      <c r="D20" s="118">
        <v>11</v>
      </c>
      <c r="E20" s="119">
        <v>0.20833333333333301</v>
      </c>
      <c r="F20" s="119">
        <v>0.22916666666666699</v>
      </c>
      <c r="G20" s="115">
        <f t="shared" si="1"/>
        <v>3</v>
      </c>
      <c r="H20" s="116" t="str" cm="1">
        <f t="array" ref="H20">_xlfn.IFS((G20&gt;=2)*(G20&lt;=6), "Weekday", G20=7, "Saturday", G20=1, "Sunday")</f>
        <v>Weekday</v>
      </c>
      <c r="I20" s="116">
        <f t="shared" si="2"/>
        <v>8</v>
      </c>
      <c r="J20" s="116" t="str">
        <f t="shared" si="3"/>
        <v>High season</v>
      </c>
      <c r="K20" s="117" t="str" cm="1">
        <f t="array" ref="K20">_xlfn.IFS(AND(H20="Weekday", J20="High season"), VLOOKUP(B20, high_weekday, 2, 0),
    AND(H20="Saturday", J20="High season"), VLOOKUP(B20, high_saturday, 2, 0),
    AND(H20="Sunday", J20="High season"), VLOOKUP(B20, high_sunday, 2, 0),
    AND(H20="Weekday", J20="Low season"), VLOOKUP(B20, low_weekdays, 2, 0),
    AND(H20="Saturday", J20="Low season"), VLOOKUP(B20, low_saturday, 2, 0),
    AND(H20="Sunday", J20="Low season"), VLOOKUP(B20, low_sunday, 2, 0),
    TRUE, "error")</f>
        <v>Off-peak</v>
      </c>
      <c r="M20" s="84"/>
      <c r="N20" s="85"/>
      <c r="O20" s="85"/>
      <c r="P20" s="85"/>
    </row>
    <row r="21" spans="1:16" x14ac:dyDescent="0.25">
      <c r="A21" s="111">
        <v>45139</v>
      </c>
      <c r="B21" s="86">
        <v>0.25</v>
      </c>
      <c r="C21" s="91">
        <f t="shared" ca="1" si="0"/>
        <v>15</v>
      </c>
      <c r="D21" s="118">
        <v>12</v>
      </c>
      <c r="E21" s="119">
        <v>0.22916666666666699</v>
      </c>
      <c r="F21" s="119">
        <v>0.25</v>
      </c>
      <c r="G21" s="115">
        <f t="shared" si="1"/>
        <v>3</v>
      </c>
      <c r="H21" s="116" t="str" cm="1">
        <f t="array" ref="H21">_xlfn.IFS((G21&gt;=2)*(G21&lt;=6), "Weekday", G21=7, "Saturday", G21=1, "Sunday")</f>
        <v>Weekday</v>
      </c>
      <c r="I21" s="116">
        <f t="shared" si="2"/>
        <v>8</v>
      </c>
      <c r="J21" s="116" t="str">
        <f t="shared" si="3"/>
        <v>High season</v>
      </c>
      <c r="K21" s="117" t="str" cm="1">
        <f t="array" ref="K21">_xlfn.IFS(AND(H21="Weekday", J21="High season"), VLOOKUP(B21, high_weekday, 2, 0),
    AND(H21="Saturday", J21="High season"), VLOOKUP(B21, high_saturday, 2, 0),
    AND(H21="Sunday", J21="High season"), VLOOKUP(B21, high_sunday, 2, 0),
    AND(H21="Weekday", J21="Low season"), VLOOKUP(B21, low_weekdays, 2, 0),
    AND(H21="Saturday", J21="Low season"), VLOOKUP(B21, low_saturday, 2, 0),
    AND(H21="Sunday", J21="Low season"), VLOOKUP(B21, low_sunday, 2, 0),
    TRUE, "error")</f>
        <v>Off-peak</v>
      </c>
      <c r="M21" s="84"/>
      <c r="N21" s="85"/>
      <c r="O21" s="85"/>
      <c r="P21" s="85"/>
    </row>
    <row r="22" spans="1:16" x14ac:dyDescent="0.25">
      <c r="A22" s="111">
        <v>45139</v>
      </c>
      <c r="B22" s="86">
        <v>0.27083333333333298</v>
      </c>
      <c r="C22" s="91">
        <f t="shared" ca="1" si="0"/>
        <v>10</v>
      </c>
      <c r="D22" s="118">
        <v>13</v>
      </c>
      <c r="E22" s="119">
        <v>0.25</v>
      </c>
      <c r="F22" s="119">
        <v>0.27083333333333298</v>
      </c>
      <c r="G22" s="115">
        <f t="shared" si="1"/>
        <v>3</v>
      </c>
      <c r="H22" s="116" t="str" cm="1">
        <f t="array" ref="H22">_xlfn.IFS((G22&gt;=2)*(G22&lt;=6), "Weekday", G22=7, "Saturday", G22=1, "Sunday")</f>
        <v>Weekday</v>
      </c>
      <c r="I22" s="116">
        <f t="shared" si="2"/>
        <v>8</v>
      </c>
      <c r="J22" s="116" t="str">
        <f t="shared" si="3"/>
        <v>High season</v>
      </c>
      <c r="K22" s="117" t="str" cm="1">
        <f t="array" ref="K22">_xlfn.IFS(AND(H22="Weekday", J22="High season"), VLOOKUP(B22, high_weekday, 2, 0),
    AND(H22="Saturday", J22="High season"), VLOOKUP(B22, high_saturday, 2, 0),
    AND(H22="Sunday", J22="High season"), VLOOKUP(B22, high_sunday, 2, 0),
    AND(H22="Weekday", J22="Low season"), VLOOKUP(B22, low_weekdays, 2, 0),
    AND(H22="Saturday", J22="Low season"), VLOOKUP(B22, low_saturday, 2, 0),
    AND(H22="Sunday", J22="Low season"), VLOOKUP(B22, low_sunday, 2, 0),
    TRUE, "error")</f>
        <v>Peak</v>
      </c>
      <c r="M22" s="84"/>
      <c r="N22" s="85"/>
      <c r="O22" s="85"/>
      <c r="P22" s="85"/>
    </row>
    <row r="23" spans="1:16" x14ac:dyDescent="0.25">
      <c r="A23" s="111">
        <v>45139</v>
      </c>
      <c r="B23" s="86">
        <v>0.29166666666666702</v>
      </c>
      <c r="C23" s="91">
        <f t="shared" ca="1" si="0"/>
        <v>22</v>
      </c>
      <c r="D23" s="118">
        <v>14</v>
      </c>
      <c r="E23" s="119">
        <v>0.27083333333333298</v>
      </c>
      <c r="F23" s="119">
        <v>0.29166666666666702</v>
      </c>
      <c r="G23" s="115">
        <f t="shared" si="1"/>
        <v>3</v>
      </c>
      <c r="H23" s="116" t="str" cm="1">
        <f t="array" ref="H23">_xlfn.IFS((G23&gt;=2)*(G23&lt;=6), "Weekday", G23=7, "Saturday", G23=1, "Sunday")</f>
        <v>Weekday</v>
      </c>
      <c r="I23" s="116">
        <f t="shared" si="2"/>
        <v>8</v>
      </c>
      <c r="J23" s="116" t="str">
        <f t="shared" si="3"/>
        <v>High season</v>
      </c>
      <c r="K23" s="117" t="str" cm="1">
        <f t="array" ref="K23">_xlfn.IFS(AND(H23="Weekday", J23="High season"), VLOOKUP(B23, high_weekday, 2, 0),
    AND(H23="Saturday", J23="High season"), VLOOKUP(B23, high_saturday, 2, 0),
    AND(H23="Sunday", J23="High season"), VLOOKUP(B23, high_sunday, 2, 0),
    AND(H23="Weekday", J23="Low season"), VLOOKUP(B23, low_weekdays, 2, 0),
    AND(H23="Saturday", J23="Low season"), VLOOKUP(B23, low_saturday, 2, 0),
    AND(H23="Sunday", J23="Low season"), VLOOKUP(B23, low_sunday, 2, 0),
    TRUE, "error")</f>
        <v>Peak</v>
      </c>
      <c r="M23" s="84"/>
      <c r="N23" s="85"/>
      <c r="O23" s="85"/>
      <c r="P23" s="85"/>
    </row>
    <row r="24" spans="1:16" x14ac:dyDescent="0.25">
      <c r="A24" s="111">
        <v>45139</v>
      </c>
      <c r="B24" s="86">
        <v>0.3125</v>
      </c>
      <c r="C24" s="91">
        <f t="shared" ca="1" si="0"/>
        <v>25</v>
      </c>
      <c r="D24" s="118">
        <v>15</v>
      </c>
      <c r="E24" s="119">
        <v>0.29166666666666702</v>
      </c>
      <c r="F24" s="119">
        <v>0.3125</v>
      </c>
      <c r="G24" s="115">
        <f t="shared" si="1"/>
        <v>3</v>
      </c>
      <c r="H24" s="116" t="str" cm="1">
        <f t="array" ref="H24">_xlfn.IFS((G24&gt;=2)*(G24&lt;=6), "Weekday", G24=7, "Saturday", G24=1, "Sunday")</f>
        <v>Weekday</v>
      </c>
      <c r="I24" s="116">
        <f t="shared" si="2"/>
        <v>8</v>
      </c>
      <c r="J24" s="116" t="str">
        <f t="shared" si="3"/>
        <v>High season</v>
      </c>
      <c r="K24" s="117" t="str" cm="1">
        <f t="array" ref="K24">_xlfn.IFS(AND(H24="Weekday", J24="High season"), VLOOKUP(B24, high_weekday, 2, 0),
    AND(H24="Saturday", J24="High season"), VLOOKUP(B24, high_saturday, 2, 0),
    AND(H24="Sunday", J24="High season"), VLOOKUP(B24, high_sunday, 2, 0),
    AND(H24="Weekday", J24="Low season"), VLOOKUP(B24, low_weekdays, 2, 0),
    AND(H24="Saturday", J24="Low season"), VLOOKUP(B24, low_saturday, 2, 0),
    AND(H24="Sunday", J24="Low season"), VLOOKUP(B24, low_sunday, 2, 0),
    TRUE, "error")</f>
        <v>Peak</v>
      </c>
      <c r="M24" s="84"/>
      <c r="N24" s="85"/>
      <c r="O24" s="85"/>
      <c r="P24" s="85"/>
    </row>
    <row r="25" spans="1:16" x14ac:dyDescent="0.25">
      <c r="A25" s="111">
        <v>45139</v>
      </c>
      <c r="B25" s="86">
        <v>0.33333333333333298</v>
      </c>
      <c r="C25" s="91">
        <f t="shared" ca="1" si="0"/>
        <v>13</v>
      </c>
      <c r="D25" s="118">
        <v>16</v>
      </c>
      <c r="E25" s="119">
        <v>0.3125</v>
      </c>
      <c r="F25" s="119">
        <v>0.33333333333333298</v>
      </c>
      <c r="G25" s="115">
        <f t="shared" si="1"/>
        <v>3</v>
      </c>
      <c r="H25" s="116" t="str" cm="1">
        <f t="array" ref="H25">_xlfn.IFS((G25&gt;=2)*(G25&lt;=6), "Weekday", G25=7, "Saturday", G25=1, "Sunday")</f>
        <v>Weekday</v>
      </c>
      <c r="I25" s="116">
        <f t="shared" si="2"/>
        <v>8</v>
      </c>
      <c r="J25" s="116" t="str">
        <f t="shared" si="3"/>
        <v>High season</v>
      </c>
      <c r="K25" s="117" t="str" cm="1">
        <f t="array" ref="K25">_xlfn.IFS(AND(H25="Weekday", J25="High season"), VLOOKUP(B25, high_weekday, 2, 0),
    AND(H25="Saturday", J25="High season"), VLOOKUP(B25, high_saturday, 2, 0),
    AND(H25="Sunday", J25="High season"), VLOOKUP(B25, high_sunday, 2, 0),
    AND(H25="Weekday", J25="Low season"), VLOOKUP(B25, low_weekdays, 2, 0),
    AND(H25="Saturday", J25="Low season"), VLOOKUP(B25, low_saturday, 2, 0),
    AND(H25="Sunday", J25="Low season"), VLOOKUP(B25, low_sunday, 2, 0),
    TRUE, "error")</f>
        <v>Peak</v>
      </c>
      <c r="M25" s="84"/>
      <c r="N25" s="85"/>
      <c r="O25" s="85"/>
      <c r="P25" s="85"/>
    </row>
    <row r="26" spans="1:16" x14ac:dyDescent="0.25">
      <c r="A26" s="111">
        <v>45139</v>
      </c>
      <c r="B26" s="86">
        <v>0.35416666666666702</v>
      </c>
      <c r="C26" s="91">
        <f t="shared" ca="1" si="0"/>
        <v>15</v>
      </c>
      <c r="D26" s="118">
        <v>17</v>
      </c>
      <c r="E26" s="119">
        <v>0.33333333333333298</v>
      </c>
      <c r="F26" s="119">
        <v>0.35416666666666702</v>
      </c>
      <c r="G26" s="115">
        <f t="shared" si="1"/>
        <v>3</v>
      </c>
      <c r="H26" s="116" t="str" cm="1">
        <f t="array" ref="H26">_xlfn.IFS((G26&gt;=2)*(G26&lt;=6), "Weekday", G26=7, "Saturday", G26=1, "Sunday")</f>
        <v>Weekday</v>
      </c>
      <c r="I26" s="116">
        <f t="shared" si="2"/>
        <v>8</v>
      </c>
      <c r="J26" s="116" t="str">
        <f t="shared" si="3"/>
        <v>High season</v>
      </c>
      <c r="K26" s="117" t="str" cm="1">
        <f t="array" ref="K26">_xlfn.IFS(AND(H26="Weekday", J26="High season"), VLOOKUP(B26, high_weekday, 2, 0),
    AND(H26="Saturday", J26="High season"), VLOOKUP(B26, high_saturday, 2, 0),
    AND(H26="Sunday", J26="High season"), VLOOKUP(B26, high_sunday, 2, 0),
    AND(H26="Weekday", J26="Low season"), VLOOKUP(B26, low_weekdays, 2, 0),
    AND(H26="Saturday", J26="Low season"), VLOOKUP(B26, low_saturday, 2, 0),
    AND(H26="Sunday", J26="Low season"), VLOOKUP(B26, low_sunday, 2, 0),
    TRUE, "error")</f>
        <v>Peak</v>
      </c>
      <c r="M26" s="84"/>
      <c r="N26" s="85"/>
      <c r="O26" s="85"/>
      <c r="P26" s="85"/>
    </row>
    <row r="27" spans="1:16" x14ac:dyDescent="0.25">
      <c r="A27" s="111">
        <v>45139</v>
      </c>
      <c r="B27" s="86">
        <v>0.375</v>
      </c>
      <c r="C27" s="91">
        <f t="shared" ca="1" si="0"/>
        <v>13</v>
      </c>
      <c r="D27" s="118">
        <v>18</v>
      </c>
      <c r="E27" s="119">
        <v>0.35416666666666702</v>
      </c>
      <c r="F27" s="119">
        <v>0.375</v>
      </c>
      <c r="G27" s="115">
        <f t="shared" si="1"/>
        <v>3</v>
      </c>
      <c r="H27" s="116" t="str" cm="1">
        <f t="array" ref="H27">_xlfn.IFS((G27&gt;=2)*(G27&lt;=6), "Weekday", G27=7, "Saturday", G27=1, "Sunday")</f>
        <v>Weekday</v>
      </c>
      <c r="I27" s="116">
        <f t="shared" si="2"/>
        <v>8</v>
      </c>
      <c r="J27" s="116" t="str">
        <f t="shared" si="3"/>
        <v>High season</v>
      </c>
      <c r="K27" s="117" t="str" cm="1">
        <f t="array" ref="K27">_xlfn.IFS(AND(H27="Weekday", J27="High season"), VLOOKUP(B27, high_weekday, 2, 0),
    AND(H27="Saturday", J27="High season"), VLOOKUP(B27, high_saturday, 2, 0),
    AND(H27="Sunday", J27="High season"), VLOOKUP(B27, high_sunday, 2, 0),
    AND(H27="Weekday", J27="Low season"), VLOOKUP(B27, low_weekdays, 2, 0),
    AND(H27="Saturday", J27="Low season"), VLOOKUP(B27, low_saturday, 2, 0),
    AND(H27="Sunday", J27="Low season"), VLOOKUP(B27, low_sunday, 2, 0),
    TRUE, "error")</f>
        <v>Peak</v>
      </c>
      <c r="M27" s="84"/>
      <c r="N27" s="85"/>
      <c r="O27" s="85"/>
      <c r="P27" s="85"/>
    </row>
    <row r="28" spans="1:16" x14ac:dyDescent="0.25">
      <c r="A28" s="111">
        <v>45139</v>
      </c>
      <c r="B28" s="86">
        <v>0.39583333333333298</v>
      </c>
      <c r="C28" s="91">
        <f t="shared" ca="1" si="0"/>
        <v>28</v>
      </c>
      <c r="D28" s="118">
        <v>19</v>
      </c>
      <c r="E28" s="119">
        <v>0.375</v>
      </c>
      <c r="F28" s="119">
        <v>0.39583333333333298</v>
      </c>
      <c r="G28" s="115">
        <f t="shared" si="1"/>
        <v>3</v>
      </c>
      <c r="H28" s="116" t="str" cm="1">
        <f t="array" ref="H28">_xlfn.IFS((G28&gt;=2)*(G28&lt;=6), "Weekday", G28=7, "Saturday", G28=1, "Sunday")</f>
        <v>Weekday</v>
      </c>
      <c r="I28" s="116">
        <f t="shared" si="2"/>
        <v>8</v>
      </c>
      <c r="J28" s="116" t="str">
        <f t="shared" si="3"/>
        <v>High season</v>
      </c>
      <c r="K28" s="117" t="str" cm="1">
        <f t="array" ref="K28">_xlfn.IFS(AND(H28="Weekday", J28="High season"), VLOOKUP(B28, high_weekday, 2, 0),
    AND(H28="Saturday", J28="High season"), VLOOKUP(B28, high_saturday, 2, 0),
    AND(H28="Sunday", J28="High season"), VLOOKUP(B28, high_sunday, 2, 0),
    AND(H28="Weekday", J28="Low season"), VLOOKUP(B28, low_weekdays, 2, 0),
    AND(H28="Saturday", J28="Low season"), VLOOKUP(B28, low_saturday, 2, 0),
    AND(H28="Sunday", J28="Low season"), VLOOKUP(B28, low_sunday, 2, 0),
    TRUE, "error")</f>
        <v>Standard</v>
      </c>
      <c r="M28" s="84"/>
      <c r="N28" s="85"/>
      <c r="O28" s="85"/>
      <c r="P28" s="85"/>
    </row>
    <row r="29" spans="1:16" x14ac:dyDescent="0.25">
      <c r="A29" s="111">
        <v>45139</v>
      </c>
      <c r="B29" s="86">
        <v>0.41666666666666702</v>
      </c>
      <c r="C29" s="91">
        <f t="shared" ca="1" si="0"/>
        <v>29</v>
      </c>
      <c r="D29" s="118">
        <v>20</v>
      </c>
      <c r="E29" s="119">
        <v>0.39583333333333298</v>
      </c>
      <c r="F29" s="119">
        <v>0.41666666666666702</v>
      </c>
      <c r="G29" s="115">
        <f t="shared" si="1"/>
        <v>3</v>
      </c>
      <c r="H29" s="116" t="str" cm="1">
        <f t="array" ref="H29">_xlfn.IFS((G29&gt;=2)*(G29&lt;=6), "Weekday", G29=7, "Saturday", G29=1, "Sunday")</f>
        <v>Weekday</v>
      </c>
      <c r="I29" s="116">
        <f t="shared" si="2"/>
        <v>8</v>
      </c>
      <c r="J29" s="116" t="str">
        <f t="shared" si="3"/>
        <v>High season</v>
      </c>
      <c r="K29" s="117" t="str" cm="1">
        <f t="array" ref="K29">_xlfn.IFS(AND(H29="Weekday", J29="High season"), VLOOKUP(B29, high_weekday, 2, 0),
    AND(H29="Saturday", J29="High season"), VLOOKUP(B29, high_saturday, 2, 0),
    AND(H29="Sunday", J29="High season"), VLOOKUP(B29, high_sunday, 2, 0),
    AND(H29="Weekday", J29="Low season"), VLOOKUP(B29, low_weekdays, 2, 0),
    AND(H29="Saturday", J29="Low season"), VLOOKUP(B29, low_saturday, 2, 0),
    AND(H29="Sunday", J29="Low season"), VLOOKUP(B29, low_sunday, 2, 0),
    TRUE, "error")</f>
        <v>Standard</v>
      </c>
      <c r="M29" s="84"/>
      <c r="N29" s="85"/>
      <c r="O29" s="85"/>
      <c r="P29" s="85"/>
    </row>
    <row r="30" spans="1:16" x14ac:dyDescent="0.25">
      <c r="A30" s="111">
        <v>45139</v>
      </c>
      <c r="B30" s="86">
        <v>0.4375</v>
      </c>
      <c r="C30" s="91">
        <f t="shared" ca="1" si="0"/>
        <v>20</v>
      </c>
      <c r="D30" s="118">
        <v>21</v>
      </c>
      <c r="E30" s="119">
        <v>0.41666666666666702</v>
      </c>
      <c r="F30" s="119">
        <v>0.4375</v>
      </c>
      <c r="G30" s="115">
        <f t="shared" si="1"/>
        <v>3</v>
      </c>
      <c r="H30" s="116" t="str" cm="1">
        <f t="array" ref="H30">_xlfn.IFS((G30&gt;=2)*(G30&lt;=6), "Weekday", G30=7, "Saturday", G30=1, "Sunday")</f>
        <v>Weekday</v>
      </c>
      <c r="I30" s="116">
        <f t="shared" si="2"/>
        <v>8</v>
      </c>
      <c r="J30" s="116" t="str">
        <f t="shared" si="3"/>
        <v>High season</v>
      </c>
      <c r="K30" s="117" t="str" cm="1">
        <f t="array" ref="K30">_xlfn.IFS(AND(H30="Weekday", J30="High season"), VLOOKUP(B30, high_weekday, 2, 0),
    AND(H30="Saturday", J30="High season"), VLOOKUP(B30, high_saturday, 2, 0),
    AND(H30="Sunday", J30="High season"), VLOOKUP(B30, high_sunday, 2, 0),
    AND(H30="Weekday", J30="Low season"), VLOOKUP(B30, low_weekdays, 2, 0),
    AND(H30="Saturday", J30="Low season"), VLOOKUP(B30, low_saturday, 2, 0),
    AND(H30="Sunday", J30="Low season"), VLOOKUP(B30, low_sunday, 2, 0),
    TRUE, "error")</f>
        <v>Standard</v>
      </c>
      <c r="M30" s="84"/>
      <c r="N30" s="85"/>
      <c r="O30" s="85"/>
      <c r="P30" s="85"/>
    </row>
    <row r="31" spans="1:16" x14ac:dyDescent="0.25">
      <c r="A31" s="111">
        <v>45139</v>
      </c>
      <c r="B31" s="86">
        <v>0.45833333333333298</v>
      </c>
      <c r="C31" s="91">
        <f t="shared" ca="1" si="0"/>
        <v>8</v>
      </c>
      <c r="D31" s="118">
        <v>22</v>
      </c>
      <c r="E31" s="119">
        <v>0.4375</v>
      </c>
      <c r="F31" s="119">
        <v>0.45833333333333298</v>
      </c>
      <c r="G31" s="115">
        <f t="shared" si="1"/>
        <v>3</v>
      </c>
      <c r="H31" s="116" t="str" cm="1">
        <f t="array" ref="H31">_xlfn.IFS((G31&gt;=2)*(G31&lt;=6), "Weekday", G31=7, "Saturday", G31=1, "Sunday")</f>
        <v>Weekday</v>
      </c>
      <c r="I31" s="116">
        <f t="shared" si="2"/>
        <v>8</v>
      </c>
      <c r="J31" s="116" t="str">
        <f t="shared" si="3"/>
        <v>High season</v>
      </c>
      <c r="K31" s="117" t="str" cm="1">
        <f t="array" ref="K31">_xlfn.IFS(AND(H31="Weekday", J31="High season"), VLOOKUP(B31, high_weekday, 2, 0),
    AND(H31="Saturday", J31="High season"), VLOOKUP(B31, high_saturday, 2, 0),
    AND(H31="Sunday", J31="High season"), VLOOKUP(B31, high_sunday, 2, 0),
    AND(H31="Weekday", J31="Low season"), VLOOKUP(B31, low_weekdays, 2, 0),
    AND(H31="Saturday", J31="Low season"), VLOOKUP(B31, low_saturday, 2, 0),
    AND(H31="Sunday", J31="Low season"), VLOOKUP(B31, low_sunday, 2, 0),
    TRUE, "error")</f>
        <v>Standard</v>
      </c>
      <c r="M31" s="84"/>
      <c r="N31" s="85"/>
      <c r="O31" s="85"/>
      <c r="P31" s="85"/>
    </row>
    <row r="32" spans="1:16" x14ac:dyDescent="0.25">
      <c r="A32" s="111">
        <v>45139</v>
      </c>
      <c r="B32" s="86">
        <v>0.47916666666666702</v>
      </c>
      <c r="C32" s="91">
        <f t="shared" ca="1" si="0"/>
        <v>19</v>
      </c>
      <c r="D32" s="118">
        <v>23</v>
      </c>
      <c r="E32" s="119">
        <v>0.45833333333333298</v>
      </c>
      <c r="F32" s="119">
        <v>0.47916666666666702</v>
      </c>
      <c r="G32" s="115">
        <f t="shared" si="1"/>
        <v>3</v>
      </c>
      <c r="H32" s="116" t="str" cm="1">
        <f t="array" ref="H32">_xlfn.IFS((G32&gt;=2)*(G32&lt;=6), "Weekday", G32=7, "Saturday", G32=1, "Sunday")</f>
        <v>Weekday</v>
      </c>
      <c r="I32" s="116">
        <f t="shared" si="2"/>
        <v>8</v>
      </c>
      <c r="J32" s="116" t="str">
        <f t="shared" si="3"/>
        <v>High season</v>
      </c>
      <c r="K32" s="117" t="str" cm="1">
        <f t="array" ref="K32">_xlfn.IFS(AND(H32="Weekday", J32="High season"), VLOOKUP(B32, high_weekday, 2, 0),
    AND(H32="Saturday", J32="High season"), VLOOKUP(B32, high_saturday, 2, 0),
    AND(H32="Sunday", J32="High season"), VLOOKUP(B32, high_sunday, 2, 0),
    AND(H32="Weekday", J32="Low season"), VLOOKUP(B32, low_weekdays, 2, 0),
    AND(H32="Saturday", J32="Low season"), VLOOKUP(B32, low_saturday, 2, 0),
    AND(H32="Sunday", J32="Low season"), VLOOKUP(B32, low_sunday, 2, 0),
    TRUE, "error")</f>
        <v>Standard</v>
      </c>
      <c r="M32" s="84"/>
      <c r="N32" s="85"/>
      <c r="O32" s="85"/>
      <c r="P32" s="85"/>
    </row>
    <row r="33" spans="1:16" x14ac:dyDescent="0.25">
      <c r="A33" s="111">
        <v>45139</v>
      </c>
      <c r="B33" s="86">
        <v>0.5</v>
      </c>
      <c r="C33" s="91">
        <f t="shared" ca="1" si="0"/>
        <v>13</v>
      </c>
      <c r="D33" s="118">
        <v>24</v>
      </c>
      <c r="E33" s="119">
        <v>0.47916666666666702</v>
      </c>
      <c r="F33" s="119">
        <v>0.5</v>
      </c>
      <c r="G33" s="115">
        <f t="shared" si="1"/>
        <v>3</v>
      </c>
      <c r="H33" s="116" t="str" cm="1">
        <f t="array" ref="H33">_xlfn.IFS((G33&gt;=2)*(G33&lt;=6), "Weekday", G33=7, "Saturday", G33=1, "Sunday")</f>
        <v>Weekday</v>
      </c>
      <c r="I33" s="116">
        <f t="shared" si="2"/>
        <v>8</v>
      </c>
      <c r="J33" s="116" t="str">
        <f t="shared" si="3"/>
        <v>High season</v>
      </c>
      <c r="K33" s="117" t="str" cm="1">
        <f t="array" ref="K33">_xlfn.IFS(AND(H33="Weekday", J33="High season"), VLOOKUP(B33, high_weekday, 2, 0),
    AND(H33="Saturday", J33="High season"), VLOOKUP(B33, high_saturday, 2, 0),
    AND(H33="Sunday", J33="High season"), VLOOKUP(B33, high_sunday, 2, 0),
    AND(H33="Weekday", J33="Low season"), VLOOKUP(B33, low_weekdays, 2, 0),
    AND(H33="Saturday", J33="Low season"), VLOOKUP(B33, low_saturday, 2, 0),
    AND(H33="Sunday", J33="Low season"), VLOOKUP(B33, low_sunday, 2, 0),
    TRUE, "error")</f>
        <v>Standard</v>
      </c>
      <c r="M33" s="84"/>
      <c r="N33" s="85"/>
      <c r="O33" s="85"/>
      <c r="P33" s="85"/>
    </row>
    <row r="34" spans="1:16" x14ac:dyDescent="0.25">
      <c r="A34" s="111">
        <v>45139</v>
      </c>
      <c r="B34" s="86">
        <v>0.52083333333333304</v>
      </c>
      <c r="C34" s="91">
        <f t="shared" ca="1" si="0"/>
        <v>21</v>
      </c>
      <c r="D34" s="118">
        <v>25</v>
      </c>
      <c r="E34" s="119">
        <v>0.5</v>
      </c>
      <c r="F34" s="119">
        <v>0.52083333333333304</v>
      </c>
      <c r="G34" s="115">
        <f t="shared" si="1"/>
        <v>3</v>
      </c>
      <c r="H34" s="116" t="str" cm="1">
        <f t="array" ref="H34">_xlfn.IFS((G34&gt;=2)*(G34&lt;=6), "Weekday", G34=7, "Saturday", G34=1, "Sunday")</f>
        <v>Weekday</v>
      </c>
      <c r="I34" s="116">
        <f t="shared" si="2"/>
        <v>8</v>
      </c>
      <c r="J34" s="116" t="str">
        <f t="shared" si="3"/>
        <v>High season</v>
      </c>
      <c r="K34" s="117" t="str" cm="1">
        <f t="array" ref="K34">_xlfn.IFS(AND(H34="Weekday", J34="High season"), VLOOKUP(B34, high_weekday, 2, 0),
    AND(H34="Saturday", J34="High season"), VLOOKUP(B34, high_saturday, 2, 0),
    AND(H34="Sunday", J34="High season"), VLOOKUP(B34, high_sunday, 2, 0),
    AND(H34="Weekday", J34="Low season"), VLOOKUP(B34, low_weekdays, 2, 0),
    AND(H34="Saturday", J34="Low season"), VLOOKUP(B34, low_saturday, 2, 0),
    AND(H34="Sunday", J34="Low season"), VLOOKUP(B34, low_sunday, 2, 0),
    TRUE, "error")</f>
        <v>Standard</v>
      </c>
      <c r="M34" s="84"/>
      <c r="N34" s="85"/>
      <c r="O34" s="85"/>
      <c r="P34" s="85"/>
    </row>
    <row r="35" spans="1:16" x14ac:dyDescent="0.25">
      <c r="A35" s="111">
        <v>45139</v>
      </c>
      <c r="B35" s="86">
        <v>0.54166666666666696</v>
      </c>
      <c r="C35" s="91">
        <f t="shared" ca="1" si="0"/>
        <v>28</v>
      </c>
      <c r="D35" s="118">
        <v>26</v>
      </c>
      <c r="E35" s="119">
        <v>0.52083333333333304</v>
      </c>
      <c r="F35" s="119">
        <v>0.54166666666666696</v>
      </c>
      <c r="G35" s="115">
        <f t="shared" si="1"/>
        <v>3</v>
      </c>
      <c r="H35" s="116" t="str" cm="1">
        <f t="array" ref="H35">_xlfn.IFS((G35&gt;=2)*(G35&lt;=6), "Weekday", G35=7, "Saturday", G35=1, "Sunday")</f>
        <v>Weekday</v>
      </c>
      <c r="I35" s="116">
        <f t="shared" si="2"/>
        <v>8</v>
      </c>
      <c r="J35" s="116" t="str">
        <f t="shared" si="3"/>
        <v>High season</v>
      </c>
      <c r="K35" s="117" t="str" cm="1">
        <f t="array" ref="K35">_xlfn.IFS(AND(H35="Weekday", J35="High season"), VLOOKUP(B35, high_weekday, 2, 0),
    AND(H35="Saturday", J35="High season"), VLOOKUP(B35, high_saturday, 2, 0),
    AND(H35="Sunday", J35="High season"), VLOOKUP(B35, high_sunday, 2, 0),
    AND(H35="Weekday", J35="Low season"), VLOOKUP(B35, low_weekdays, 2, 0),
    AND(H35="Saturday", J35="Low season"), VLOOKUP(B35, low_saturday, 2, 0),
    AND(H35="Sunday", J35="Low season"), VLOOKUP(B35, low_sunday, 2, 0),
    TRUE, "error")</f>
        <v>Standard</v>
      </c>
      <c r="M35" s="84"/>
      <c r="N35" s="85"/>
      <c r="O35" s="85"/>
      <c r="P35" s="85"/>
    </row>
    <row r="36" spans="1:16" x14ac:dyDescent="0.25">
      <c r="A36" s="111">
        <v>45139</v>
      </c>
      <c r="B36" s="86">
        <v>0.5625</v>
      </c>
      <c r="C36" s="91">
        <f t="shared" ca="1" si="0"/>
        <v>29</v>
      </c>
      <c r="D36" s="118">
        <v>27</v>
      </c>
      <c r="E36" s="119">
        <v>0.54166666666666696</v>
      </c>
      <c r="F36" s="119">
        <v>0.5625</v>
      </c>
      <c r="G36" s="115">
        <f t="shared" si="1"/>
        <v>3</v>
      </c>
      <c r="H36" s="116" t="str" cm="1">
        <f t="array" ref="H36">_xlfn.IFS((G36&gt;=2)*(G36&lt;=6), "Weekday", G36=7, "Saturday", G36=1, "Sunday")</f>
        <v>Weekday</v>
      </c>
      <c r="I36" s="116">
        <f t="shared" si="2"/>
        <v>8</v>
      </c>
      <c r="J36" s="116" t="str">
        <f t="shared" si="3"/>
        <v>High season</v>
      </c>
      <c r="K36" s="117" t="str" cm="1">
        <f t="array" ref="K36">_xlfn.IFS(AND(H36="Weekday", J36="High season"), VLOOKUP(B36, high_weekday, 2, 0),
    AND(H36="Saturday", J36="High season"), VLOOKUP(B36, high_saturday, 2, 0),
    AND(H36="Sunday", J36="High season"), VLOOKUP(B36, high_sunday, 2, 0),
    AND(H36="Weekday", J36="Low season"), VLOOKUP(B36, low_weekdays, 2, 0),
    AND(H36="Saturday", J36="Low season"), VLOOKUP(B36, low_saturday, 2, 0),
    AND(H36="Sunday", J36="Low season"), VLOOKUP(B36, low_sunday, 2, 0),
    TRUE, "error")</f>
        <v>Standard</v>
      </c>
      <c r="M36" s="84"/>
      <c r="N36" s="85"/>
      <c r="O36" s="85"/>
      <c r="P36" s="85"/>
    </row>
    <row r="37" spans="1:16" x14ac:dyDescent="0.25">
      <c r="A37" s="111">
        <v>45139</v>
      </c>
      <c r="B37" s="86">
        <v>0.58333333333333304</v>
      </c>
      <c r="C37" s="91">
        <f t="shared" ca="1" si="0"/>
        <v>13</v>
      </c>
      <c r="D37" s="118">
        <v>28</v>
      </c>
      <c r="E37" s="119">
        <v>0.5625</v>
      </c>
      <c r="F37" s="119">
        <v>0.58333333333333304</v>
      </c>
      <c r="G37" s="115">
        <f t="shared" si="1"/>
        <v>3</v>
      </c>
      <c r="H37" s="116" t="str" cm="1">
        <f t="array" ref="H37">_xlfn.IFS((G37&gt;=2)*(G37&lt;=6), "Weekday", G37=7, "Saturday", G37=1, "Sunday")</f>
        <v>Weekday</v>
      </c>
      <c r="I37" s="116">
        <f t="shared" si="2"/>
        <v>8</v>
      </c>
      <c r="J37" s="116" t="str">
        <f t="shared" si="3"/>
        <v>High season</v>
      </c>
      <c r="K37" s="117" t="str" cm="1">
        <f t="array" ref="K37">_xlfn.IFS(AND(H37="Weekday", J37="High season"), VLOOKUP(B37, high_weekday, 2, 0),
    AND(H37="Saturday", J37="High season"), VLOOKUP(B37, high_saturday, 2, 0),
    AND(H37="Sunday", J37="High season"), VLOOKUP(B37, high_sunday, 2, 0),
    AND(H37="Weekday", J37="Low season"), VLOOKUP(B37, low_weekdays, 2, 0),
    AND(H37="Saturday", J37="Low season"), VLOOKUP(B37, low_saturday, 2, 0),
    AND(H37="Sunday", J37="Low season"), VLOOKUP(B37, low_sunday, 2, 0),
    TRUE, "error")</f>
        <v>Standard</v>
      </c>
      <c r="M37" s="84"/>
      <c r="N37" s="85"/>
      <c r="O37" s="85"/>
      <c r="P37" s="85"/>
    </row>
    <row r="38" spans="1:16" x14ac:dyDescent="0.25">
      <c r="A38" s="111">
        <v>45139</v>
      </c>
      <c r="B38" s="86">
        <v>0.60416666666666696</v>
      </c>
      <c r="C38" s="91">
        <f t="shared" ca="1" si="0"/>
        <v>7</v>
      </c>
      <c r="D38" s="118">
        <v>29</v>
      </c>
      <c r="E38" s="119">
        <v>0.58333333333333304</v>
      </c>
      <c r="F38" s="119">
        <v>0.60416666666666696</v>
      </c>
      <c r="G38" s="115">
        <f t="shared" si="1"/>
        <v>3</v>
      </c>
      <c r="H38" s="116" t="str" cm="1">
        <f t="array" ref="H38">_xlfn.IFS((G38&gt;=2)*(G38&lt;=6), "Weekday", G38=7, "Saturday", G38=1, "Sunday")</f>
        <v>Weekday</v>
      </c>
      <c r="I38" s="116">
        <f t="shared" si="2"/>
        <v>8</v>
      </c>
      <c r="J38" s="116" t="str">
        <f t="shared" si="3"/>
        <v>High season</v>
      </c>
      <c r="K38" s="117" t="str" cm="1">
        <f t="array" ref="K38">_xlfn.IFS(AND(H38="Weekday", J38="High season"), VLOOKUP(B38, high_weekday, 2, 0),
    AND(H38="Saturday", J38="High season"), VLOOKUP(B38, high_saturday, 2, 0),
    AND(H38="Sunday", J38="High season"), VLOOKUP(B38, high_sunday, 2, 0),
    AND(H38="Weekday", J38="Low season"), VLOOKUP(B38, low_weekdays, 2, 0),
    AND(H38="Saturday", J38="Low season"), VLOOKUP(B38, low_saturday, 2, 0),
    AND(H38="Sunday", J38="Low season"), VLOOKUP(B38, low_sunday, 2, 0),
    TRUE, "error")</f>
        <v>Standard</v>
      </c>
      <c r="M38" s="84"/>
      <c r="N38" s="85"/>
      <c r="O38" s="85"/>
      <c r="P38" s="85"/>
    </row>
    <row r="39" spans="1:16" x14ac:dyDescent="0.25">
      <c r="A39" s="111">
        <v>45139</v>
      </c>
      <c r="B39" s="86">
        <v>0.625</v>
      </c>
      <c r="C39" s="91">
        <f t="shared" ca="1" si="0"/>
        <v>4</v>
      </c>
      <c r="D39" s="118">
        <v>30</v>
      </c>
      <c r="E39" s="119">
        <v>0.60416666666666696</v>
      </c>
      <c r="F39" s="119">
        <v>0.625</v>
      </c>
      <c r="G39" s="115">
        <f t="shared" si="1"/>
        <v>3</v>
      </c>
      <c r="H39" s="116" t="str" cm="1">
        <f t="array" ref="H39">_xlfn.IFS((G39&gt;=2)*(G39&lt;=6), "Weekday", G39=7, "Saturday", G39=1, "Sunday")</f>
        <v>Weekday</v>
      </c>
      <c r="I39" s="116">
        <f t="shared" si="2"/>
        <v>8</v>
      </c>
      <c r="J39" s="116" t="str">
        <f t="shared" si="3"/>
        <v>High season</v>
      </c>
      <c r="K39" s="117" t="str" cm="1">
        <f t="array" ref="K39">_xlfn.IFS(AND(H39="Weekday", J39="High season"), VLOOKUP(B39, high_weekday, 2, 0),
    AND(H39="Saturday", J39="High season"), VLOOKUP(B39, high_saturday, 2, 0),
    AND(H39="Sunday", J39="High season"), VLOOKUP(B39, high_sunday, 2, 0),
    AND(H39="Weekday", J39="Low season"), VLOOKUP(B39, low_weekdays, 2, 0),
    AND(H39="Saturday", J39="Low season"), VLOOKUP(B39, low_saturday, 2, 0),
    AND(H39="Sunday", J39="Low season"), VLOOKUP(B39, low_sunday, 2, 0),
    TRUE, "error")</f>
        <v>Standard</v>
      </c>
      <c r="M39" s="84"/>
      <c r="N39" s="85"/>
      <c r="O39" s="85"/>
      <c r="P39" s="85"/>
    </row>
    <row r="40" spans="1:16" x14ac:dyDescent="0.25">
      <c r="A40" s="111">
        <v>45139</v>
      </c>
      <c r="B40" s="86">
        <v>0.64583333333333304</v>
      </c>
      <c r="C40" s="91">
        <f t="shared" ca="1" si="0"/>
        <v>8</v>
      </c>
      <c r="D40" s="118">
        <v>31</v>
      </c>
      <c r="E40" s="119">
        <v>0.625</v>
      </c>
      <c r="F40" s="119">
        <v>0.64583333333333304</v>
      </c>
      <c r="G40" s="115">
        <f t="shared" si="1"/>
        <v>3</v>
      </c>
      <c r="H40" s="116" t="str" cm="1">
        <f t="array" ref="H40">_xlfn.IFS((G40&gt;=2)*(G40&lt;=6), "Weekday", G40=7, "Saturday", G40=1, "Sunday")</f>
        <v>Weekday</v>
      </c>
      <c r="I40" s="116">
        <f t="shared" si="2"/>
        <v>8</v>
      </c>
      <c r="J40" s="116" t="str">
        <f t="shared" si="3"/>
        <v>High season</v>
      </c>
      <c r="K40" s="117" t="str" cm="1">
        <f t="array" ref="K40">_xlfn.IFS(AND(H40="Weekday", J40="High season"), VLOOKUP(B40, high_weekday, 2, 0),
    AND(H40="Saturday", J40="High season"), VLOOKUP(B40, high_saturday, 2, 0),
    AND(H40="Sunday", J40="High season"), VLOOKUP(B40, high_sunday, 2, 0),
    AND(H40="Weekday", J40="Low season"), VLOOKUP(B40, low_weekdays, 2, 0),
    AND(H40="Saturday", J40="Low season"), VLOOKUP(B40, low_saturday, 2, 0),
    AND(H40="Sunday", J40="Low season"), VLOOKUP(B40, low_sunday, 2, 0),
    TRUE, "error")</f>
        <v>Standard</v>
      </c>
      <c r="M40" s="84"/>
      <c r="N40" s="85"/>
      <c r="O40" s="85"/>
      <c r="P40" s="85"/>
    </row>
    <row r="41" spans="1:16" x14ac:dyDescent="0.25">
      <c r="A41" s="111">
        <v>45139</v>
      </c>
      <c r="B41" s="86">
        <v>0.66666666666666696</v>
      </c>
      <c r="C41" s="91">
        <f t="shared" ca="1" si="0"/>
        <v>10</v>
      </c>
      <c r="D41" s="118">
        <v>32</v>
      </c>
      <c r="E41" s="119">
        <v>0.64583333333333304</v>
      </c>
      <c r="F41" s="119">
        <v>0.66666666666666696</v>
      </c>
      <c r="G41" s="115">
        <f t="shared" si="1"/>
        <v>3</v>
      </c>
      <c r="H41" s="116" t="str" cm="1">
        <f t="array" ref="H41">_xlfn.IFS((G41&gt;=2)*(G41&lt;=6), "Weekday", G41=7, "Saturday", G41=1, "Sunday")</f>
        <v>Weekday</v>
      </c>
      <c r="I41" s="116">
        <f t="shared" si="2"/>
        <v>8</v>
      </c>
      <c r="J41" s="116" t="str">
        <f t="shared" si="3"/>
        <v>High season</v>
      </c>
      <c r="K41" s="117" t="str" cm="1">
        <f t="array" ref="K41">_xlfn.IFS(AND(H41="Weekday", J41="High season"), VLOOKUP(B41, high_weekday, 2, 0),
    AND(H41="Saturday", J41="High season"), VLOOKUP(B41, high_saturday, 2, 0),
    AND(H41="Sunday", J41="High season"), VLOOKUP(B41, high_sunday, 2, 0),
    AND(H41="Weekday", J41="Low season"), VLOOKUP(B41, low_weekdays, 2, 0),
    AND(H41="Saturday", J41="Low season"), VLOOKUP(B41, low_saturday, 2, 0),
    AND(H41="Sunday", J41="Low season"), VLOOKUP(B41, low_sunday, 2, 0),
    TRUE, "error")</f>
        <v>Standard</v>
      </c>
      <c r="M41" s="84"/>
      <c r="N41" s="85"/>
      <c r="O41" s="85"/>
      <c r="P41" s="85"/>
    </row>
    <row r="42" spans="1:16" x14ac:dyDescent="0.25">
      <c r="A42" s="111">
        <v>45139</v>
      </c>
      <c r="B42" s="86">
        <v>0.6875</v>
      </c>
      <c r="C42" s="91">
        <f t="shared" ca="1" si="0"/>
        <v>13</v>
      </c>
      <c r="D42" s="118">
        <v>33</v>
      </c>
      <c r="E42" s="119">
        <v>0.66666666666666696</v>
      </c>
      <c r="F42" s="119">
        <v>0.6875</v>
      </c>
      <c r="G42" s="115">
        <f t="shared" si="1"/>
        <v>3</v>
      </c>
      <c r="H42" s="116" t="str" cm="1">
        <f t="array" ref="H42">_xlfn.IFS((G42&gt;=2)*(G42&lt;=6), "Weekday", G42=7, "Saturday", G42=1, "Sunday")</f>
        <v>Weekday</v>
      </c>
      <c r="I42" s="116">
        <f t="shared" si="2"/>
        <v>8</v>
      </c>
      <c r="J42" s="116" t="str">
        <f t="shared" si="3"/>
        <v>High season</v>
      </c>
      <c r="K42" s="117" t="str" cm="1">
        <f t="array" ref="K42">_xlfn.IFS(AND(H42="Weekday", J42="High season"), VLOOKUP(B42, high_weekday, 2, 0),
    AND(H42="Saturday", J42="High season"), VLOOKUP(B42, high_saturday, 2, 0),
    AND(H42="Sunday", J42="High season"), VLOOKUP(B42, high_sunday, 2, 0),
    AND(H42="Weekday", J42="Low season"), VLOOKUP(B42, low_weekdays, 2, 0),
    AND(H42="Saturday", J42="Low season"), VLOOKUP(B42, low_saturday, 2, 0),
    AND(H42="Sunday", J42="Low season"), VLOOKUP(B42, low_sunday, 2, 0),
    TRUE, "error")</f>
        <v>Standard</v>
      </c>
      <c r="M42" s="84"/>
      <c r="N42" s="85"/>
      <c r="O42" s="85"/>
      <c r="P42" s="85"/>
    </row>
    <row r="43" spans="1:16" x14ac:dyDescent="0.25">
      <c r="A43" s="111">
        <v>45139</v>
      </c>
      <c r="B43" s="86">
        <v>0.70833333333333304</v>
      </c>
      <c r="C43" s="91">
        <f t="shared" ca="1" si="0"/>
        <v>26</v>
      </c>
      <c r="D43" s="118">
        <v>34</v>
      </c>
      <c r="E43" s="119">
        <v>0.6875</v>
      </c>
      <c r="F43" s="119">
        <v>0.70833333333333304</v>
      </c>
      <c r="G43" s="115">
        <f t="shared" si="1"/>
        <v>3</v>
      </c>
      <c r="H43" s="116" t="str" cm="1">
        <f t="array" ref="H43">_xlfn.IFS((G43&gt;=2)*(G43&lt;=6), "Weekday", G43=7, "Saturday", G43=1, "Sunday")</f>
        <v>Weekday</v>
      </c>
      <c r="I43" s="116">
        <f t="shared" si="2"/>
        <v>8</v>
      </c>
      <c r="J43" s="116" t="str">
        <f t="shared" si="3"/>
        <v>High season</v>
      </c>
      <c r="K43" s="117" t="str" cm="1">
        <f t="array" ref="K43">_xlfn.IFS(AND(H43="Weekday", J43="High season"), VLOOKUP(B43, high_weekday, 2, 0),
    AND(H43="Saturday", J43="High season"), VLOOKUP(B43, high_saturday, 2, 0),
    AND(H43="Sunday", J43="High season"), VLOOKUP(B43, high_sunday, 2, 0),
    AND(H43="Weekday", J43="Low season"), VLOOKUP(B43, low_weekdays, 2, 0),
    AND(H43="Saturday", J43="Low season"), VLOOKUP(B43, low_saturday, 2, 0),
    AND(H43="Sunday", J43="Low season"), VLOOKUP(B43, low_sunday, 2, 0),
    TRUE, "error")</f>
        <v>Standard</v>
      </c>
      <c r="M43" s="84"/>
      <c r="N43" s="85"/>
      <c r="O43" s="85"/>
      <c r="P43" s="85"/>
    </row>
    <row r="44" spans="1:16" x14ac:dyDescent="0.25">
      <c r="A44" s="111">
        <v>45139</v>
      </c>
      <c r="B44" s="86">
        <v>0.72916666666666696</v>
      </c>
      <c r="C44" s="91">
        <f t="shared" ca="1" si="0"/>
        <v>24</v>
      </c>
      <c r="D44" s="118">
        <v>35</v>
      </c>
      <c r="E44" s="119">
        <v>0.70833333333333304</v>
      </c>
      <c r="F44" s="119">
        <v>0.72916666666666696</v>
      </c>
      <c r="G44" s="115">
        <f t="shared" si="1"/>
        <v>3</v>
      </c>
      <c r="H44" s="116" t="str" cm="1">
        <f t="array" ref="H44">_xlfn.IFS((G44&gt;=2)*(G44&lt;=6), "Weekday", G44=7, "Saturday", G44=1, "Sunday")</f>
        <v>Weekday</v>
      </c>
      <c r="I44" s="116">
        <f t="shared" si="2"/>
        <v>8</v>
      </c>
      <c r="J44" s="116" t="str">
        <f t="shared" si="3"/>
        <v>High season</v>
      </c>
      <c r="K44" s="117" t="str" cm="1">
        <f t="array" ref="K44">_xlfn.IFS(AND(H44="Weekday", J44="High season"), VLOOKUP(B44, high_weekday, 2, 0),
    AND(H44="Saturday", J44="High season"), VLOOKUP(B44, high_saturday, 2, 0),
    AND(H44="Sunday", J44="High season"), VLOOKUP(B44, high_sunday, 2, 0),
    AND(H44="Weekday", J44="Low season"), VLOOKUP(B44, low_weekdays, 2, 0),
    AND(H44="Saturday", J44="Low season"), VLOOKUP(B44, low_saturday, 2, 0),
    AND(H44="Sunday", J44="Low season"), VLOOKUP(B44, low_sunday, 2, 0),
    TRUE, "error")</f>
        <v>Peak</v>
      </c>
      <c r="M44" s="84"/>
      <c r="N44" s="85"/>
      <c r="O44" s="85"/>
      <c r="P44" s="85"/>
    </row>
    <row r="45" spans="1:16" x14ac:dyDescent="0.25">
      <c r="A45" s="111">
        <v>45139</v>
      </c>
      <c r="B45" s="86">
        <v>0.75</v>
      </c>
      <c r="C45" s="91">
        <f t="shared" ca="1" si="0"/>
        <v>28</v>
      </c>
      <c r="D45" s="118">
        <v>36</v>
      </c>
      <c r="E45" s="119">
        <v>0.72916666666666696</v>
      </c>
      <c r="F45" s="119">
        <v>0.75</v>
      </c>
      <c r="G45" s="115">
        <f t="shared" si="1"/>
        <v>3</v>
      </c>
      <c r="H45" s="116" t="str" cm="1">
        <f t="array" ref="H45">_xlfn.IFS((G45&gt;=2)*(G45&lt;=6), "Weekday", G45=7, "Saturday", G45=1, "Sunday")</f>
        <v>Weekday</v>
      </c>
      <c r="I45" s="116">
        <f t="shared" si="2"/>
        <v>8</v>
      </c>
      <c r="J45" s="116" t="str">
        <f t="shared" si="3"/>
        <v>High season</v>
      </c>
      <c r="K45" s="117" t="str" cm="1">
        <f t="array" ref="K45">_xlfn.IFS(AND(H45="Weekday", J45="High season"), VLOOKUP(B45, high_weekday, 2, 0),
    AND(H45="Saturday", J45="High season"), VLOOKUP(B45, high_saturday, 2, 0),
    AND(H45="Sunday", J45="High season"), VLOOKUP(B45, high_sunday, 2, 0),
    AND(H45="Weekday", J45="Low season"), VLOOKUP(B45, low_weekdays, 2, 0),
    AND(H45="Saturday", J45="Low season"), VLOOKUP(B45, low_saturday, 2, 0),
    AND(H45="Sunday", J45="Low season"), VLOOKUP(B45, low_sunday, 2, 0),
    TRUE, "error")</f>
        <v>Peak</v>
      </c>
      <c r="M45" s="84"/>
      <c r="N45" s="85"/>
      <c r="O45" s="85"/>
      <c r="P45" s="85"/>
    </row>
    <row r="46" spans="1:16" x14ac:dyDescent="0.25">
      <c r="A46" s="111">
        <v>45139</v>
      </c>
      <c r="B46" s="86">
        <v>0.77083333333333304</v>
      </c>
      <c r="C46" s="91">
        <f t="shared" ca="1" si="0"/>
        <v>14</v>
      </c>
      <c r="D46" s="118">
        <v>37</v>
      </c>
      <c r="E46" s="119">
        <v>0.75</v>
      </c>
      <c r="F46" s="119">
        <v>0.77083333333333304</v>
      </c>
      <c r="G46" s="115">
        <f t="shared" si="1"/>
        <v>3</v>
      </c>
      <c r="H46" s="116" t="str" cm="1">
        <f t="array" ref="H46">_xlfn.IFS((G46&gt;=2)*(G46&lt;=6), "Weekday", G46=7, "Saturday", G46=1, "Sunday")</f>
        <v>Weekday</v>
      </c>
      <c r="I46" s="116">
        <f t="shared" si="2"/>
        <v>8</v>
      </c>
      <c r="J46" s="116" t="str">
        <f t="shared" si="3"/>
        <v>High season</v>
      </c>
      <c r="K46" s="117" t="str" cm="1">
        <f t="array" ref="K46">_xlfn.IFS(AND(H46="Weekday", J46="High season"), VLOOKUP(B46, high_weekday, 2, 0),
    AND(H46="Saturday", J46="High season"), VLOOKUP(B46, high_saturday, 2, 0),
    AND(H46="Sunday", J46="High season"), VLOOKUP(B46, high_sunday, 2, 0),
    AND(H46="Weekday", J46="Low season"), VLOOKUP(B46, low_weekdays, 2, 0),
    AND(H46="Saturday", J46="Low season"), VLOOKUP(B46, low_saturday, 2, 0),
    AND(H46="Sunday", J46="Low season"), VLOOKUP(B46, low_sunday, 2, 0),
    TRUE, "error")</f>
        <v>Peak</v>
      </c>
      <c r="M46" s="84"/>
      <c r="N46" s="85"/>
      <c r="O46" s="85"/>
      <c r="P46" s="85"/>
    </row>
    <row r="47" spans="1:16" x14ac:dyDescent="0.25">
      <c r="A47" s="111">
        <v>45139</v>
      </c>
      <c r="B47" s="86">
        <v>0.79166666666666696</v>
      </c>
      <c r="C47" s="91">
        <f t="shared" ca="1" si="0"/>
        <v>11</v>
      </c>
      <c r="D47" s="118">
        <v>38</v>
      </c>
      <c r="E47" s="119">
        <v>0.77083333333333304</v>
      </c>
      <c r="F47" s="119">
        <v>0.79166666666666696</v>
      </c>
      <c r="G47" s="115">
        <f t="shared" si="1"/>
        <v>3</v>
      </c>
      <c r="H47" s="116" t="str" cm="1">
        <f t="array" ref="H47">_xlfn.IFS((G47&gt;=2)*(G47&lt;=6), "Weekday", G47=7, "Saturday", G47=1, "Sunday")</f>
        <v>Weekday</v>
      </c>
      <c r="I47" s="116">
        <f t="shared" si="2"/>
        <v>8</v>
      </c>
      <c r="J47" s="116" t="str">
        <f t="shared" si="3"/>
        <v>High season</v>
      </c>
      <c r="K47" s="117" t="str" cm="1">
        <f t="array" ref="K47">_xlfn.IFS(AND(H47="Weekday", J47="High season"), VLOOKUP(B47, high_weekday, 2, 0),
    AND(H47="Saturday", J47="High season"), VLOOKUP(B47, high_saturday, 2, 0),
    AND(H47="Sunday", J47="High season"), VLOOKUP(B47, high_sunday, 2, 0),
    AND(H47="Weekday", J47="Low season"), VLOOKUP(B47, low_weekdays, 2, 0),
    AND(H47="Saturday", J47="Low season"), VLOOKUP(B47, low_saturday, 2, 0),
    AND(H47="Sunday", J47="Low season"), VLOOKUP(B47, low_sunday, 2, 0),
    TRUE, "error")</f>
        <v>Peak</v>
      </c>
      <c r="M47" s="84"/>
      <c r="N47" s="85"/>
      <c r="O47" s="85"/>
      <c r="P47" s="85"/>
    </row>
    <row r="48" spans="1:16" x14ac:dyDescent="0.25">
      <c r="A48" s="111">
        <v>45139</v>
      </c>
      <c r="B48" s="86">
        <v>0.8125</v>
      </c>
      <c r="C48" s="91">
        <f t="shared" ca="1" si="0"/>
        <v>7</v>
      </c>
      <c r="D48" s="118">
        <v>39</v>
      </c>
      <c r="E48" s="119">
        <v>0.79166666666666696</v>
      </c>
      <c r="F48" s="119">
        <v>0.8125</v>
      </c>
      <c r="G48" s="115">
        <f t="shared" si="1"/>
        <v>3</v>
      </c>
      <c r="H48" s="116" t="str" cm="1">
        <f t="array" ref="H48">_xlfn.IFS((G48&gt;=2)*(G48&lt;=6), "Weekday", G48=7, "Saturday", G48=1, "Sunday")</f>
        <v>Weekday</v>
      </c>
      <c r="I48" s="116">
        <f t="shared" si="2"/>
        <v>8</v>
      </c>
      <c r="J48" s="116" t="str">
        <f t="shared" si="3"/>
        <v>High season</v>
      </c>
      <c r="K48" s="117" t="str" cm="1">
        <f t="array" ref="K48">_xlfn.IFS(AND(H48="Weekday", J48="High season"), VLOOKUP(B48, high_weekday, 2, 0),
    AND(H48="Saturday", J48="High season"), VLOOKUP(B48, high_saturday, 2, 0),
    AND(H48="Sunday", J48="High season"), VLOOKUP(B48, high_sunday, 2, 0),
    AND(H48="Weekday", J48="Low season"), VLOOKUP(B48, low_weekdays, 2, 0),
    AND(H48="Saturday", J48="Low season"), VLOOKUP(B48, low_saturday, 2, 0),
    AND(H48="Sunday", J48="Low season"), VLOOKUP(B48, low_sunday, 2, 0),
    TRUE, "error")</f>
        <v>Standard</v>
      </c>
      <c r="M48" s="84"/>
      <c r="N48" s="85"/>
      <c r="O48" s="85"/>
      <c r="P48" s="85"/>
    </row>
    <row r="49" spans="1:16" x14ac:dyDescent="0.25">
      <c r="A49" s="111">
        <v>45139</v>
      </c>
      <c r="B49" s="86">
        <v>0.83333333333333304</v>
      </c>
      <c r="C49" s="91">
        <f t="shared" ca="1" si="0"/>
        <v>6</v>
      </c>
      <c r="D49" s="118">
        <v>40</v>
      </c>
      <c r="E49" s="119">
        <v>0.8125</v>
      </c>
      <c r="F49" s="119">
        <v>0.83333333333333304</v>
      </c>
      <c r="G49" s="115">
        <f t="shared" si="1"/>
        <v>3</v>
      </c>
      <c r="H49" s="116" t="str" cm="1">
        <f t="array" ref="H49">_xlfn.IFS((G49&gt;=2)*(G49&lt;=6), "Weekday", G49=7, "Saturday", G49=1, "Sunday")</f>
        <v>Weekday</v>
      </c>
      <c r="I49" s="116">
        <f t="shared" si="2"/>
        <v>8</v>
      </c>
      <c r="J49" s="116" t="str">
        <f t="shared" si="3"/>
        <v>High season</v>
      </c>
      <c r="K49" s="117" t="str" cm="1">
        <f t="array" ref="K49">_xlfn.IFS(AND(H49="Weekday", J49="High season"), VLOOKUP(B49, high_weekday, 2, 0),
    AND(H49="Saturday", J49="High season"), VLOOKUP(B49, high_saturday, 2, 0),
    AND(H49="Sunday", J49="High season"), VLOOKUP(B49, high_sunday, 2, 0),
    AND(H49="Weekday", J49="Low season"), VLOOKUP(B49, low_weekdays, 2, 0),
    AND(H49="Saturday", J49="Low season"), VLOOKUP(B49, low_saturday, 2, 0),
    AND(H49="Sunday", J49="Low season"), VLOOKUP(B49, low_sunday, 2, 0),
    TRUE, "error")</f>
        <v>Standard</v>
      </c>
      <c r="M49" s="84"/>
      <c r="N49" s="85"/>
      <c r="O49" s="85"/>
      <c r="P49" s="85"/>
    </row>
    <row r="50" spans="1:16" x14ac:dyDescent="0.25">
      <c r="A50" s="111">
        <v>45139</v>
      </c>
      <c r="B50" s="86">
        <v>0.85416666666666696</v>
      </c>
      <c r="C50" s="91">
        <f t="shared" ca="1" si="0"/>
        <v>28</v>
      </c>
      <c r="D50" s="118">
        <v>41</v>
      </c>
      <c r="E50" s="119">
        <v>0.83333333333333304</v>
      </c>
      <c r="F50" s="119">
        <v>0.85416666666666696</v>
      </c>
      <c r="G50" s="115">
        <f t="shared" si="1"/>
        <v>3</v>
      </c>
      <c r="H50" s="116" t="str" cm="1">
        <f t="array" ref="H50">_xlfn.IFS((G50&gt;=2)*(G50&lt;=6), "Weekday", G50=7, "Saturday", G50=1, "Sunday")</f>
        <v>Weekday</v>
      </c>
      <c r="I50" s="116">
        <f t="shared" si="2"/>
        <v>8</v>
      </c>
      <c r="J50" s="116" t="str">
        <f t="shared" si="3"/>
        <v>High season</v>
      </c>
      <c r="K50" s="117" t="str" cm="1">
        <f t="array" ref="K50">_xlfn.IFS(AND(H50="Weekday", J50="High season"), VLOOKUP(B50, high_weekday, 2, 0),
    AND(H50="Saturday", J50="High season"), VLOOKUP(B50, high_saturday, 2, 0),
    AND(H50="Sunday", J50="High season"), VLOOKUP(B50, high_sunday, 2, 0),
    AND(H50="Weekday", J50="Low season"), VLOOKUP(B50, low_weekdays, 2, 0),
    AND(H50="Saturday", J50="Low season"), VLOOKUP(B50, low_saturday, 2, 0),
    AND(H50="Sunday", J50="Low season"), VLOOKUP(B50, low_sunday, 2, 0),
    TRUE, "error")</f>
        <v>Standard</v>
      </c>
      <c r="M50" s="84"/>
      <c r="N50" s="85"/>
      <c r="O50" s="85"/>
      <c r="P50" s="85"/>
    </row>
    <row r="51" spans="1:16" x14ac:dyDescent="0.25">
      <c r="A51" s="111">
        <v>45139</v>
      </c>
      <c r="B51" s="86">
        <v>0.875</v>
      </c>
      <c r="C51" s="91">
        <f t="shared" ca="1" si="0"/>
        <v>10</v>
      </c>
      <c r="D51" s="118">
        <v>42</v>
      </c>
      <c r="E51" s="119">
        <v>0.85416666666666696</v>
      </c>
      <c r="F51" s="119">
        <v>0.875</v>
      </c>
      <c r="G51" s="115">
        <f t="shared" si="1"/>
        <v>3</v>
      </c>
      <c r="H51" s="116" t="str" cm="1">
        <f t="array" ref="H51">_xlfn.IFS((G51&gt;=2)*(G51&lt;=6), "Weekday", G51=7, "Saturday", G51=1, "Sunday")</f>
        <v>Weekday</v>
      </c>
      <c r="I51" s="116">
        <f t="shared" si="2"/>
        <v>8</v>
      </c>
      <c r="J51" s="116" t="str">
        <f t="shared" si="3"/>
        <v>High season</v>
      </c>
      <c r="K51" s="117" t="str" cm="1">
        <f t="array" ref="K51">_xlfn.IFS(AND(H51="Weekday", J51="High season"), VLOOKUP(B51, high_weekday, 2, 0),
    AND(H51="Saturday", J51="High season"), VLOOKUP(B51, high_saturday, 2, 0),
    AND(H51="Sunday", J51="High season"), VLOOKUP(B51, high_sunday, 2, 0),
    AND(H51="Weekday", J51="Low season"), VLOOKUP(B51, low_weekdays, 2, 0),
    AND(H51="Saturday", J51="Low season"), VLOOKUP(B51, low_saturday, 2, 0),
    AND(H51="Sunday", J51="Low season"), VLOOKUP(B51, low_sunday, 2, 0),
    TRUE, "error")</f>
        <v>Standard</v>
      </c>
      <c r="M51" s="84"/>
      <c r="N51" s="85"/>
      <c r="O51" s="85"/>
      <c r="P51" s="85"/>
    </row>
    <row r="52" spans="1:16" x14ac:dyDescent="0.25">
      <c r="A52" s="111">
        <v>45139</v>
      </c>
      <c r="B52" s="86">
        <v>0.89583333333333304</v>
      </c>
      <c r="C52" s="91">
        <f t="shared" ca="1" si="0"/>
        <v>26</v>
      </c>
      <c r="D52" s="118">
        <v>43</v>
      </c>
      <c r="E52" s="119">
        <v>0.875</v>
      </c>
      <c r="F52" s="119">
        <v>0.89583333333333304</v>
      </c>
      <c r="G52" s="115">
        <f t="shared" si="1"/>
        <v>3</v>
      </c>
      <c r="H52" s="116" t="str" cm="1">
        <f t="array" ref="H52">_xlfn.IFS((G52&gt;=2)*(G52&lt;=6), "Weekday", G52=7, "Saturday", G52=1, "Sunday")</f>
        <v>Weekday</v>
      </c>
      <c r="I52" s="116">
        <f t="shared" si="2"/>
        <v>8</v>
      </c>
      <c r="J52" s="116" t="str">
        <f t="shared" si="3"/>
        <v>High season</v>
      </c>
      <c r="K52" s="117" t="str" cm="1">
        <f t="array" ref="K52">_xlfn.IFS(AND(H52="Weekday", J52="High season"), VLOOKUP(B52, high_weekday, 2, 0),
    AND(H52="Saturday", J52="High season"), VLOOKUP(B52, high_saturday, 2, 0),
    AND(H52="Sunday", J52="High season"), VLOOKUP(B52, high_sunday, 2, 0),
    AND(H52="Weekday", J52="Low season"), VLOOKUP(B52, low_weekdays, 2, 0),
    AND(H52="Saturday", J52="Low season"), VLOOKUP(B52, low_saturday, 2, 0),
    AND(H52="Sunday", J52="Low season"), VLOOKUP(B52, low_sunday, 2, 0),
    TRUE, "error")</f>
        <v>Standard</v>
      </c>
      <c r="M52" s="84"/>
      <c r="N52" s="85"/>
      <c r="O52" s="85"/>
      <c r="P52" s="85"/>
    </row>
    <row r="53" spans="1:16" x14ac:dyDescent="0.25">
      <c r="A53" s="111">
        <v>45139</v>
      </c>
      <c r="B53" s="86">
        <v>0.91666666666666696</v>
      </c>
      <c r="C53" s="91">
        <f t="shared" ca="1" si="0"/>
        <v>13</v>
      </c>
      <c r="D53" s="118">
        <v>44</v>
      </c>
      <c r="E53" s="119">
        <v>0.89583333333333304</v>
      </c>
      <c r="F53" s="119">
        <v>0.91666666666666696</v>
      </c>
      <c r="G53" s="115">
        <f t="shared" si="1"/>
        <v>3</v>
      </c>
      <c r="H53" s="116" t="str" cm="1">
        <f t="array" ref="H53">_xlfn.IFS((G53&gt;=2)*(G53&lt;=6), "Weekday", G53=7, "Saturday", G53=1, "Sunday")</f>
        <v>Weekday</v>
      </c>
      <c r="I53" s="116">
        <f t="shared" si="2"/>
        <v>8</v>
      </c>
      <c r="J53" s="116" t="str">
        <f t="shared" si="3"/>
        <v>High season</v>
      </c>
      <c r="K53" s="117" t="str" cm="1">
        <f t="array" ref="K53">_xlfn.IFS(AND(H53="Weekday", J53="High season"), VLOOKUP(B53, high_weekday, 2, 0),
    AND(H53="Saturday", J53="High season"), VLOOKUP(B53, high_saturday, 2, 0),
    AND(H53="Sunday", J53="High season"), VLOOKUP(B53, high_sunday, 2, 0),
    AND(H53="Weekday", J53="Low season"), VLOOKUP(B53, low_weekdays, 2, 0),
    AND(H53="Saturday", J53="Low season"), VLOOKUP(B53, low_saturday, 2, 0),
    AND(H53="Sunday", J53="Low season"), VLOOKUP(B53, low_sunday, 2, 0),
    TRUE, "error")</f>
        <v>Standard</v>
      </c>
      <c r="M53" s="84"/>
      <c r="N53" s="85"/>
      <c r="O53" s="85"/>
      <c r="P53" s="85"/>
    </row>
    <row r="54" spans="1:16" x14ac:dyDescent="0.25">
      <c r="A54" s="111">
        <v>45139</v>
      </c>
      <c r="B54" s="86">
        <v>0.9375</v>
      </c>
      <c r="C54" s="91">
        <f t="shared" ca="1" si="0"/>
        <v>8</v>
      </c>
      <c r="D54" s="118">
        <v>45</v>
      </c>
      <c r="E54" s="119">
        <v>0.91666666666666696</v>
      </c>
      <c r="F54" s="119">
        <v>0.9375</v>
      </c>
      <c r="G54" s="115">
        <f t="shared" si="1"/>
        <v>3</v>
      </c>
      <c r="H54" s="116" t="str" cm="1">
        <f t="array" ref="H54">_xlfn.IFS((G54&gt;=2)*(G54&lt;=6), "Weekday", G54=7, "Saturday", G54=1, "Sunday")</f>
        <v>Weekday</v>
      </c>
      <c r="I54" s="116">
        <f t="shared" si="2"/>
        <v>8</v>
      </c>
      <c r="J54" s="116" t="str">
        <f t="shared" si="3"/>
        <v>High season</v>
      </c>
      <c r="K54" s="117" t="str" cm="1">
        <f t="array" ref="K54">_xlfn.IFS(AND(H54="Weekday", J54="High season"), VLOOKUP(B54, high_weekday, 2, 0),
    AND(H54="Saturday", J54="High season"), VLOOKUP(B54, high_saturday, 2, 0),
    AND(H54="Sunday", J54="High season"), VLOOKUP(B54, high_sunday, 2, 0),
    AND(H54="Weekday", J54="Low season"), VLOOKUP(B54, low_weekdays, 2, 0),
    AND(H54="Saturday", J54="Low season"), VLOOKUP(B54, low_saturday, 2, 0),
    AND(H54="Sunday", J54="Low season"), VLOOKUP(B54, low_sunday, 2, 0),
    TRUE, "error")</f>
        <v>Off-peak</v>
      </c>
      <c r="M54" s="84"/>
      <c r="N54" s="85"/>
      <c r="O54" s="85"/>
      <c r="P54" s="85"/>
    </row>
    <row r="55" spans="1:16" x14ac:dyDescent="0.25">
      <c r="A55" s="111">
        <v>45139</v>
      </c>
      <c r="B55" s="86">
        <v>0.95833333333333304</v>
      </c>
      <c r="C55" s="91">
        <f t="shared" ca="1" si="0"/>
        <v>26</v>
      </c>
      <c r="D55" s="118">
        <v>46</v>
      </c>
      <c r="E55" s="119">
        <v>0.9375</v>
      </c>
      <c r="F55" s="119">
        <v>0.95833333333333304</v>
      </c>
      <c r="G55" s="115">
        <f t="shared" si="1"/>
        <v>3</v>
      </c>
      <c r="H55" s="116" t="str" cm="1">
        <f t="array" ref="H55">_xlfn.IFS((G55&gt;=2)*(G55&lt;=6), "Weekday", G55=7, "Saturday", G55=1, "Sunday")</f>
        <v>Weekday</v>
      </c>
      <c r="I55" s="116">
        <f t="shared" si="2"/>
        <v>8</v>
      </c>
      <c r="J55" s="116" t="str">
        <f t="shared" si="3"/>
        <v>High season</v>
      </c>
      <c r="K55" s="117" t="str" cm="1">
        <f t="array" ref="K55">_xlfn.IFS(AND(H55="Weekday", J55="High season"), VLOOKUP(B55, high_weekday, 2, 0),
    AND(H55="Saturday", J55="High season"), VLOOKUP(B55, high_saturday, 2, 0),
    AND(H55="Sunday", J55="High season"), VLOOKUP(B55, high_sunday, 2, 0),
    AND(H55="Weekday", J55="Low season"), VLOOKUP(B55, low_weekdays, 2, 0),
    AND(H55="Saturday", J55="Low season"), VLOOKUP(B55, low_saturday, 2, 0),
    AND(H55="Sunday", J55="Low season"), VLOOKUP(B55, low_sunday, 2, 0),
    TRUE, "error")</f>
        <v>Off-peak</v>
      </c>
      <c r="M55" s="84"/>
      <c r="N55" s="85"/>
      <c r="O55" s="85"/>
      <c r="P55" s="85"/>
    </row>
    <row r="56" spans="1:16" x14ac:dyDescent="0.25">
      <c r="A56" s="111">
        <v>45139</v>
      </c>
      <c r="B56" s="86">
        <v>0.97916666666666696</v>
      </c>
      <c r="C56" s="91">
        <f t="shared" ca="1" si="0"/>
        <v>19</v>
      </c>
      <c r="D56" s="118">
        <v>47</v>
      </c>
      <c r="E56" s="119">
        <v>0.95833333333333304</v>
      </c>
      <c r="F56" s="119">
        <v>0.97916666666666696</v>
      </c>
      <c r="G56" s="115">
        <f t="shared" si="1"/>
        <v>3</v>
      </c>
      <c r="H56" s="116" t="str" cm="1">
        <f t="array" ref="H56">_xlfn.IFS((G56&gt;=2)*(G56&lt;=6), "Weekday", G56=7, "Saturday", G56=1, "Sunday")</f>
        <v>Weekday</v>
      </c>
      <c r="I56" s="116">
        <f t="shared" si="2"/>
        <v>8</v>
      </c>
      <c r="J56" s="116" t="str">
        <f t="shared" si="3"/>
        <v>High season</v>
      </c>
      <c r="K56" s="117" t="str" cm="1">
        <f t="array" ref="K56">_xlfn.IFS(AND(H56="Weekday", J56="High season"), VLOOKUP(B56, high_weekday, 2, 0),
    AND(H56="Saturday", J56="High season"), VLOOKUP(B56, high_saturday, 2, 0),
    AND(H56="Sunday", J56="High season"), VLOOKUP(B56, high_sunday, 2, 0),
    AND(H56="Weekday", J56="Low season"), VLOOKUP(B56, low_weekdays, 2, 0),
    AND(H56="Saturday", J56="Low season"), VLOOKUP(B56, low_saturday, 2, 0),
    AND(H56="Sunday", J56="Low season"), VLOOKUP(B56, low_sunday, 2, 0),
    TRUE, "error")</f>
        <v>Off-peak</v>
      </c>
      <c r="M56" s="84"/>
      <c r="N56" s="85"/>
      <c r="O56" s="85"/>
      <c r="P56" s="85"/>
    </row>
    <row r="57" spans="1:16" x14ac:dyDescent="0.25">
      <c r="A57" s="111">
        <v>45139</v>
      </c>
      <c r="B57" s="86">
        <v>1</v>
      </c>
      <c r="C57" s="91">
        <f t="shared" ca="1" si="0"/>
        <v>14</v>
      </c>
      <c r="D57" s="118">
        <v>48</v>
      </c>
      <c r="E57" s="119">
        <v>0.97916666666666696</v>
      </c>
      <c r="F57" s="119">
        <v>1</v>
      </c>
      <c r="G57" s="115">
        <f t="shared" si="1"/>
        <v>3</v>
      </c>
      <c r="H57" s="116" t="str" cm="1">
        <f t="array" ref="H57">_xlfn.IFS((G57&gt;=2)*(G57&lt;=6), "Weekday", G57=7, "Saturday", G57=1, "Sunday")</f>
        <v>Weekday</v>
      </c>
      <c r="I57" s="116">
        <f t="shared" si="2"/>
        <v>8</v>
      </c>
      <c r="J57" s="116" t="str">
        <f t="shared" si="3"/>
        <v>High season</v>
      </c>
      <c r="K57" s="117" t="str" cm="1">
        <f t="array" ref="K57">_xlfn.IFS(AND(H57="Weekday", J57="High season"), VLOOKUP(B57, high_weekday, 2, 0),
    AND(H57="Saturday", J57="High season"), VLOOKUP(B57, high_saturday, 2, 0),
    AND(H57="Sunday", J57="High season"), VLOOKUP(B57, high_sunday, 2, 0),
    AND(H57="Weekday", J57="Low season"), VLOOKUP(B57, low_weekdays, 2, 0),
    AND(H57="Saturday", J57="Low season"), VLOOKUP(B57, low_saturday, 2, 0),
    AND(H57="Sunday", J57="Low season"), VLOOKUP(B57, low_sunday, 2, 0),
    TRUE, "error")</f>
        <v>Off-peak</v>
      </c>
      <c r="M57" s="84"/>
      <c r="N57" s="85"/>
      <c r="O57" s="85"/>
      <c r="P57" s="85"/>
    </row>
    <row r="58" spans="1:16" x14ac:dyDescent="0.25">
      <c r="A58" s="111">
        <v>45140</v>
      </c>
      <c r="B58" s="86">
        <v>2.0833333333333332E-2</v>
      </c>
      <c r="C58" s="91">
        <f t="shared" ca="1" si="0"/>
        <v>11</v>
      </c>
      <c r="D58" s="118">
        <v>1</v>
      </c>
      <c r="E58" s="119">
        <v>0</v>
      </c>
      <c r="F58" s="119">
        <v>2.0833333333333332E-2</v>
      </c>
      <c r="G58" s="115">
        <f t="shared" si="1"/>
        <v>4</v>
      </c>
      <c r="H58" s="116" t="str" cm="1">
        <f t="array" ref="H58">_xlfn.IFS((G58&gt;=2)*(G58&lt;=6), "Weekday", G58=7, "Saturday", G58=1, "Sunday")</f>
        <v>Weekday</v>
      </c>
      <c r="I58" s="116">
        <f t="shared" si="2"/>
        <v>8</v>
      </c>
      <c r="J58" s="116" t="str">
        <f t="shared" si="3"/>
        <v>High season</v>
      </c>
      <c r="K58" s="117" t="str" cm="1">
        <f t="array" ref="K58">_xlfn.IFS(AND(H58="Weekday", J58="High season"), VLOOKUP(B58, high_weekday, 2, 0),
    AND(H58="Saturday", J58="High season"), VLOOKUP(B58, high_saturday, 2, 0),
    AND(H58="Sunday", J58="High season"), VLOOKUP(B58, high_sunday, 2, 0),
    AND(H58="Weekday", J58="Low season"), VLOOKUP(B58, low_weekdays, 2, 0),
    AND(H58="Saturday", J58="Low season"), VLOOKUP(B58, low_saturday, 2, 0),
    AND(H58="Sunday", J58="Low season"), VLOOKUP(B58, low_sunday, 2, 0),
    TRUE, "error")</f>
        <v>Off-peak</v>
      </c>
    </row>
    <row r="59" spans="1:16" x14ac:dyDescent="0.25">
      <c r="A59" s="111">
        <v>45140</v>
      </c>
      <c r="B59" s="86">
        <v>4.1666666666666664E-2</v>
      </c>
      <c r="C59" s="91">
        <f t="shared" ca="1" si="0"/>
        <v>15</v>
      </c>
      <c r="D59" s="118">
        <v>2</v>
      </c>
      <c r="E59" s="119">
        <v>2.0833333333333332E-2</v>
      </c>
      <c r="F59" s="119">
        <v>4.1666666666666664E-2</v>
      </c>
      <c r="G59" s="115">
        <f t="shared" si="1"/>
        <v>4</v>
      </c>
      <c r="H59" s="116" t="str" cm="1">
        <f t="array" ref="H59">_xlfn.IFS((G59&gt;=2)*(G59&lt;=6), "Weekday", G59=7, "Saturday", G59=1, "Sunday")</f>
        <v>Weekday</v>
      </c>
      <c r="I59" s="116">
        <f t="shared" si="2"/>
        <v>8</v>
      </c>
      <c r="J59" s="116" t="str">
        <f t="shared" si="3"/>
        <v>High season</v>
      </c>
      <c r="K59" s="117" t="str" cm="1">
        <f t="array" ref="K59">_xlfn.IFS(AND(H59="Weekday", J59="High season"), VLOOKUP(B59, high_weekday, 2, 0),
    AND(H59="Saturday", J59="High season"), VLOOKUP(B59, high_saturday, 2, 0),
    AND(H59="Sunday", J59="High season"), VLOOKUP(B59, high_sunday, 2, 0),
    AND(H59="Weekday", J59="Low season"), VLOOKUP(B59, low_weekdays, 2, 0),
    AND(H59="Saturday", J59="Low season"), VLOOKUP(B59, low_saturday, 2, 0),
    AND(H59="Sunday", J59="Low season"), VLOOKUP(B59, low_sunday, 2, 0),
    TRUE, "error")</f>
        <v>Off-peak</v>
      </c>
    </row>
    <row r="60" spans="1:16" x14ac:dyDescent="0.25">
      <c r="A60" s="111">
        <v>45140</v>
      </c>
      <c r="B60" s="86">
        <v>6.25E-2</v>
      </c>
      <c r="C60" s="91">
        <f t="shared" ca="1" si="0"/>
        <v>25</v>
      </c>
      <c r="D60" s="118">
        <v>3</v>
      </c>
      <c r="E60" s="119">
        <v>4.1666666666666664E-2</v>
      </c>
      <c r="F60" s="119">
        <v>6.25E-2</v>
      </c>
      <c r="G60" s="115">
        <f t="shared" si="1"/>
        <v>4</v>
      </c>
      <c r="H60" s="116" t="str" cm="1">
        <f t="array" ref="H60">_xlfn.IFS((G60&gt;=2)*(G60&lt;=6), "Weekday", G60=7, "Saturday", G60=1, "Sunday")</f>
        <v>Weekday</v>
      </c>
      <c r="I60" s="116">
        <f t="shared" si="2"/>
        <v>8</v>
      </c>
      <c r="J60" s="116" t="str">
        <f t="shared" si="3"/>
        <v>High season</v>
      </c>
      <c r="K60" s="117" t="str" cm="1">
        <f t="array" ref="K60">_xlfn.IFS(AND(H60="Weekday", J60="High season"), VLOOKUP(B60, high_weekday, 2, 0),
    AND(H60="Saturday", J60="High season"), VLOOKUP(B60, high_saturday, 2, 0),
    AND(H60="Sunday", J60="High season"), VLOOKUP(B60, high_sunday, 2, 0),
    AND(H60="Weekday", J60="Low season"), VLOOKUP(B60, low_weekdays, 2, 0),
    AND(H60="Saturday", J60="Low season"), VLOOKUP(B60, low_saturday, 2, 0),
    AND(H60="Sunday", J60="Low season"), VLOOKUP(B60, low_sunday, 2, 0),
    TRUE, "error")</f>
        <v>Off-peak</v>
      </c>
    </row>
    <row r="61" spans="1:16" x14ac:dyDescent="0.25">
      <c r="A61" s="111">
        <v>45140</v>
      </c>
      <c r="B61" s="86">
        <v>8.3333333333333301E-2</v>
      </c>
      <c r="C61" s="91">
        <f t="shared" ca="1" si="0"/>
        <v>29</v>
      </c>
      <c r="D61" s="118">
        <v>4</v>
      </c>
      <c r="E61" s="119">
        <v>6.25E-2</v>
      </c>
      <c r="F61" s="119">
        <v>8.3333333333333301E-2</v>
      </c>
      <c r="G61" s="115">
        <f t="shared" si="1"/>
        <v>4</v>
      </c>
      <c r="H61" s="116" t="str" cm="1">
        <f t="array" ref="H61">_xlfn.IFS((G61&gt;=2)*(G61&lt;=6), "Weekday", G61=7, "Saturday", G61=1, "Sunday")</f>
        <v>Weekday</v>
      </c>
      <c r="I61" s="116">
        <f t="shared" si="2"/>
        <v>8</v>
      </c>
      <c r="J61" s="116" t="str">
        <f t="shared" si="3"/>
        <v>High season</v>
      </c>
      <c r="K61" s="117" t="str" cm="1">
        <f t="array" ref="K61">_xlfn.IFS(AND(H61="Weekday", J61="High season"), VLOOKUP(B61, high_weekday, 2, 0),
    AND(H61="Saturday", J61="High season"), VLOOKUP(B61, high_saturday, 2, 0),
    AND(H61="Sunday", J61="High season"), VLOOKUP(B61, high_sunday, 2, 0),
    AND(H61="Weekday", J61="Low season"), VLOOKUP(B61, low_weekdays, 2, 0),
    AND(H61="Saturday", J61="Low season"), VLOOKUP(B61, low_saturday, 2, 0),
    AND(H61="Sunday", J61="Low season"), VLOOKUP(B61, low_sunday, 2, 0),
    TRUE, "error")</f>
        <v>Off-peak</v>
      </c>
    </row>
    <row r="62" spans="1:16" x14ac:dyDescent="0.25">
      <c r="A62" s="111">
        <v>45140</v>
      </c>
      <c r="B62" s="86">
        <v>0.104166666666667</v>
      </c>
      <c r="C62" s="91">
        <f t="shared" ca="1" si="0"/>
        <v>22</v>
      </c>
      <c r="D62" s="118">
        <v>5</v>
      </c>
      <c r="E62" s="119">
        <v>8.3333333333333301E-2</v>
      </c>
      <c r="F62" s="119">
        <v>0.104166666666667</v>
      </c>
      <c r="G62" s="115">
        <f t="shared" si="1"/>
        <v>4</v>
      </c>
      <c r="H62" s="116" t="str" cm="1">
        <f t="array" ref="H62">_xlfn.IFS((G62&gt;=2)*(G62&lt;=6), "Weekday", G62=7, "Saturday", G62=1, "Sunday")</f>
        <v>Weekday</v>
      </c>
      <c r="I62" s="116">
        <f t="shared" si="2"/>
        <v>8</v>
      </c>
      <c r="J62" s="116" t="str">
        <f t="shared" si="3"/>
        <v>High season</v>
      </c>
      <c r="K62" s="117" t="str" cm="1">
        <f t="array" ref="K62">_xlfn.IFS(AND(H62="Weekday", J62="High season"), VLOOKUP(B62, high_weekday, 2, 0),
    AND(H62="Saturday", J62="High season"), VLOOKUP(B62, high_saturday, 2, 0),
    AND(H62="Sunday", J62="High season"), VLOOKUP(B62, high_sunday, 2, 0),
    AND(H62="Weekday", J62="Low season"), VLOOKUP(B62, low_weekdays, 2, 0),
    AND(H62="Saturday", J62="Low season"), VLOOKUP(B62, low_saturday, 2, 0),
    AND(H62="Sunday", J62="Low season"), VLOOKUP(B62, low_sunday, 2, 0),
    TRUE, "error")</f>
        <v>Off-peak</v>
      </c>
    </row>
    <row r="63" spans="1:16" x14ac:dyDescent="0.25">
      <c r="A63" s="111">
        <v>45140</v>
      </c>
      <c r="B63" s="86">
        <v>0.125</v>
      </c>
      <c r="C63" s="91">
        <f t="shared" ca="1" si="0"/>
        <v>29</v>
      </c>
      <c r="D63" s="118">
        <v>6</v>
      </c>
      <c r="E63" s="119">
        <v>0.104166666666667</v>
      </c>
      <c r="F63" s="119">
        <v>0.125</v>
      </c>
      <c r="G63" s="115">
        <f t="shared" si="1"/>
        <v>4</v>
      </c>
      <c r="H63" s="116" t="str" cm="1">
        <f t="array" ref="H63">_xlfn.IFS((G63&gt;=2)*(G63&lt;=6), "Weekday", G63=7, "Saturday", G63=1, "Sunday")</f>
        <v>Weekday</v>
      </c>
      <c r="I63" s="116">
        <f t="shared" si="2"/>
        <v>8</v>
      </c>
      <c r="J63" s="116" t="str">
        <f t="shared" si="3"/>
        <v>High season</v>
      </c>
      <c r="K63" s="117" t="str" cm="1">
        <f t="array" ref="K63">_xlfn.IFS(AND(H63="Weekday", J63="High season"), VLOOKUP(B63, high_weekday, 2, 0),
    AND(H63="Saturday", J63="High season"), VLOOKUP(B63, high_saturday, 2, 0),
    AND(H63="Sunday", J63="High season"), VLOOKUP(B63, high_sunday, 2, 0),
    AND(H63="Weekday", J63="Low season"), VLOOKUP(B63, low_weekdays, 2, 0),
    AND(H63="Saturday", J63="Low season"), VLOOKUP(B63, low_saturday, 2, 0),
    AND(H63="Sunday", J63="Low season"), VLOOKUP(B63, low_sunday, 2, 0),
    TRUE, "error")</f>
        <v>Off-peak</v>
      </c>
    </row>
    <row r="64" spans="1:16" x14ac:dyDescent="0.25">
      <c r="A64" s="111">
        <v>45140</v>
      </c>
      <c r="B64" s="86">
        <v>0.14583333333333301</v>
      </c>
      <c r="C64" s="91">
        <f t="shared" ca="1" si="0"/>
        <v>7</v>
      </c>
      <c r="D64" s="118">
        <v>7</v>
      </c>
      <c r="E64" s="119">
        <v>0.125</v>
      </c>
      <c r="F64" s="119">
        <v>0.14583333333333301</v>
      </c>
      <c r="G64" s="115">
        <f t="shared" si="1"/>
        <v>4</v>
      </c>
      <c r="H64" s="116" t="str" cm="1">
        <f t="array" ref="H64">_xlfn.IFS((G64&gt;=2)*(G64&lt;=6), "Weekday", G64=7, "Saturday", G64=1, "Sunday")</f>
        <v>Weekday</v>
      </c>
      <c r="I64" s="116">
        <f t="shared" si="2"/>
        <v>8</v>
      </c>
      <c r="J64" s="116" t="str">
        <f t="shared" si="3"/>
        <v>High season</v>
      </c>
      <c r="K64" s="117" t="str" cm="1">
        <f t="array" ref="K64">_xlfn.IFS(AND(H64="Weekday", J64="High season"), VLOOKUP(B64, high_weekday, 2, 0),
    AND(H64="Saturday", J64="High season"), VLOOKUP(B64, high_saturday, 2, 0),
    AND(H64="Sunday", J64="High season"), VLOOKUP(B64, high_sunday, 2, 0),
    AND(H64="Weekday", J64="Low season"), VLOOKUP(B64, low_weekdays, 2, 0),
    AND(H64="Saturday", J64="Low season"), VLOOKUP(B64, low_saturday, 2, 0),
    AND(H64="Sunday", J64="Low season"), VLOOKUP(B64, low_sunday, 2, 0),
    TRUE, "error")</f>
        <v>Off-peak</v>
      </c>
    </row>
    <row r="65" spans="1:11" x14ac:dyDescent="0.25">
      <c r="A65" s="111">
        <v>45140</v>
      </c>
      <c r="B65" s="86">
        <v>0.16666666666666699</v>
      </c>
      <c r="C65" s="91">
        <f t="shared" ca="1" si="0"/>
        <v>1</v>
      </c>
      <c r="D65" s="118">
        <v>8</v>
      </c>
      <c r="E65" s="119">
        <v>0.14583333333333301</v>
      </c>
      <c r="F65" s="119">
        <v>0.16666666666666699</v>
      </c>
      <c r="G65" s="115">
        <f t="shared" si="1"/>
        <v>4</v>
      </c>
      <c r="H65" s="116" t="str" cm="1">
        <f t="array" ref="H65">_xlfn.IFS((G65&gt;=2)*(G65&lt;=6), "Weekday", G65=7, "Saturday", G65=1, "Sunday")</f>
        <v>Weekday</v>
      </c>
      <c r="I65" s="116">
        <f t="shared" si="2"/>
        <v>8</v>
      </c>
      <c r="J65" s="116" t="str">
        <f t="shared" si="3"/>
        <v>High season</v>
      </c>
      <c r="K65" s="117" t="str" cm="1">
        <f t="array" ref="K65">_xlfn.IFS(AND(H65="Weekday", J65="High season"), VLOOKUP(B65, high_weekday, 2, 0),
    AND(H65="Saturday", J65="High season"), VLOOKUP(B65, high_saturday, 2, 0),
    AND(H65="Sunday", J65="High season"), VLOOKUP(B65, high_sunday, 2, 0),
    AND(H65="Weekday", J65="Low season"), VLOOKUP(B65, low_weekdays, 2, 0),
    AND(H65="Saturday", J65="Low season"), VLOOKUP(B65, low_saturday, 2, 0),
    AND(H65="Sunday", J65="Low season"), VLOOKUP(B65, low_sunday, 2, 0),
    TRUE, "error")</f>
        <v>Off-peak</v>
      </c>
    </row>
    <row r="66" spans="1:11" x14ac:dyDescent="0.25">
      <c r="A66" s="111">
        <v>45140</v>
      </c>
      <c r="B66" s="86">
        <v>0.1875</v>
      </c>
      <c r="C66" s="91">
        <f t="shared" ca="1" si="0"/>
        <v>8</v>
      </c>
      <c r="D66" s="118">
        <v>9</v>
      </c>
      <c r="E66" s="119">
        <v>0.16666666666666699</v>
      </c>
      <c r="F66" s="119">
        <v>0.1875</v>
      </c>
      <c r="G66" s="115">
        <f t="shared" si="1"/>
        <v>4</v>
      </c>
      <c r="H66" s="116" t="str" cm="1">
        <f t="array" ref="H66">_xlfn.IFS((G66&gt;=2)*(G66&lt;=6), "Weekday", G66=7, "Saturday", G66=1, "Sunday")</f>
        <v>Weekday</v>
      </c>
      <c r="I66" s="116">
        <f t="shared" si="2"/>
        <v>8</v>
      </c>
      <c r="J66" s="116" t="str">
        <f t="shared" si="3"/>
        <v>High season</v>
      </c>
      <c r="K66" s="117" t="str" cm="1">
        <f t="array" ref="K66">_xlfn.IFS(AND(H66="Weekday", J66="High season"), VLOOKUP(B66, high_weekday, 2, 0),
    AND(H66="Saturday", J66="High season"), VLOOKUP(B66, high_saturday, 2, 0),
    AND(H66="Sunday", J66="High season"), VLOOKUP(B66, high_sunday, 2, 0),
    AND(H66="Weekday", J66="Low season"), VLOOKUP(B66, low_weekdays, 2, 0),
    AND(H66="Saturday", J66="Low season"), VLOOKUP(B66, low_saturday, 2, 0),
    AND(H66="Sunday", J66="Low season"), VLOOKUP(B66, low_sunday, 2, 0),
    TRUE, "error")</f>
        <v>Off-peak</v>
      </c>
    </row>
    <row r="67" spans="1:11" x14ac:dyDescent="0.25">
      <c r="A67" s="111">
        <v>45140</v>
      </c>
      <c r="B67" s="86">
        <v>0.20833333333333301</v>
      </c>
      <c r="C67" s="91">
        <f t="shared" ca="1" si="0"/>
        <v>6</v>
      </c>
      <c r="D67" s="118">
        <v>10</v>
      </c>
      <c r="E67" s="119">
        <v>0.1875</v>
      </c>
      <c r="F67" s="119">
        <v>0.20833333333333301</v>
      </c>
      <c r="G67" s="115">
        <f t="shared" si="1"/>
        <v>4</v>
      </c>
      <c r="H67" s="116" t="str" cm="1">
        <f t="array" ref="H67">_xlfn.IFS((G67&gt;=2)*(G67&lt;=6), "Weekday", G67=7, "Saturday", G67=1, "Sunday")</f>
        <v>Weekday</v>
      </c>
      <c r="I67" s="116">
        <f t="shared" si="2"/>
        <v>8</v>
      </c>
      <c r="J67" s="116" t="str">
        <f t="shared" si="3"/>
        <v>High season</v>
      </c>
      <c r="K67" s="117" t="str" cm="1">
        <f t="array" ref="K67">_xlfn.IFS(AND(H67="Weekday", J67="High season"), VLOOKUP(B67, high_weekday, 2, 0),
    AND(H67="Saturday", J67="High season"), VLOOKUP(B67, high_saturday, 2, 0),
    AND(H67="Sunday", J67="High season"), VLOOKUP(B67, high_sunday, 2, 0),
    AND(H67="Weekday", J67="Low season"), VLOOKUP(B67, low_weekdays, 2, 0),
    AND(H67="Saturday", J67="Low season"), VLOOKUP(B67, low_saturday, 2, 0),
    AND(H67="Sunday", J67="Low season"), VLOOKUP(B67, low_sunday, 2, 0),
    TRUE, "error")</f>
        <v>Off-peak</v>
      </c>
    </row>
    <row r="68" spans="1:11" x14ac:dyDescent="0.25">
      <c r="A68" s="111">
        <v>45140</v>
      </c>
      <c r="B68" s="86">
        <v>0.22916666666666699</v>
      </c>
      <c r="C68" s="91">
        <f t="shared" ca="1" si="0"/>
        <v>19</v>
      </c>
      <c r="D68" s="118">
        <v>11</v>
      </c>
      <c r="E68" s="119">
        <v>0.20833333333333301</v>
      </c>
      <c r="F68" s="119">
        <v>0.22916666666666699</v>
      </c>
      <c r="G68" s="115">
        <f t="shared" si="1"/>
        <v>4</v>
      </c>
      <c r="H68" s="116" t="str" cm="1">
        <f t="array" ref="H68">_xlfn.IFS((G68&gt;=2)*(G68&lt;=6), "Weekday", G68=7, "Saturday", G68=1, "Sunday")</f>
        <v>Weekday</v>
      </c>
      <c r="I68" s="116">
        <f t="shared" si="2"/>
        <v>8</v>
      </c>
      <c r="J68" s="116" t="str">
        <f t="shared" si="3"/>
        <v>High season</v>
      </c>
      <c r="K68" s="117" t="str" cm="1">
        <f t="array" ref="K68">_xlfn.IFS(AND(H68="Weekday", J68="High season"), VLOOKUP(B68, high_weekday, 2, 0),
    AND(H68="Saturday", J68="High season"), VLOOKUP(B68, high_saturday, 2, 0),
    AND(H68="Sunday", J68="High season"), VLOOKUP(B68, high_sunday, 2, 0),
    AND(H68="Weekday", J68="Low season"), VLOOKUP(B68, low_weekdays, 2, 0),
    AND(H68="Saturday", J68="Low season"), VLOOKUP(B68, low_saturday, 2, 0),
    AND(H68="Sunday", J68="Low season"), VLOOKUP(B68, low_sunday, 2, 0),
    TRUE, "error")</f>
        <v>Off-peak</v>
      </c>
    </row>
    <row r="69" spans="1:11" x14ac:dyDescent="0.25">
      <c r="A69" s="111">
        <v>45140</v>
      </c>
      <c r="B69" s="86">
        <v>0.25</v>
      </c>
      <c r="C69" s="91">
        <f t="shared" ca="1" si="0"/>
        <v>27</v>
      </c>
      <c r="D69" s="118">
        <v>12</v>
      </c>
      <c r="E69" s="119">
        <v>0.22916666666666699</v>
      </c>
      <c r="F69" s="119">
        <v>0.25</v>
      </c>
      <c r="G69" s="115">
        <f t="shared" si="1"/>
        <v>4</v>
      </c>
      <c r="H69" s="116" t="str" cm="1">
        <f t="array" ref="H69">_xlfn.IFS((G69&gt;=2)*(G69&lt;=6), "Weekday", G69=7, "Saturday", G69=1, "Sunday")</f>
        <v>Weekday</v>
      </c>
      <c r="I69" s="116">
        <f t="shared" si="2"/>
        <v>8</v>
      </c>
      <c r="J69" s="116" t="str">
        <f t="shared" si="3"/>
        <v>High season</v>
      </c>
      <c r="K69" s="117" t="str" cm="1">
        <f t="array" ref="K69">_xlfn.IFS(AND(H69="Weekday", J69="High season"), VLOOKUP(B69, high_weekday, 2, 0),
    AND(H69="Saturday", J69="High season"), VLOOKUP(B69, high_saturday, 2, 0),
    AND(H69="Sunday", J69="High season"), VLOOKUP(B69, high_sunday, 2, 0),
    AND(H69="Weekday", J69="Low season"), VLOOKUP(B69, low_weekdays, 2, 0),
    AND(H69="Saturday", J69="Low season"), VLOOKUP(B69, low_saturday, 2, 0),
    AND(H69="Sunday", J69="Low season"), VLOOKUP(B69, low_sunday, 2, 0),
    TRUE, "error")</f>
        <v>Off-peak</v>
      </c>
    </row>
    <row r="70" spans="1:11" x14ac:dyDescent="0.25">
      <c r="A70" s="111">
        <v>45140</v>
      </c>
      <c r="B70" s="86">
        <v>0.27083333333333298</v>
      </c>
      <c r="C70" s="91">
        <f t="shared" ca="1" si="0"/>
        <v>13</v>
      </c>
      <c r="D70" s="118">
        <v>13</v>
      </c>
      <c r="E70" s="119">
        <v>0.25</v>
      </c>
      <c r="F70" s="119">
        <v>0.27083333333333298</v>
      </c>
      <c r="G70" s="115">
        <f t="shared" si="1"/>
        <v>4</v>
      </c>
      <c r="H70" s="116" t="str" cm="1">
        <f t="array" ref="H70">_xlfn.IFS((G70&gt;=2)*(G70&lt;=6), "Weekday", G70=7, "Saturday", G70=1, "Sunday")</f>
        <v>Weekday</v>
      </c>
      <c r="I70" s="116">
        <f t="shared" si="2"/>
        <v>8</v>
      </c>
      <c r="J70" s="116" t="str">
        <f t="shared" si="3"/>
        <v>High season</v>
      </c>
      <c r="K70" s="117" t="str" cm="1">
        <f t="array" ref="K70">_xlfn.IFS(AND(H70="Weekday", J70="High season"), VLOOKUP(B70, high_weekday, 2, 0),
    AND(H70="Saturday", J70="High season"), VLOOKUP(B70, high_saturday, 2, 0),
    AND(H70="Sunday", J70="High season"), VLOOKUP(B70, high_sunday, 2, 0),
    AND(H70="Weekday", J70="Low season"), VLOOKUP(B70, low_weekdays, 2, 0),
    AND(H70="Saturday", J70="Low season"), VLOOKUP(B70, low_saturday, 2, 0),
    AND(H70="Sunday", J70="Low season"), VLOOKUP(B70, low_sunday, 2, 0),
    TRUE, "error")</f>
        <v>Peak</v>
      </c>
    </row>
    <row r="71" spans="1:11" x14ac:dyDescent="0.25">
      <c r="A71" s="111">
        <v>45140</v>
      </c>
      <c r="B71" s="86">
        <v>0.29166666666666702</v>
      </c>
      <c r="C71" s="91">
        <f t="shared" ca="1" si="0"/>
        <v>15</v>
      </c>
      <c r="D71" s="118">
        <v>14</v>
      </c>
      <c r="E71" s="119">
        <v>0.27083333333333298</v>
      </c>
      <c r="F71" s="119">
        <v>0.29166666666666702</v>
      </c>
      <c r="G71" s="115">
        <f t="shared" si="1"/>
        <v>4</v>
      </c>
      <c r="H71" s="116" t="str" cm="1">
        <f t="array" ref="H71">_xlfn.IFS((G71&gt;=2)*(G71&lt;=6), "Weekday", G71=7, "Saturday", G71=1, "Sunday")</f>
        <v>Weekday</v>
      </c>
      <c r="I71" s="116">
        <f t="shared" si="2"/>
        <v>8</v>
      </c>
      <c r="J71" s="116" t="str">
        <f t="shared" si="3"/>
        <v>High season</v>
      </c>
      <c r="K71" s="117" t="str" cm="1">
        <f t="array" ref="K71">_xlfn.IFS(AND(H71="Weekday", J71="High season"), VLOOKUP(B71, high_weekday, 2, 0),
    AND(H71="Saturday", J71="High season"), VLOOKUP(B71, high_saturday, 2, 0),
    AND(H71="Sunday", J71="High season"), VLOOKUP(B71, high_sunday, 2, 0),
    AND(H71="Weekday", J71="Low season"), VLOOKUP(B71, low_weekdays, 2, 0),
    AND(H71="Saturday", J71="Low season"), VLOOKUP(B71, low_saturday, 2, 0),
    AND(H71="Sunday", J71="Low season"), VLOOKUP(B71, low_sunday, 2, 0),
    TRUE, "error")</f>
        <v>Peak</v>
      </c>
    </row>
    <row r="72" spans="1:11" x14ac:dyDescent="0.25">
      <c r="A72" s="111">
        <v>45140</v>
      </c>
      <c r="B72" s="86">
        <v>0.3125</v>
      </c>
      <c r="C72" s="91">
        <f t="shared" ca="1" si="0"/>
        <v>25</v>
      </c>
      <c r="D72" s="118">
        <v>15</v>
      </c>
      <c r="E72" s="119">
        <v>0.29166666666666702</v>
      </c>
      <c r="F72" s="119">
        <v>0.3125</v>
      </c>
      <c r="G72" s="115">
        <f t="shared" si="1"/>
        <v>4</v>
      </c>
      <c r="H72" s="116" t="str" cm="1">
        <f t="array" ref="H72">_xlfn.IFS((G72&gt;=2)*(G72&lt;=6), "Weekday", G72=7, "Saturday", G72=1, "Sunday")</f>
        <v>Weekday</v>
      </c>
      <c r="I72" s="116">
        <f t="shared" si="2"/>
        <v>8</v>
      </c>
      <c r="J72" s="116" t="str">
        <f t="shared" si="3"/>
        <v>High season</v>
      </c>
      <c r="K72" s="117" t="str" cm="1">
        <f t="array" ref="K72">_xlfn.IFS(AND(H72="Weekday", J72="High season"), VLOOKUP(B72, high_weekday, 2, 0),
    AND(H72="Saturday", J72="High season"), VLOOKUP(B72, high_saturday, 2, 0),
    AND(H72="Sunday", J72="High season"), VLOOKUP(B72, high_sunday, 2, 0),
    AND(H72="Weekday", J72="Low season"), VLOOKUP(B72, low_weekdays, 2, 0),
    AND(H72="Saturday", J72="Low season"), VLOOKUP(B72, low_saturday, 2, 0),
    AND(H72="Sunday", J72="Low season"), VLOOKUP(B72, low_sunday, 2, 0),
    TRUE, "error")</f>
        <v>Peak</v>
      </c>
    </row>
    <row r="73" spans="1:11" x14ac:dyDescent="0.25">
      <c r="A73" s="111">
        <v>45140</v>
      </c>
      <c r="B73" s="86">
        <v>0.33333333333333298</v>
      </c>
      <c r="C73" s="91">
        <f t="shared" ca="1" si="0"/>
        <v>18</v>
      </c>
      <c r="D73" s="118">
        <v>16</v>
      </c>
      <c r="E73" s="119">
        <v>0.3125</v>
      </c>
      <c r="F73" s="119">
        <v>0.33333333333333298</v>
      </c>
      <c r="G73" s="115">
        <f t="shared" si="1"/>
        <v>4</v>
      </c>
      <c r="H73" s="116" t="str" cm="1">
        <f t="array" ref="H73">_xlfn.IFS((G73&gt;=2)*(G73&lt;=6), "Weekday", G73=7, "Saturday", G73=1, "Sunday")</f>
        <v>Weekday</v>
      </c>
      <c r="I73" s="116">
        <f t="shared" si="2"/>
        <v>8</v>
      </c>
      <c r="J73" s="116" t="str">
        <f t="shared" si="3"/>
        <v>High season</v>
      </c>
      <c r="K73" s="117" t="str" cm="1">
        <f t="array" ref="K73">_xlfn.IFS(AND(H73="Weekday", J73="High season"), VLOOKUP(B73, high_weekday, 2, 0),
    AND(H73="Saturday", J73="High season"), VLOOKUP(B73, high_saturday, 2, 0),
    AND(H73="Sunday", J73="High season"), VLOOKUP(B73, high_sunday, 2, 0),
    AND(H73="Weekday", J73="Low season"), VLOOKUP(B73, low_weekdays, 2, 0),
    AND(H73="Saturday", J73="Low season"), VLOOKUP(B73, low_saturday, 2, 0),
    AND(H73="Sunday", J73="Low season"), VLOOKUP(B73, low_sunday, 2, 0),
    TRUE, "error")</f>
        <v>Peak</v>
      </c>
    </row>
    <row r="74" spans="1:11" x14ac:dyDescent="0.25">
      <c r="A74" s="111">
        <v>45140</v>
      </c>
      <c r="B74" s="86">
        <v>0.35416666666666702</v>
      </c>
      <c r="C74" s="91">
        <f t="shared" ca="1" si="0"/>
        <v>11</v>
      </c>
      <c r="D74" s="118">
        <v>17</v>
      </c>
      <c r="E74" s="119">
        <v>0.33333333333333298</v>
      </c>
      <c r="F74" s="119">
        <v>0.35416666666666702</v>
      </c>
      <c r="G74" s="115">
        <f t="shared" si="1"/>
        <v>4</v>
      </c>
      <c r="H74" s="116" t="str" cm="1">
        <f t="array" ref="H74">_xlfn.IFS((G74&gt;=2)*(G74&lt;=6), "Weekday", G74=7, "Saturday", G74=1, "Sunday")</f>
        <v>Weekday</v>
      </c>
      <c r="I74" s="116">
        <f t="shared" si="2"/>
        <v>8</v>
      </c>
      <c r="J74" s="116" t="str">
        <f t="shared" si="3"/>
        <v>High season</v>
      </c>
      <c r="K74" s="117" t="str" cm="1">
        <f t="array" ref="K74">_xlfn.IFS(AND(H74="Weekday", J74="High season"), VLOOKUP(B74, high_weekday, 2, 0),
    AND(H74="Saturday", J74="High season"), VLOOKUP(B74, high_saturday, 2, 0),
    AND(H74="Sunday", J74="High season"), VLOOKUP(B74, high_sunday, 2, 0),
    AND(H74="Weekday", J74="Low season"), VLOOKUP(B74, low_weekdays, 2, 0),
    AND(H74="Saturday", J74="Low season"), VLOOKUP(B74, low_saturday, 2, 0),
    AND(H74="Sunday", J74="Low season"), VLOOKUP(B74, low_sunday, 2, 0),
    TRUE, "error")</f>
        <v>Peak</v>
      </c>
    </row>
    <row r="75" spans="1:11" x14ac:dyDescent="0.25">
      <c r="A75" s="111">
        <v>45140</v>
      </c>
      <c r="B75" s="86">
        <v>0.375</v>
      </c>
      <c r="C75" s="91">
        <f t="shared" ref="C75:C138" ca="1" si="4">RANDBETWEEN(1,30)</f>
        <v>15</v>
      </c>
      <c r="D75" s="118">
        <v>18</v>
      </c>
      <c r="E75" s="119">
        <v>0.35416666666666702</v>
      </c>
      <c r="F75" s="119">
        <v>0.375</v>
      </c>
      <c r="G75" s="115">
        <f t="shared" ref="G75:G138" si="5">WEEKDAY(A75)</f>
        <v>4</v>
      </c>
      <c r="H75" s="116" t="str" cm="1">
        <f t="array" ref="H75">_xlfn.IFS((G75&gt;=2)*(G75&lt;=6), "Weekday", G75=7, "Saturday", G75=1, "Sunday")</f>
        <v>Weekday</v>
      </c>
      <c r="I75" s="116">
        <f t="shared" ref="I75:I138" si="6">MONTH(A75)</f>
        <v>8</v>
      </c>
      <c r="J75" s="116" t="str">
        <f t="shared" ref="J75:J138" si="7">IF(AND(I75&gt;6, I75&lt;9), "High season", "Low season")</f>
        <v>High season</v>
      </c>
      <c r="K75" s="117" t="str" cm="1">
        <f t="array" ref="K75">_xlfn.IFS(AND(H75="Weekday", J75="High season"), VLOOKUP(B75, high_weekday, 2, 0),
    AND(H75="Saturday", J75="High season"), VLOOKUP(B75, high_saturday, 2, 0),
    AND(H75="Sunday", J75="High season"), VLOOKUP(B75, high_sunday, 2, 0),
    AND(H75="Weekday", J75="Low season"), VLOOKUP(B75, low_weekdays, 2, 0),
    AND(H75="Saturday", J75="Low season"), VLOOKUP(B75, low_saturday, 2, 0),
    AND(H75="Sunday", J75="Low season"), VLOOKUP(B75, low_sunday, 2, 0),
    TRUE, "error")</f>
        <v>Peak</v>
      </c>
    </row>
    <row r="76" spans="1:11" x14ac:dyDescent="0.25">
      <c r="A76" s="111">
        <v>45140</v>
      </c>
      <c r="B76" s="86">
        <v>0.39583333333333298</v>
      </c>
      <c r="C76" s="91">
        <f t="shared" ca="1" si="4"/>
        <v>28</v>
      </c>
      <c r="D76" s="118">
        <v>19</v>
      </c>
      <c r="E76" s="119">
        <v>0.375</v>
      </c>
      <c r="F76" s="119">
        <v>0.39583333333333298</v>
      </c>
      <c r="G76" s="115">
        <f t="shared" si="5"/>
        <v>4</v>
      </c>
      <c r="H76" s="116" t="str" cm="1">
        <f t="array" ref="H76">_xlfn.IFS((G76&gt;=2)*(G76&lt;=6), "Weekday", G76=7, "Saturday", G76=1, "Sunday")</f>
        <v>Weekday</v>
      </c>
      <c r="I76" s="116">
        <f t="shared" si="6"/>
        <v>8</v>
      </c>
      <c r="J76" s="116" t="str">
        <f t="shared" si="7"/>
        <v>High season</v>
      </c>
      <c r="K76" s="117" t="str" cm="1">
        <f t="array" ref="K76">_xlfn.IFS(AND(H76="Weekday", J76="High season"), VLOOKUP(B76, high_weekday, 2, 0),
    AND(H76="Saturday", J76="High season"), VLOOKUP(B76, high_saturday, 2, 0),
    AND(H76="Sunday", J76="High season"), VLOOKUP(B76, high_sunday, 2, 0),
    AND(H76="Weekday", J76="Low season"), VLOOKUP(B76, low_weekdays, 2, 0),
    AND(H76="Saturday", J76="Low season"), VLOOKUP(B76, low_saturday, 2, 0),
    AND(H76="Sunday", J76="Low season"), VLOOKUP(B76, low_sunday, 2, 0),
    TRUE, "error")</f>
        <v>Standard</v>
      </c>
    </row>
    <row r="77" spans="1:11" x14ac:dyDescent="0.25">
      <c r="A77" s="111">
        <v>45140</v>
      </c>
      <c r="B77" s="86">
        <v>0.41666666666666702</v>
      </c>
      <c r="C77" s="91">
        <f t="shared" ca="1" si="4"/>
        <v>25</v>
      </c>
      <c r="D77" s="118">
        <v>20</v>
      </c>
      <c r="E77" s="119">
        <v>0.39583333333333298</v>
      </c>
      <c r="F77" s="119">
        <v>0.41666666666666702</v>
      </c>
      <c r="G77" s="115">
        <f t="shared" si="5"/>
        <v>4</v>
      </c>
      <c r="H77" s="116" t="str" cm="1">
        <f t="array" ref="H77">_xlfn.IFS((G77&gt;=2)*(G77&lt;=6), "Weekday", G77=7, "Saturday", G77=1, "Sunday")</f>
        <v>Weekday</v>
      </c>
      <c r="I77" s="116">
        <f t="shared" si="6"/>
        <v>8</v>
      </c>
      <c r="J77" s="116" t="str">
        <f t="shared" si="7"/>
        <v>High season</v>
      </c>
      <c r="K77" s="117" t="str" cm="1">
        <f t="array" ref="K77">_xlfn.IFS(AND(H77="Weekday", J77="High season"), VLOOKUP(B77, high_weekday, 2, 0),
    AND(H77="Saturday", J77="High season"), VLOOKUP(B77, high_saturday, 2, 0),
    AND(H77="Sunday", J77="High season"), VLOOKUP(B77, high_sunday, 2, 0),
    AND(H77="Weekday", J77="Low season"), VLOOKUP(B77, low_weekdays, 2, 0),
    AND(H77="Saturday", J77="Low season"), VLOOKUP(B77, low_saturday, 2, 0),
    AND(H77="Sunday", J77="Low season"), VLOOKUP(B77, low_sunday, 2, 0),
    TRUE, "error")</f>
        <v>Standard</v>
      </c>
    </row>
    <row r="78" spans="1:11" x14ac:dyDescent="0.25">
      <c r="A78" s="111">
        <v>45140</v>
      </c>
      <c r="B78" s="86">
        <v>0.4375</v>
      </c>
      <c r="C78" s="91">
        <f t="shared" ca="1" si="4"/>
        <v>28</v>
      </c>
      <c r="D78" s="118">
        <v>21</v>
      </c>
      <c r="E78" s="119">
        <v>0.41666666666666702</v>
      </c>
      <c r="F78" s="119">
        <v>0.4375</v>
      </c>
      <c r="G78" s="115">
        <f t="shared" si="5"/>
        <v>4</v>
      </c>
      <c r="H78" s="116" t="str" cm="1">
        <f t="array" ref="H78">_xlfn.IFS((G78&gt;=2)*(G78&lt;=6), "Weekday", G78=7, "Saturday", G78=1, "Sunday")</f>
        <v>Weekday</v>
      </c>
      <c r="I78" s="116">
        <f t="shared" si="6"/>
        <v>8</v>
      </c>
      <c r="J78" s="116" t="str">
        <f t="shared" si="7"/>
        <v>High season</v>
      </c>
      <c r="K78" s="117" t="str" cm="1">
        <f t="array" ref="K78">_xlfn.IFS(AND(H78="Weekday", J78="High season"), VLOOKUP(B78, high_weekday, 2, 0),
    AND(H78="Saturday", J78="High season"), VLOOKUP(B78, high_saturday, 2, 0),
    AND(H78="Sunday", J78="High season"), VLOOKUP(B78, high_sunday, 2, 0),
    AND(H78="Weekday", J78="Low season"), VLOOKUP(B78, low_weekdays, 2, 0),
    AND(H78="Saturday", J78="Low season"), VLOOKUP(B78, low_saturday, 2, 0),
    AND(H78="Sunday", J78="Low season"), VLOOKUP(B78, low_sunday, 2, 0),
    TRUE, "error")</f>
        <v>Standard</v>
      </c>
    </row>
    <row r="79" spans="1:11" x14ac:dyDescent="0.25">
      <c r="A79" s="111">
        <v>45140</v>
      </c>
      <c r="B79" s="86">
        <v>0.45833333333333298</v>
      </c>
      <c r="C79" s="91">
        <f t="shared" ca="1" si="4"/>
        <v>7</v>
      </c>
      <c r="D79" s="118">
        <v>22</v>
      </c>
      <c r="E79" s="119">
        <v>0.4375</v>
      </c>
      <c r="F79" s="119">
        <v>0.45833333333333298</v>
      </c>
      <c r="G79" s="115">
        <f t="shared" si="5"/>
        <v>4</v>
      </c>
      <c r="H79" s="116" t="str" cm="1">
        <f t="array" ref="H79">_xlfn.IFS((G79&gt;=2)*(G79&lt;=6), "Weekday", G79=7, "Saturday", G79=1, "Sunday")</f>
        <v>Weekday</v>
      </c>
      <c r="I79" s="116">
        <f t="shared" si="6"/>
        <v>8</v>
      </c>
      <c r="J79" s="116" t="str">
        <f t="shared" si="7"/>
        <v>High season</v>
      </c>
      <c r="K79" s="117" t="str" cm="1">
        <f t="array" ref="K79">_xlfn.IFS(AND(H79="Weekday", J79="High season"), VLOOKUP(B79, high_weekday, 2, 0),
    AND(H79="Saturday", J79="High season"), VLOOKUP(B79, high_saturday, 2, 0),
    AND(H79="Sunday", J79="High season"), VLOOKUP(B79, high_sunday, 2, 0),
    AND(H79="Weekday", J79="Low season"), VLOOKUP(B79, low_weekdays, 2, 0),
    AND(H79="Saturday", J79="Low season"), VLOOKUP(B79, low_saturday, 2, 0),
    AND(H79="Sunday", J79="Low season"), VLOOKUP(B79, low_sunday, 2, 0),
    TRUE, "error")</f>
        <v>Standard</v>
      </c>
    </row>
    <row r="80" spans="1:11" x14ac:dyDescent="0.25">
      <c r="A80" s="111">
        <v>45140</v>
      </c>
      <c r="B80" s="86">
        <v>0.47916666666666702</v>
      </c>
      <c r="C80" s="91">
        <f t="shared" ca="1" si="4"/>
        <v>4</v>
      </c>
      <c r="D80" s="118">
        <v>23</v>
      </c>
      <c r="E80" s="119">
        <v>0.45833333333333298</v>
      </c>
      <c r="F80" s="119">
        <v>0.47916666666666702</v>
      </c>
      <c r="G80" s="115">
        <f t="shared" si="5"/>
        <v>4</v>
      </c>
      <c r="H80" s="116" t="str" cm="1">
        <f t="array" ref="H80">_xlfn.IFS((G80&gt;=2)*(G80&lt;=6), "Weekday", G80=7, "Saturday", G80=1, "Sunday")</f>
        <v>Weekday</v>
      </c>
      <c r="I80" s="116">
        <f t="shared" si="6"/>
        <v>8</v>
      </c>
      <c r="J80" s="116" t="str">
        <f t="shared" si="7"/>
        <v>High season</v>
      </c>
      <c r="K80" s="117" t="str" cm="1">
        <f t="array" ref="K80">_xlfn.IFS(AND(H80="Weekday", J80="High season"), VLOOKUP(B80, high_weekday, 2, 0),
    AND(H80="Saturday", J80="High season"), VLOOKUP(B80, high_saturday, 2, 0),
    AND(H80="Sunday", J80="High season"), VLOOKUP(B80, high_sunday, 2, 0),
    AND(H80="Weekday", J80="Low season"), VLOOKUP(B80, low_weekdays, 2, 0),
    AND(H80="Saturday", J80="Low season"), VLOOKUP(B80, low_saturday, 2, 0),
    AND(H80="Sunday", J80="Low season"), VLOOKUP(B80, low_sunday, 2, 0),
    TRUE, "error")</f>
        <v>Standard</v>
      </c>
    </row>
    <row r="81" spans="1:11" x14ac:dyDescent="0.25">
      <c r="A81" s="111">
        <v>45140</v>
      </c>
      <c r="B81" s="86">
        <v>0.5</v>
      </c>
      <c r="C81" s="91">
        <f t="shared" ca="1" si="4"/>
        <v>25</v>
      </c>
      <c r="D81" s="118">
        <v>24</v>
      </c>
      <c r="E81" s="119">
        <v>0.47916666666666702</v>
      </c>
      <c r="F81" s="119">
        <v>0.5</v>
      </c>
      <c r="G81" s="115">
        <f t="shared" si="5"/>
        <v>4</v>
      </c>
      <c r="H81" s="116" t="str" cm="1">
        <f t="array" ref="H81">_xlfn.IFS((G81&gt;=2)*(G81&lt;=6), "Weekday", G81=7, "Saturday", G81=1, "Sunday")</f>
        <v>Weekday</v>
      </c>
      <c r="I81" s="116">
        <f t="shared" si="6"/>
        <v>8</v>
      </c>
      <c r="J81" s="116" t="str">
        <f t="shared" si="7"/>
        <v>High season</v>
      </c>
      <c r="K81" s="117" t="str" cm="1">
        <f t="array" ref="K81">_xlfn.IFS(AND(H81="Weekday", J81="High season"), VLOOKUP(B81, high_weekday, 2, 0),
    AND(H81="Saturday", J81="High season"), VLOOKUP(B81, high_saturday, 2, 0),
    AND(H81="Sunday", J81="High season"), VLOOKUP(B81, high_sunday, 2, 0),
    AND(H81="Weekday", J81="Low season"), VLOOKUP(B81, low_weekdays, 2, 0),
    AND(H81="Saturday", J81="Low season"), VLOOKUP(B81, low_saturday, 2, 0),
    AND(H81="Sunday", J81="Low season"), VLOOKUP(B81, low_sunday, 2, 0),
    TRUE, "error")</f>
        <v>Standard</v>
      </c>
    </row>
    <row r="82" spans="1:11" x14ac:dyDescent="0.25">
      <c r="A82" s="111">
        <v>45140</v>
      </c>
      <c r="B82" s="86">
        <v>0.52083333333333304</v>
      </c>
      <c r="C82" s="91">
        <f t="shared" ca="1" si="4"/>
        <v>5</v>
      </c>
      <c r="D82" s="118">
        <v>25</v>
      </c>
      <c r="E82" s="119">
        <v>0.5</v>
      </c>
      <c r="F82" s="119">
        <v>0.52083333333333304</v>
      </c>
      <c r="G82" s="115">
        <f t="shared" si="5"/>
        <v>4</v>
      </c>
      <c r="H82" s="116" t="str" cm="1">
        <f t="array" ref="H82">_xlfn.IFS((G82&gt;=2)*(G82&lt;=6), "Weekday", G82=7, "Saturday", G82=1, "Sunday")</f>
        <v>Weekday</v>
      </c>
      <c r="I82" s="116">
        <f t="shared" si="6"/>
        <v>8</v>
      </c>
      <c r="J82" s="116" t="str">
        <f t="shared" si="7"/>
        <v>High season</v>
      </c>
      <c r="K82" s="117" t="str" cm="1">
        <f t="array" ref="K82">_xlfn.IFS(AND(H82="Weekday", J82="High season"), VLOOKUP(B82, high_weekday, 2, 0),
    AND(H82="Saturday", J82="High season"), VLOOKUP(B82, high_saturday, 2, 0),
    AND(H82="Sunday", J82="High season"), VLOOKUP(B82, high_sunday, 2, 0),
    AND(H82="Weekday", J82="Low season"), VLOOKUP(B82, low_weekdays, 2, 0),
    AND(H82="Saturday", J82="Low season"), VLOOKUP(B82, low_saturday, 2, 0),
    AND(H82="Sunday", J82="Low season"), VLOOKUP(B82, low_sunday, 2, 0),
    TRUE, "error")</f>
        <v>Standard</v>
      </c>
    </row>
    <row r="83" spans="1:11" x14ac:dyDescent="0.25">
      <c r="A83" s="111">
        <v>45140</v>
      </c>
      <c r="B83" s="86">
        <v>0.54166666666666696</v>
      </c>
      <c r="C83" s="91">
        <f t="shared" ca="1" si="4"/>
        <v>16</v>
      </c>
      <c r="D83" s="118">
        <v>26</v>
      </c>
      <c r="E83" s="119">
        <v>0.52083333333333304</v>
      </c>
      <c r="F83" s="119">
        <v>0.54166666666666696</v>
      </c>
      <c r="G83" s="115">
        <f t="shared" si="5"/>
        <v>4</v>
      </c>
      <c r="H83" s="116" t="str" cm="1">
        <f t="array" ref="H83">_xlfn.IFS((G83&gt;=2)*(G83&lt;=6), "Weekday", G83=7, "Saturday", G83=1, "Sunday")</f>
        <v>Weekday</v>
      </c>
      <c r="I83" s="116">
        <f t="shared" si="6"/>
        <v>8</v>
      </c>
      <c r="J83" s="116" t="str">
        <f t="shared" si="7"/>
        <v>High season</v>
      </c>
      <c r="K83" s="117" t="str" cm="1">
        <f t="array" ref="K83">_xlfn.IFS(AND(H83="Weekday", J83="High season"), VLOOKUP(B83, high_weekday, 2, 0),
    AND(H83="Saturday", J83="High season"), VLOOKUP(B83, high_saturday, 2, 0),
    AND(H83="Sunday", J83="High season"), VLOOKUP(B83, high_sunday, 2, 0),
    AND(H83="Weekday", J83="Low season"), VLOOKUP(B83, low_weekdays, 2, 0),
    AND(H83="Saturday", J83="Low season"), VLOOKUP(B83, low_saturday, 2, 0),
    AND(H83="Sunday", J83="Low season"), VLOOKUP(B83, low_sunday, 2, 0),
    TRUE, "error")</f>
        <v>Standard</v>
      </c>
    </row>
    <row r="84" spans="1:11" x14ac:dyDescent="0.25">
      <c r="A84" s="111">
        <v>45140</v>
      </c>
      <c r="B84" s="86">
        <v>0.5625</v>
      </c>
      <c r="C84" s="91">
        <f t="shared" ca="1" si="4"/>
        <v>1</v>
      </c>
      <c r="D84" s="118">
        <v>27</v>
      </c>
      <c r="E84" s="119">
        <v>0.54166666666666696</v>
      </c>
      <c r="F84" s="119">
        <v>0.5625</v>
      </c>
      <c r="G84" s="115">
        <f t="shared" si="5"/>
        <v>4</v>
      </c>
      <c r="H84" s="116" t="str" cm="1">
        <f t="array" ref="H84">_xlfn.IFS((G84&gt;=2)*(G84&lt;=6), "Weekday", G84=7, "Saturday", G84=1, "Sunday")</f>
        <v>Weekday</v>
      </c>
      <c r="I84" s="116">
        <f t="shared" si="6"/>
        <v>8</v>
      </c>
      <c r="J84" s="116" t="str">
        <f t="shared" si="7"/>
        <v>High season</v>
      </c>
      <c r="K84" s="117" t="str" cm="1">
        <f t="array" ref="K84">_xlfn.IFS(AND(H84="Weekday", J84="High season"), VLOOKUP(B84, high_weekday, 2, 0),
    AND(H84="Saturday", J84="High season"), VLOOKUP(B84, high_saturday, 2, 0),
    AND(H84="Sunday", J84="High season"), VLOOKUP(B84, high_sunday, 2, 0),
    AND(H84="Weekday", J84="Low season"), VLOOKUP(B84, low_weekdays, 2, 0),
    AND(H84="Saturday", J84="Low season"), VLOOKUP(B84, low_saturday, 2, 0),
    AND(H84="Sunday", J84="Low season"), VLOOKUP(B84, low_sunday, 2, 0),
    TRUE, "error")</f>
        <v>Standard</v>
      </c>
    </row>
    <row r="85" spans="1:11" x14ac:dyDescent="0.25">
      <c r="A85" s="111">
        <v>45140</v>
      </c>
      <c r="B85" s="86">
        <v>0.58333333333333304</v>
      </c>
      <c r="C85" s="91">
        <f t="shared" ca="1" si="4"/>
        <v>9</v>
      </c>
      <c r="D85" s="118">
        <v>28</v>
      </c>
      <c r="E85" s="119">
        <v>0.5625</v>
      </c>
      <c r="F85" s="119">
        <v>0.58333333333333304</v>
      </c>
      <c r="G85" s="115">
        <f t="shared" si="5"/>
        <v>4</v>
      </c>
      <c r="H85" s="116" t="str" cm="1">
        <f t="array" ref="H85">_xlfn.IFS((G85&gt;=2)*(G85&lt;=6), "Weekday", G85=7, "Saturday", G85=1, "Sunday")</f>
        <v>Weekday</v>
      </c>
      <c r="I85" s="116">
        <f t="shared" si="6"/>
        <v>8</v>
      </c>
      <c r="J85" s="116" t="str">
        <f t="shared" si="7"/>
        <v>High season</v>
      </c>
      <c r="K85" s="117" t="str" cm="1">
        <f t="array" ref="K85">_xlfn.IFS(AND(H85="Weekday", J85="High season"), VLOOKUP(B85, high_weekday, 2, 0),
    AND(H85="Saturday", J85="High season"), VLOOKUP(B85, high_saturday, 2, 0),
    AND(H85="Sunday", J85="High season"), VLOOKUP(B85, high_sunday, 2, 0),
    AND(H85="Weekday", J85="Low season"), VLOOKUP(B85, low_weekdays, 2, 0),
    AND(H85="Saturday", J85="Low season"), VLOOKUP(B85, low_saturday, 2, 0),
    AND(H85="Sunday", J85="Low season"), VLOOKUP(B85, low_sunday, 2, 0),
    TRUE, "error")</f>
        <v>Standard</v>
      </c>
    </row>
    <row r="86" spans="1:11" x14ac:dyDescent="0.25">
      <c r="A86" s="111">
        <v>45140</v>
      </c>
      <c r="B86" s="86">
        <v>0.60416666666666696</v>
      </c>
      <c r="C86" s="91">
        <f t="shared" ca="1" si="4"/>
        <v>5</v>
      </c>
      <c r="D86" s="118">
        <v>29</v>
      </c>
      <c r="E86" s="119">
        <v>0.58333333333333304</v>
      </c>
      <c r="F86" s="119">
        <v>0.60416666666666696</v>
      </c>
      <c r="G86" s="115">
        <f t="shared" si="5"/>
        <v>4</v>
      </c>
      <c r="H86" s="116" t="str" cm="1">
        <f t="array" ref="H86">_xlfn.IFS((G86&gt;=2)*(G86&lt;=6), "Weekday", G86=7, "Saturday", G86=1, "Sunday")</f>
        <v>Weekday</v>
      </c>
      <c r="I86" s="116">
        <f t="shared" si="6"/>
        <v>8</v>
      </c>
      <c r="J86" s="116" t="str">
        <f t="shared" si="7"/>
        <v>High season</v>
      </c>
      <c r="K86" s="117" t="str" cm="1">
        <f t="array" ref="K86">_xlfn.IFS(AND(H86="Weekday", J86="High season"), VLOOKUP(B86, high_weekday, 2, 0),
    AND(H86="Saturday", J86="High season"), VLOOKUP(B86, high_saturday, 2, 0),
    AND(H86="Sunday", J86="High season"), VLOOKUP(B86, high_sunday, 2, 0),
    AND(H86="Weekday", J86="Low season"), VLOOKUP(B86, low_weekdays, 2, 0),
    AND(H86="Saturday", J86="Low season"), VLOOKUP(B86, low_saturday, 2, 0),
    AND(H86="Sunday", J86="Low season"), VLOOKUP(B86, low_sunday, 2, 0),
    TRUE, "error")</f>
        <v>Standard</v>
      </c>
    </row>
    <row r="87" spans="1:11" x14ac:dyDescent="0.25">
      <c r="A87" s="111">
        <v>45140</v>
      </c>
      <c r="B87" s="86">
        <v>0.625</v>
      </c>
      <c r="C87" s="91">
        <f t="shared" ca="1" si="4"/>
        <v>7</v>
      </c>
      <c r="D87" s="118">
        <v>30</v>
      </c>
      <c r="E87" s="119">
        <v>0.60416666666666696</v>
      </c>
      <c r="F87" s="119">
        <v>0.625</v>
      </c>
      <c r="G87" s="115">
        <f t="shared" si="5"/>
        <v>4</v>
      </c>
      <c r="H87" s="116" t="str" cm="1">
        <f t="array" ref="H87">_xlfn.IFS((G87&gt;=2)*(G87&lt;=6), "Weekday", G87=7, "Saturday", G87=1, "Sunday")</f>
        <v>Weekday</v>
      </c>
      <c r="I87" s="116">
        <f t="shared" si="6"/>
        <v>8</v>
      </c>
      <c r="J87" s="116" t="str">
        <f t="shared" si="7"/>
        <v>High season</v>
      </c>
      <c r="K87" s="117" t="str" cm="1">
        <f t="array" ref="K87">_xlfn.IFS(AND(H87="Weekday", J87="High season"), VLOOKUP(B87, high_weekday, 2, 0),
    AND(H87="Saturday", J87="High season"), VLOOKUP(B87, high_saturday, 2, 0),
    AND(H87="Sunday", J87="High season"), VLOOKUP(B87, high_sunday, 2, 0),
    AND(H87="Weekday", J87="Low season"), VLOOKUP(B87, low_weekdays, 2, 0),
    AND(H87="Saturday", J87="Low season"), VLOOKUP(B87, low_saturday, 2, 0),
    AND(H87="Sunday", J87="Low season"), VLOOKUP(B87, low_sunday, 2, 0),
    TRUE, "error")</f>
        <v>Standard</v>
      </c>
    </row>
    <row r="88" spans="1:11" x14ac:dyDescent="0.25">
      <c r="A88" s="111">
        <v>45140</v>
      </c>
      <c r="B88" s="86">
        <v>0.64583333333333304</v>
      </c>
      <c r="C88" s="91">
        <f t="shared" ca="1" si="4"/>
        <v>10</v>
      </c>
      <c r="D88" s="118">
        <v>31</v>
      </c>
      <c r="E88" s="119">
        <v>0.625</v>
      </c>
      <c r="F88" s="119">
        <v>0.64583333333333304</v>
      </c>
      <c r="G88" s="115">
        <f t="shared" si="5"/>
        <v>4</v>
      </c>
      <c r="H88" s="116" t="str" cm="1">
        <f t="array" ref="H88">_xlfn.IFS((G88&gt;=2)*(G88&lt;=6), "Weekday", G88=7, "Saturday", G88=1, "Sunday")</f>
        <v>Weekday</v>
      </c>
      <c r="I88" s="116">
        <f t="shared" si="6"/>
        <v>8</v>
      </c>
      <c r="J88" s="116" t="str">
        <f t="shared" si="7"/>
        <v>High season</v>
      </c>
      <c r="K88" s="117" t="str" cm="1">
        <f t="array" ref="K88">_xlfn.IFS(AND(H88="Weekday", J88="High season"), VLOOKUP(B88, high_weekday, 2, 0),
    AND(H88="Saturday", J88="High season"), VLOOKUP(B88, high_saturday, 2, 0),
    AND(H88="Sunday", J88="High season"), VLOOKUP(B88, high_sunday, 2, 0),
    AND(H88="Weekday", J88="Low season"), VLOOKUP(B88, low_weekdays, 2, 0),
    AND(H88="Saturday", J88="Low season"), VLOOKUP(B88, low_saturday, 2, 0),
    AND(H88="Sunday", J88="Low season"), VLOOKUP(B88, low_sunday, 2, 0),
    TRUE, "error")</f>
        <v>Standard</v>
      </c>
    </row>
    <row r="89" spans="1:11" x14ac:dyDescent="0.25">
      <c r="A89" s="111">
        <v>45140</v>
      </c>
      <c r="B89" s="86">
        <v>0.66666666666666696</v>
      </c>
      <c r="C89" s="91">
        <f t="shared" ca="1" si="4"/>
        <v>7</v>
      </c>
      <c r="D89" s="118">
        <v>32</v>
      </c>
      <c r="E89" s="119">
        <v>0.64583333333333304</v>
      </c>
      <c r="F89" s="119">
        <v>0.66666666666666696</v>
      </c>
      <c r="G89" s="115">
        <f t="shared" si="5"/>
        <v>4</v>
      </c>
      <c r="H89" s="116" t="str" cm="1">
        <f t="array" ref="H89">_xlfn.IFS((G89&gt;=2)*(G89&lt;=6), "Weekday", G89=7, "Saturday", G89=1, "Sunday")</f>
        <v>Weekday</v>
      </c>
      <c r="I89" s="116">
        <f t="shared" si="6"/>
        <v>8</v>
      </c>
      <c r="J89" s="116" t="str">
        <f t="shared" si="7"/>
        <v>High season</v>
      </c>
      <c r="K89" s="117" t="str" cm="1">
        <f t="array" ref="K89">_xlfn.IFS(AND(H89="Weekday", J89="High season"), VLOOKUP(B89, high_weekday, 2, 0),
    AND(H89="Saturday", J89="High season"), VLOOKUP(B89, high_saturday, 2, 0),
    AND(H89="Sunday", J89="High season"), VLOOKUP(B89, high_sunday, 2, 0),
    AND(H89="Weekday", J89="Low season"), VLOOKUP(B89, low_weekdays, 2, 0),
    AND(H89="Saturday", J89="Low season"), VLOOKUP(B89, low_saturday, 2, 0),
    AND(H89="Sunday", J89="Low season"), VLOOKUP(B89, low_sunday, 2, 0),
    TRUE, "error")</f>
        <v>Standard</v>
      </c>
    </row>
    <row r="90" spans="1:11" x14ac:dyDescent="0.25">
      <c r="A90" s="111">
        <v>45140</v>
      </c>
      <c r="B90" s="86">
        <v>0.6875</v>
      </c>
      <c r="C90" s="91">
        <f t="shared" ca="1" si="4"/>
        <v>2</v>
      </c>
      <c r="D90" s="118">
        <v>33</v>
      </c>
      <c r="E90" s="119">
        <v>0.66666666666666696</v>
      </c>
      <c r="F90" s="119">
        <v>0.6875</v>
      </c>
      <c r="G90" s="115">
        <f t="shared" si="5"/>
        <v>4</v>
      </c>
      <c r="H90" s="116" t="str" cm="1">
        <f t="array" ref="H90">_xlfn.IFS((G90&gt;=2)*(G90&lt;=6), "Weekday", G90=7, "Saturday", G90=1, "Sunday")</f>
        <v>Weekday</v>
      </c>
      <c r="I90" s="116">
        <f t="shared" si="6"/>
        <v>8</v>
      </c>
      <c r="J90" s="116" t="str">
        <f t="shared" si="7"/>
        <v>High season</v>
      </c>
      <c r="K90" s="117" t="str" cm="1">
        <f t="array" ref="K90">_xlfn.IFS(AND(H90="Weekday", J90="High season"), VLOOKUP(B90, high_weekday, 2, 0),
    AND(H90="Saturday", J90="High season"), VLOOKUP(B90, high_saturday, 2, 0),
    AND(H90="Sunday", J90="High season"), VLOOKUP(B90, high_sunday, 2, 0),
    AND(H90="Weekday", J90="Low season"), VLOOKUP(B90, low_weekdays, 2, 0),
    AND(H90="Saturday", J90="Low season"), VLOOKUP(B90, low_saturday, 2, 0),
    AND(H90="Sunday", J90="Low season"), VLOOKUP(B90, low_sunday, 2, 0),
    TRUE, "error")</f>
        <v>Standard</v>
      </c>
    </row>
    <row r="91" spans="1:11" x14ac:dyDescent="0.25">
      <c r="A91" s="111">
        <v>45140</v>
      </c>
      <c r="B91" s="86">
        <v>0.70833333333333304</v>
      </c>
      <c r="C91" s="91">
        <f t="shared" ca="1" si="4"/>
        <v>17</v>
      </c>
      <c r="D91" s="118">
        <v>34</v>
      </c>
      <c r="E91" s="119">
        <v>0.6875</v>
      </c>
      <c r="F91" s="119">
        <v>0.70833333333333304</v>
      </c>
      <c r="G91" s="115">
        <f t="shared" si="5"/>
        <v>4</v>
      </c>
      <c r="H91" s="116" t="str" cm="1">
        <f t="array" ref="H91">_xlfn.IFS((G91&gt;=2)*(G91&lt;=6), "Weekday", G91=7, "Saturday", G91=1, "Sunday")</f>
        <v>Weekday</v>
      </c>
      <c r="I91" s="116">
        <f t="shared" si="6"/>
        <v>8</v>
      </c>
      <c r="J91" s="116" t="str">
        <f t="shared" si="7"/>
        <v>High season</v>
      </c>
      <c r="K91" s="117" t="str" cm="1">
        <f t="array" ref="K91">_xlfn.IFS(AND(H91="Weekday", J91="High season"), VLOOKUP(B91, high_weekday, 2, 0),
    AND(H91="Saturday", J91="High season"), VLOOKUP(B91, high_saturday, 2, 0),
    AND(H91="Sunday", J91="High season"), VLOOKUP(B91, high_sunday, 2, 0),
    AND(H91="Weekday", J91="Low season"), VLOOKUP(B91, low_weekdays, 2, 0),
    AND(H91="Saturday", J91="Low season"), VLOOKUP(B91, low_saturday, 2, 0),
    AND(H91="Sunday", J91="Low season"), VLOOKUP(B91, low_sunday, 2, 0),
    TRUE, "error")</f>
        <v>Standard</v>
      </c>
    </row>
    <row r="92" spans="1:11" x14ac:dyDescent="0.25">
      <c r="A92" s="111">
        <v>45140</v>
      </c>
      <c r="B92" s="86">
        <v>0.72916666666666696</v>
      </c>
      <c r="C92" s="91">
        <f t="shared" ca="1" si="4"/>
        <v>1</v>
      </c>
      <c r="D92" s="118">
        <v>35</v>
      </c>
      <c r="E92" s="119">
        <v>0.70833333333333304</v>
      </c>
      <c r="F92" s="119">
        <v>0.72916666666666696</v>
      </c>
      <c r="G92" s="115">
        <f t="shared" si="5"/>
        <v>4</v>
      </c>
      <c r="H92" s="116" t="str" cm="1">
        <f t="array" ref="H92">_xlfn.IFS((G92&gt;=2)*(G92&lt;=6), "Weekday", G92=7, "Saturday", G92=1, "Sunday")</f>
        <v>Weekday</v>
      </c>
      <c r="I92" s="116">
        <f t="shared" si="6"/>
        <v>8</v>
      </c>
      <c r="J92" s="116" t="str">
        <f t="shared" si="7"/>
        <v>High season</v>
      </c>
      <c r="K92" s="117" t="str" cm="1">
        <f t="array" ref="K92">_xlfn.IFS(AND(H92="Weekday", J92="High season"), VLOOKUP(B92, high_weekday, 2, 0),
    AND(H92="Saturday", J92="High season"), VLOOKUP(B92, high_saturday, 2, 0),
    AND(H92="Sunday", J92="High season"), VLOOKUP(B92, high_sunday, 2, 0),
    AND(H92="Weekday", J92="Low season"), VLOOKUP(B92, low_weekdays, 2, 0),
    AND(H92="Saturday", J92="Low season"), VLOOKUP(B92, low_saturday, 2, 0),
    AND(H92="Sunday", J92="Low season"), VLOOKUP(B92, low_sunday, 2, 0),
    TRUE, "error")</f>
        <v>Peak</v>
      </c>
    </row>
    <row r="93" spans="1:11" x14ac:dyDescent="0.25">
      <c r="A93" s="111">
        <v>45140</v>
      </c>
      <c r="B93" s="86">
        <v>0.75</v>
      </c>
      <c r="C93" s="91">
        <f t="shared" ca="1" si="4"/>
        <v>30</v>
      </c>
      <c r="D93" s="118">
        <v>36</v>
      </c>
      <c r="E93" s="119">
        <v>0.72916666666666696</v>
      </c>
      <c r="F93" s="119">
        <v>0.75</v>
      </c>
      <c r="G93" s="115">
        <f t="shared" si="5"/>
        <v>4</v>
      </c>
      <c r="H93" s="116" t="str" cm="1">
        <f t="array" ref="H93">_xlfn.IFS((G93&gt;=2)*(G93&lt;=6), "Weekday", G93=7, "Saturday", G93=1, "Sunday")</f>
        <v>Weekday</v>
      </c>
      <c r="I93" s="116">
        <f t="shared" si="6"/>
        <v>8</v>
      </c>
      <c r="J93" s="116" t="str">
        <f t="shared" si="7"/>
        <v>High season</v>
      </c>
      <c r="K93" s="117" t="str" cm="1">
        <f t="array" ref="K93">_xlfn.IFS(AND(H93="Weekday", J93="High season"), VLOOKUP(B93, high_weekday, 2, 0),
    AND(H93="Saturday", J93="High season"), VLOOKUP(B93, high_saturday, 2, 0),
    AND(H93="Sunday", J93="High season"), VLOOKUP(B93, high_sunday, 2, 0),
    AND(H93="Weekday", J93="Low season"), VLOOKUP(B93, low_weekdays, 2, 0),
    AND(H93="Saturday", J93="Low season"), VLOOKUP(B93, low_saturday, 2, 0),
    AND(H93="Sunday", J93="Low season"), VLOOKUP(B93, low_sunday, 2, 0),
    TRUE, "error")</f>
        <v>Peak</v>
      </c>
    </row>
    <row r="94" spans="1:11" x14ac:dyDescent="0.25">
      <c r="A94" s="111">
        <v>45140</v>
      </c>
      <c r="B94" s="86">
        <v>0.77083333333333304</v>
      </c>
      <c r="C94" s="91">
        <f t="shared" ca="1" si="4"/>
        <v>14</v>
      </c>
      <c r="D94" s="118">
        <v>37</v>
      </c>
      <c r="E94" s="119">
        <v>0.75</v>
      </c>
      <c r="F94" s="119">
        <v>0.77083333333333304</v>
      </c>
      <c r="G94" s="115">
        <f t="shared" si="5"/>
        <v>4</v>
      </c>
      <c r="H94" s="116" t="str" cm="1">
        <f t="array" ref="H94">_xlfn.IFS((G94&gt;=2)*(G94&lt;=6), "Weekday", G94=7, "Saturday", G94=1, "Sunday")</f>
        <v>Weekday</v>
      </c>
      <c r="I94" s="116">
        <f t="shared" si="6"/>
        <v>8</v>
      </c>
      <c r="J94" s="116" t="str">
        <f t="shared" si="7"/>
        <v>High season</v>
      </c>
      <c r="K94" s="117" t="str" cm="1">
        <f t="array" ref="K94">_xlfn.IFS(AND(H94="Weekday", J94="High season"), VLOOKUP(B94, high_weekday, 2, 0),
    AND(H94="Saturday", J94="High season"), VLOOKUP(B94, high_saturday, 2, 0),
    AND(H94="Sunday", J94="High season"), VLOOKUP(B94, high_sunday, 2, 0),
    AND(H94="Weekday", J94="Low season"), VLOOKUP(B94, low_weekdays, 2, 0),
    AND(H94="Saturday", J94="Low season"), VLOOKUP(B94, low_saturday, 2, 0),
    AND(H94="Sunday", J94="Low season"), VLOOKUP(B94, low_sunday, 2, 0),
    TRUE, "error")</f>
        <v>Peak</v>
      </c>
    </row>
    <row r="95" spans="1:11" x14ac:dyDescent="0.25">
      <c r="A95" s="111">
        <v>45140</v>
      </c>
      <c r="B95" s="86">
        <v>0.79166666666666696</v>
      </c>
      <c r="C95" s="91">
        <f t="shared" ca="1" si="4"/>
        <v>25</v>
      </c>
      <c r="D95" s="118">
        <v>38</v>
      </c>
      <c r="E95" s="119">
        <v>0.77083333333333304</v>
      </c>
      <c r="F95" s="119">
        <v>0.79166666666666696</v>
      </c>
      <c r="G95" s="115">
        <f t="shared" si="5"/>
        <v>4</v>
      </c>
      <c r="H95" s="116" t="str" cm="1">
        <f t="array" ref="H95">_xlfn.IFS((G95&gt;=2)*(G95&lt;=6), "Weekday", G95=7, "Saturday", G95=1, "Sunday")</f>
        <v>Weekday</v>
      </c>
      <c r="I95" s="116">
        <f t="shared" si="6"/>
        <v>8</v>
      </c>
      <c r="J95" s="116" t="str">
        <f t="shared" si="7"/>
        <v>High season</v>
      </c>
      <c r="K95" s="117" t="str" cm="1">
        <f t="array" ref="K95">_xlfn.IFS(AND(H95="Weekday", J95="High season"), VLOOKUP(B95, high_weekday, 2, 0),
    AND(H95="Saturday", J95="High season"), VLOOKUP(B95, high_saturday, 2, 0),
    AND(H95="Sunday", J95="High season"), VLOOKUP(B95, high_sunday, 2, 0),
    AND(H95="Weekday", J95="Low season"), VLOOKUP(B95, low_weekdays, 2, 0),
    AND(H95="Saturday", J95="Low season"), VLOOKUP(B95, low_saturday, 2, 0),
    AND(H95="Sunday", J95="Low season"), VLOOKUP(B95, low_sunday, 2, 0),
    TRUE, "error")</f>
        <v>Peak</v>
      </c>
    </row>
    <row r="96" spans="1:11" x14ac:dyDescent="0.25">
      <c r="A96" s="111">
        <v>45140</v>
      </c>
      <c r="B96" s="86">
        <v>0.8125</v>
      </c>
      <c r="C96" s="91">
        <f t="shared" ca="1" si="4"/>
        <v>29</v>
      </c>
      <c r="D96" s="118">
        <v>39</v>
      </c>
      <c r="E96" s="119">
        <v>0.79166666666666696</v>
      </c>
      <c r="F96" s="119">
        <v>0.8125</v>
      </c>
      <c r="G96" s="115">
        <f t="shared" si="5"/>
        <v>4</v>
      </c>
      <c r="H96" s="116" t="str" cm="1">
        <f t="array" ref="H96">_xlfn.IFS((G96&gt;=2)*(G96&lt;=6), "Weekday", G96=7, "Saturday", G96=1, "Sunday")</f>
        <v>Weekday</v>
      </c>
      <c r="I96" s="116">
        <f t="shared" si="6"/>
        <v>8</v>
      </c>
      <c r="J96" s="116" t="str">
        <f t="shared" si="7"/>
        <v>High season</v>
      </c>
      <c r="K96" s="117" t="str" cm="1">
        <f t="array" ref="K96">_xlfn.IFS(AND(H96="Weekday", J96="High season"), VLOOKUP(B96, high_weekday, 2, 0),
    AND(H96="Saturday", J96="High season"), VLOOKUP(B96, high_saturday, 2, 0),
    AND(H96="Sunday", J96="High season"), VLOOKUP(B96, high_sunday, 2, 0),
    AND(H96="Weekday", J96="Low season"), VLOOKUP(B96, low_weekdays, 2, 0),
    AND(H96="Saturday", J96="Low season"), VLOOKUP(B96, low_saturday, 2, 0),
    AND(H96="Sunday", J96="Low season"), VLOOKUP(B96, low_sunday, 2, 0),
    TRUE, "error")</f>
        <v>Standard</v>
      </c>
    </row>
    <row r="97" spans="1:11" x14ac:dyDescent="0.25">
      <c r="A97" s="111">
        <v>45140</v>
      </c>
      <c r="B97" s="86">
        <v>0.83333333333333304</v>
      </c>
      <c r="C97" s="91">
        <f t="shared" ca="1" si="4"/>
        <v>1</v>
      </c>
      <c r="D97" s="118">
        <v>40</v>
      </c>
      <c r="E97" s="119">
        <v>0.8125</v>
      </c>
      <c r="F97" s="119">
        <v>0.83333333333333304</v>
      </c>
      <c r="G97" s="115">
        <f t="shared" si="5"/>
        <v>4</v>
      </c>
      <c r="H97" s="116" t="str" cm="1">
        <f t="array" ref="H97">_xlfn.IFS((G97&gt;=2)*(G97&lt;=6), "Weekday", G97=7, "Saturday", G97=1, "Sunday")</f>
        <v>Weekday</v>
      </c>
      <c r="I97" s="116">
        <f t="shared" si="6"/>
        <v>8</v>
      </c>
      <c r="J97" s="116" t="str">
        <f t="shared" si="7"/>
        <v>High season</v>
      </c>
      <c r="K97" s="117" t="str" cm="1">
        <f t="array" ref="K97">_xlfn.IFS(AND(H97="Weekday", J97="High season"), VLOOKUP(B97, high_weekday, 2, 0),
    AND(H97="Saturday", J97="High season"), VLOOKUP(B97, high_saturday, 2, 0),
    AND(H97="Sunday", J97="High season"), VLOOKUP(B97, high_sunday, 2, 0),
    AND(H97="Weekday", J97="Low season"), VLOOKUP(B97, low_weekdays, 2, 0),
    AND(H97="Saturday", J97="Low season"), VLOOKUP(B97, low_saturday, 2, 0),
    AND(H97="Sunday", J97="Low season"), VLOOKUP(B97, low_sunday, 2, 0),
    TRUE, "error")</f>
        <v>Standard</v>
      </c>
    </row>
    <row r="98" spans="1:11" x14ac:dyDescent="0.25">
      <c r="A98" s="111">
        <v>45140</v>
      </c>
      <c r="B98" s="86">
        <v>0.85416666666666696</v>
      </c>
      <c r="C98" s="91">
        <f t="shared" ca="1" si="4"/>
        <v>16</v>
      </c>
      <c r="D98" s="118">
        <v>41</v>
      </c>
      <c r="E98" s="119">
        <v>0.83333333333333304</v>
      </c>
      <c r="F98" s="119">
        <v>0.85416666666666696</v>
      </c>
      <c r="G98" s="115">
        <f t="shared" si="5"/>
        <v>4</v>
      </c>
      <c r="H98" s="116" t="str" cm="1">
        <f t="array" ref="H98">_xlfn.IFS((G98&gt;=2)*(G98&lt;=6), "Weekday", G98=7, "Saturday", G98=1, "Sunday")</f>
        <v>Weekday</v>
      </c>
      <c r="I98" s="116">
        <f t="shared" si="6"/>
        <v>8</v>
      </c>
      <c r="J98" s="116" t="str">
        <f t="shared" si="7"/>
        <v>High season</v>
      </c>
      <c r="K98" s="117" t="str" cm="1">
        <f t="array" ref="K98">_xlfn.IFS(AND(H98="Weekday", J98="High season"), VLOOKUP(B98, high_weekday, 2, 0),
    AND(H98="Saturday", J98="High season"), VLOOKUP(B98, high_saturday, 2, 0),
    AND(H98="Sunday", J98="High season"), VLOOKUP(B98, high_sunday, 2, 0),
    AND(H98="Weekday", J98="Low season"), VLOOKUP(B98, low_weekdays, 2, 0),
    AND(H98="Saturday", J98="Low season"), VLOOKUP(B98, low_saturday, 2, 0),
    AND(H98="Sunday", J98="Low season"), VLOOKUP(B98, low_sunday, 2, 0),
    TRUE, "error")</f>
        <v>Standard</v>
      </c>
    </row>
    <row r="99" spans="1:11" x14ac:dyDescent="0.25">
      <c r="A99" s="111">
        <v>45140</v>
      </c>
      <c r="B99" s="86">
        <v>0.875</v>
      </c>
      <c r="C99" s="91">
        <f t="shared" ca="1" si="4"/>
        <v>15</v>
      </c>
      <c r="D99" s="118">
        <v>42</v>
      </c>
      <c r="E99" s="119">
        <v>0.85416666666666696</v>
      </c>
      <c r="F99" s="119">
        <v>0.875</v>
      </c>
      <c r="G99" s="115">
        <f t="shared" si="5"/>
        <v>4</v>
      </c>
      <c r="H99" s="116" t="str" cm="1">
        <f t="array" ref="H99">_xlfn.IFS((G99&gt;=2)*(G99&lt;=6), "Weekday", G99=7, "Saturday", G99=1, "Sunday")</f>
        <v>Weekday</v>
      </c>
      <c r="I99" s="116">
        <f t="shared" si="6"/>
        <v>8</v>
      </c>
      <c r="J99" s="116" t="str">
        <f t="shared" si="7"/>
        <v>High season</v>
      </c>
      <c r="K99" s="117" t="str" cm="1">
        <f t="array" ref="K99">_xlfn.IFS(AND(H99="Weekday", J99="High season"), VLOOKUP(B99, high_weekday, 2, 0),
    AND(H99="Saturday", J99="High season"), VLOOKUP(B99, high_saturday, 2, 0),
    AND(H99="Sunday", J99="High season"), VLOOKUP(B99, high_sunday, 2, 0),
    AND(H99="Weekday", J99="Low season"), VLOOKUP(B99, low_weekdays, 2, 0),
    AND(H99="Saturday", J99="Low season"), VLOOKUP(B99, low_saturday, 2, 0),
    AND(H99="Sunday", J99="Low season"), VLOOKUP(B99, low_sunday, 2, 0),
    TRUE, "error")</f>
        <v>Standard</v>
      </c>
    </row>
    <row r="100" spans="1:11" x14ac:dyDescent="0.25">
      <c r="A100" s="111">
        <v>45140</v>
      </c>
      <c r="B100" s="86">
        <v>0.89583333333333304</v>
      </c>
      <c r="C100" s="91">
        <f t="shared" ca="1" si="4"/>
        <v>25</v>
      </c>
      <c r="D100" s="118">
        <v>43</v>
      </c>
      <c r="E100" s="119">
        <v>0.875</v>
      </c>
      <c r="F100" s="119">
        <v>0.89583333333333304</v>
      </c>
      <c r="G100" s="115">
        <f t="shared" si="5"/>
        <v>4</v>
      </c>
      <c r="H100" s="116" t="str" cm="1">
        <f t="array" ref="H100">_xlfn.IFS((G100&gt;=2)*(G100&lt;=6), "Weekday", G100=7, "Saturday", G100=1, "Sunday")</f>
        <v>Weekday</v>
      </c>
      <c r="I100" s="116">
        <f t="shared" si="6"/>
        <v>8</v>
      </c>
      <c r="J100" s="116" t="str">
        <f t="shared" si="7"/>
        <v>High season</v>
      </c>
      <c r="K100" s="117" t="str" cm="1">
        <f t="array" ref="K100">_xlfn.IFS(AND(H100="Weekday", J100="High season"), VLOOKUP(B100, high_weekday, 2, 0),
    AND(H100="Saturday", J100="High season"), VLOOKUP(B100, high_saturday, 2, 0),
    AND(H100="Sunday", J100="High season"), VLOOKUP(B100, high_sunday, 2, 0),
    AND(H100="Weekday", J100="Low season"), VLOOKUP(B100, low_weekdays, 2, 0),
    AND(H100="Saturday", J100="Low season"), VLOOKUP(B100, low_saturday, 2, 0),
    AND(H100="Sunday", J100="Low season"), VLOOKUP(B100, low_sunday, 2, 0),
    TRUE, "error")</f>
        <v>Standard</v>
      </c>
    </row>
    <row r="101" spans="1:11" x14ac:dyDescent="0.25">
      <c r="A101" s="111">
        <v>45140</v>
      </c>
      <c r="B101" s="86">
        <v>0.91666666666666696</v>
      </c>
      <c r="C101" s="91">
        <f t="shared" ca="1" si="4"/>
        <v>26</v>
      </c>
      <c r="D101" s="118">
        <v>44</v>
      </c>
      <c r="E101" s="119">
        <v>0.89583333333333304</v>
      </c>
      <c r="F101" s="119">
        <v>0.91666666666666696</v>
      </c>
      <c r="G101" s="115">
        <f t="shared" si="5"/>
        <v>4</v>
      </c>
      <c r="H101" s="116" t="str" cm="1">
        <f t="array" ref="H101">_xlfn.IFS((G101&gt;=2)*(G101&lt;=6), "Weekday", G101=7, "Saturday", G101=1, "Sunday")</f>
        <v>Weekday</v>
      </c>
      <c r="I101" s="116">
        <f t="shared" si="6"/>
        <v>8</v>
      </c>
      <c r="J101" s="116" t="str">
        <f t="shared" si="7"/>
        <v>High season</v>
      </c>
      <c r="K101" s="117" t="str" cm="1">
        <f t="array" ref="K101">_xlfn.IFS(AND(H101="Weekday", J101="High season"), VLOOKUP(B101, high_weekday, 2, 0),
    AND(H101="Saturday", J101="High season"), VLOOKUP(B101, high_saturday, 2, 0),
    AND(H101="Sunday", J101="High season"), VLOOKUP(B101, high_sunday, 2, 0),
    AND(H101="Weekday", J101="Low season"), VLOOKUP(B101, low_weekdays, 2, 0),
    AND(H101="Saturday", J101="Low season"), VLOOKUP(B101, low_saturday, 2, 0),
    AND(H101="Sunday", J101="Low season"), VLOOKUP(B101, low_sunday, 2, 0),
    TRUE, "error")</f>
        <v>Standard</v>
      </c>
    </row>
    <row r="102" spans="1:11" x14ac:dyDescent="0.25">
      <c r="A102" s="111">
        <v>45140</v>
      </c>
      <c r="B102" s="86">
        <v>0.9375</v>
      </c>
      <c r="C102" s="91">
        <f t="shared" ca="1" si="4"/>
        <v>28</v>
      </c>
      <c r="D102" s="118">
        <v>45</v>
      </c>
      <c r="E102" s="119">
        <v>0.91666666666666696</v>
      </c>
      <c r="F102" s="119">
        <v>0.9375</v>
      </c>
      <c r="G102" s="115">
        <f t="shared" si="5"/>
        <v>4</v>
      </c>
      <c r="H102" s="116" t="str" cm="1">
        <f t="array" ref="H102">_xlfn.IFS((G102&gt;=2)*(G102&lt;=6), "Weekday", G102=7, "Saturday", G102=1, "Sunday")</f>
        <v>Weekday</v>
      </c>
      <c r="I102" s="116">
        <f t="shared" si="6"/>
        <v>8</v>
      </c>
      <c r="J102" s="116" t="str">
        <f t="shared" si="7"/>
        <v>High season</v>
      </c>
      <c r="K102" s="117" t="str" cm="1">
        <f t="array" ref="K102">_xlfn.IFS(AND(H102="Weekday", J102="High season"), VLOOKUP(B102, high_weekday, 2, 0),
    AND(H102="Saturday", J102="High season"), VLOOKUP(B102, high_saturday, 2, 0),
    AND(H102="Sunday", J102="High season"), VLOOKUP(B102, high_sunday, 2, 0),
    AND(H102="Weekday", J102="Low season"), VLOOKUP(B102, low_weekdays, 2, 0),
    AND(H102="Saturday", J102="Low season"), VLOOKUP(B102, low_saturday, 2, 0),
    AND(H102="Sunday", J102="Low season"), VLOOKUP(B102, low_sunday, 2, 0),
    TRUE, "error")</f>
        <v>Off-peak</v>
      </c>
    </row>
    <row r="103" spans="1:11" x14ac:dyDescent="0.25">
      <c r="A103" s="111">
        <v>45140</v>
      </c>
      <c r="B103" s="86">
        <v>0.95833333333333304</v>
      </c>
      <c r="C103" s="91">
        <f t="shared" ca="1" si="4"/>
        <v>22</v>
      </c>
      <c r="D103" s="118">
        <v>46</v>
      </c>
      <c r="E103" s="119">
        <v>0.9375</v>
      </c>
      <c r="F103" s="119">
        <v>0.95833333333333304</v>
      </c>
      <c r="G103" s="115">
        <f t="shared" si="5"/>
        <v>4</v>
      </c>
      <c r="H103" s="116" t="str" cm="1">
        <f t="array" ref="H103">_xlfn.IFS((G103&gt;=2)*(G103&lt;=6), "Weekday", G103=7, "Saturday", G103=1, "Sunday")</f>
        <v>Weekday</v>
      </c>
      <c r="I103" s="116">
        <f t="shared" si="6"/>
        <v>8</v>
      </c>
      <c r="J103" s="116" t="str">
        <f t="shared" si="7"/>
        <v>High season</v>
      </c>
      <c r="K103" s="117" t="str" cm="1">
        <f t="array" ref="K103">_xlfn.IFS(AND(H103="Weekday", J103="High season"), VLOOKUP(B103, high_weekday, 2, 0),
    AND(H103="Saturday", J103="High season"), VLOOKUP(B103, high_saturday, 2, 0),
    AND(H103="Sunday", J103="High season"), VLOOKUP(B103, high_sunday, 2, 0),
    AND(H103="Weekday", J103="Low season"), VLOOKUP(B103, low_weekdays, 2, 0),
    AND(H103="Saturday", J103="Low season"), VLOOKUP(B103, low_saturday, 2, 0),
    AND(H103="Sunday", J103="Low season"), VLOOKUP(B103, low_sunday, 2, 0),
    TRUE, "error")</f>
        <v>Off-peak</v>
      </c>
    </row>
    <row r="104" spans="1:11" x14ac:dyDescent="0.25">
      <c r="A104" s="111">
        <v>45140</v>
      </c>
      <c r="B104" s="86">
        <v>0.97916666666666696</v>
      </c>
      <c r="C104" s="91">
        <f t="shared" ca="1" si="4"/>
        <v>30</v>
      </c>
      <c r="D104" s="118">
        <v>47</v>
      </c>
      <c r="E104" s="119">
        <v>0.95833333333333304</v>
      </c>
      <c r="F104" s="119">
        <v>0.97916666666666696</v>
      </c>
      <c r="G104" s="115">
        <f t="shared" si="5"/>
        <v>4</v>
      </c>
      <c r="H104" s="116" t="str" cm="1">
        <f t="array" ref="H104">_xlfn.IFS((G104&gt;=2)*(G104&lt;=6), "Weekday", G104=7, "Saturday", G104=1, "Sunday")</f>
        <v>Weekday</v>
      </c>
      <c r="I104" s="116">
        <f t="shared" si="6"/>
        <v>8</v>
      </c>
      <c r="J104" s="116" t="str">
        <f t="shared" si="7"/>
        <v>High season</v>
      </c>
      <c r="K104" s="117" t="str" cm="1">
        <f t="array" ref="K104">_xlfn.IFS(AND(H104="Weekday", J104="High season"), VLOOKUP(B104, high_weekday, 2, 0),
    AND(H104="Saturday", J104="High season"), VLOOKUP(B104, high_saturday, 2, 0),
    AND(H104="Sunday", J104="High season"), VLOOKUP(B104, high_sunday, 2, 0),
    AND(H104="Weekday", J104="Low season"), VLOOKUP(B104, low_weekdays, 2, 0),
    AND(H104="Saturday", J104="Low season"), VLOOKUP(B104, low_saturday, 2, 0),
    AND(H104="Sunday", J104="Low season"), VLOOKUP(B104, low_sunday, 2, 0),
    TRUE, "error")</f>
        <v>Off-peak</v>
      </c>
    </row>
    <row r="105" spans="1:11" x14ac:dyDescent="0.25">
      <c r="A105" s="111">
        <v>45140</v>
      </c>
      <c r="B105" s="86">
        <v>1</v>
      </c>
      <c r="C105" s="91">
        <f t="shared" ca="1" si="4"/>
        <v>1</v>
      </c>
      <c r="D105" s="118">
        <v>48</v>
      </c>
      <c r="E105" s="119">
        <v>0.97916666666666696</v>
      </c>
      <c r="F105" s="119">
        <v>1</v>
      </c>
      <c r="G105" s="115">
        <f t="shared" si="5"/>
        <v>4</v>
      </c>
      <c r="H105" s="116" t="str" cm="1">
        <f t="array" ref="H105">_xlfn.IFS((G105&gt;=2)*(G105&lt;=6), "Weekday", G105=7, "Saturday", G105=1, "Sunday")</f>
        <v>Weekday</v>
      </c>
      <c r="I105" s="116">
        <f t="shared" si="6"/>
        <v>8</v>
      </c>
      <c r="J105" s="116" t="str">
        <f t="shared" si="7"/>
        <v>High season</v>
      </c>
      <c r="K105" s="117" t="str" cm="1">
        <f t="array" ref="K105">_xlfn.IFS(AND(H105="Weekday", J105="High season"), VLOOKUP(B105, high_weekday, 2, 0),
    AND(H105="Saturday", J105="High season"), VLOOKUP(B105, high_saturday, 2, 0),
    AND(H105="Sunday", J105="High season"), VLOOKUP(B105, high_sunday, 2, 0),
    AND(H105="Weekday", J105="Low season"), VLOOKUP(B105, low_weekdays, 2, 0),
    AND(H105="Saturday", J105="Low season"), VLOOKUP(B105, low_saturday, 2, 0),
    AND(H105="Sunday", J105="Low season"), VLOOKUP(B105, low_sunday, 2, 0),
    TRUE, "error")</f>
        <v>Off-peak</v>
      </c>
    </row>
    <row r="106" spans="1:11" x14ac:dyDescent="0.25">
      <c r="A106" s="111">
        <v>45141</v>
      </c>
      <c r="B106" s="86">
        <v>2.0833333333333332E-2</v>
      </c>
      <c r="C106" s="91">
        <f t="shared" ca="1" si="4"/>
        <v>13</v>
      </c>
      <c r="D106" s="118">
        <v>1</v>
      </c>
      <c r="E106" s="119">
        <v>0</v>
      </c>
      <c r="F106" s="119">
        <v>2.0833333333333332E-2</v>
      </c>
      <c r="G106" s="115">
        <f t="shared" si="5"/>
        <v>5</v>
      </c>
      <c r="H106" s="116" t="str" cm="1">
        <f t="array" ref="H106">_xlfn.IFS((G106&gt;=2)*(G106&lt;=6), "Weekday", G106=7, "Saturday", G106=1, "Sunday")</f>
        <v>Weekday</v>
      </c>
      <c r="I106" s="116">
        <f t="shared" si="6"/>
        <v>8</v>
      </c>
      <c r="J106" s="116" t="str">
        <f t="shared" si="7"/>
        <v>High season</v>
      </c>
      <c r="K106" s="117" t="str" cm="1">
        <f t="array" ref="K106">_xlfn.IFS(AND(H106="Weekday", J106="High season"), VLOOKUP(B106, high_weekday, 2, 0),
    AND(H106="Saturday", J106="High season"), VLOOKUP(B106, high_saturday, 2, 0),
    AND(H106="Sunday", J106="High season"), VLOOKUP(B106, high_sunday, 2, 0),
    AND(H106="Weekday", J106="Low season"), VLOOKUP(B106, low_weekdays, 2, 0),
    AND(H106="Saturday", J106="Low season"), VLOOKUP(B106, low_saturday, 2, 0),
    AND(H106="Sunday", J106="Low season"), VLOOKUP(B106, low_sunday, 2, 0),
    TRUE, "error")</f>
        <v>Off-peak</v>
      </c>
    </row>
    <row r="107" spans="1:11" x14ac:dyDescent="0.25">
      <c r="A107" s="111">
        <v>45141</v>
      </c>
      <c r="B107" s="86">
        <v>4.1666666666666664E-2</v>
      </c>
      <c r="C107" s="91">
        <f t="shared" ca="1" si="4"/>
        <v>1</v>
      </c>
      <c r="D107" s="118">
        <v>2</v>
      </c>
      <c r="E107" s="119">
        <v>2.0833333333333332E-2</v>
      </c>
      <c r="F107" s="119">
        <v>4.1666666666666664E-2</v>
      </c>
      <c r="G107" s="115">
        <f t="shared" si="5"/>
        <v>5</v>
      </c>
      <c r="H107" s="116" t="str" cm="1">
        <f t="array" ref="H107">_xlfn.IFS((G107&gt;=2)*(G107&lt;=6), "Weekday", G107=7, "Saturday", G107=1, "Sunday")</f>
        <v>Weekday</v>
      </c>
      <c r="I107" s="116">
        <f t="shared" si="6"/>
        <v>8</v>
      </c>
      <c r="J107" s="116" t="str">
        <f t="shared" si="7"/>
        <v>High season</v>
      </c>
      <c r="K107" s="117" t="str" cm="1">
        <f t="array" ref="K107">_xlfn.IFS(AND(H107="Weekday", J107="High season"), VLOOKUP(B107, high_weekday, 2, 0),
    AND(H107="Saturday", J107="High season"), VLOOKUP(B107, high_saturday, 2, 0),
    AND(H107="Sunday", J107="High season"), VLOOKUP(B107, high_sunday, 2, 0),
    AND(H107="Weekday", J107="Low season"), VLOOKUP(B107, low_weekdays, 2, 0),
    AND(H107="Saturday", J107="Low season"), VLOOKUP(B107, low_saturday, 2, 0),
    AND(H107="Sunday", J107="Low season"), VLOOKUP(B107, low_sunday, 2, 0),
    TRUE, "error")</f>
        <v>Off-peak</v>
      </c>
    </row>
    <row r="108" spans="1:11" x14ac:dyDescent="0.25">
      <c r="A108" s="111">
        <v>45141</v>
      </c>
      <c r="B108" s="86">
        <v>6.25E-2</v>
      </c>
      <c r="C108" s="91">
        <f t="shared" ca="1" si="4"/>
        <v>7</v>
      </c>
      <c r="D108" s="118">
        <v>3</v>
      </c>
      <c r="E108" s="119">
        <v>4.1666666666666664E-2</v>
      </c>
      <c r="F108" s="119">
        <v>6.25E-2</v>
      </c>
      <c r="G108" s="115">
        <f t="shared" si="5"/>
        <v>5</v>
      </c>
      <c r="H108" s="116" t="str" cm="1">
        <f t="array" ref="H108">_xlfn.IFS((G108&gt;=2)*(G108&lt;=6), "Weekday", G108=7, "Saturday", G108=1, "Sunday")</f>
        <v>Weekday</v>
      </c>
      <c r="I108" s="116">
        <f t="shared" si="6"/>
        <v>8</v>
      </c>
      <c r="J108" s="116" t="str">
        <f t="shared" si="7"/>
        <v>High season</v>
      </c>
      <c r="K108" s="117" t="str" cm="1">
        <f t="array" ref="K108">_xlfn.IFS(AND(H108="Weekday", J108="High season"), VLOOKUP(B108, high_weekday, 2, 0),
    AND(H108="Saturday", J108="High season"), VLOOKUP(B108, high_saturday, 2, 0),
    AND(H108="Sunday", J108="High season"), VLOOKUP(B108, high_sunday, 2, 0),
    AND(H108="Weekday", J108="Low season"), VLOOKUP(B108, low_weekdays, 2, 0),
    AND(H108="Saturday", J108="Low season"), VLOOKUP(B108, low_saturday, 2, 0),
    AND(H108="Sunday", J108="Low season"), VLOOKUP(B108, low_sunday, 2, 0),
    TRUE, "error")</f>
        <v>Off-peak</v>
      </c>
    </row>
    <row r="109" spans="1:11" x14ac:dyDescent="0.25">
      <c r="A109" s="111">
        <v>45141</v>
      </c>
      <c r="B109" s="86">
        <v>8.3333333333333301E-2</v>
      </c>
      <c r="C109" s="91">
        <f t="shared" ca="1" si="4"/>
        <v>5</v>
      </c>
      <c r="D109" s="118">
        <v>4</v>
      </c>
      <c r="E109" s="119">
        <v>6.25E-2</v>
      </c>
      <c r="F109" s="119">
        <v>8.3333333333333301E-2</v>
      </c>
      <c r="G109" s="115">
        <f t="shared" si="5"/>
        <v>5</v>
      </c>
      <c r="H109" s="116" t="str" cm="1">
        <f t="array" ref="H109">_xlfn.IFS((G109&gt;=2)*(G109&lt;=6), "Weekday", G109=7, "Saturday", G109=1, "Sunday")</f>
        <v>Weekday</v>
      </c>
      <c r="I109" s="116">
        <f t="shared" si="6"/>
        <v>8</v>
      </c>
      <c r="J109" s="116" t="str">
        <f t="shared" si="7"/>
        <v>High season</v>
      </c>
      <c r="K109" s="117" t="str" cm="1">
        <f t="array" ref="K109">_xlfn.IFS(AND(H109="Weekday", J109="High season"), VLOOKUP(B109, high_weekday, 2, 0),
    AND(H109="Saturday", J109="High season"), VLOOKUP(B109, high_saturday, 2, 0),
    AND(H109="Sunday", J109="High season"), VLOOKUP(B109, high_sunday, 2, 0),
    AND(H109="Weekday", J109="Low season"), VLOOKUP(B109, low_weekdays, 2, 0),
    AND(H109="Saturday", J109="Low season"), VLOOKUP(B109, low_saturday, 2, 0),
    AND(H109="Sunday", J109="Low season"), VLOOKUP(B109, low_sunday, 2, 0),
    TRUE, "error")</f>
        <v>Off-peak</v>
      </c>
    </row>
    <row r="110" spans="1:11" x14ac:dyDescent="0.25">
      <c r="A110" s="111">
        <v>45141</v>
      </c>
      <c r="B110" s="86">
        <v>0.104166666666667</v>
      </c>
      <c r="C110" s="91">
        <f t="shared" ca="1" si="4"/>
        <v>23</v>
      </c>
      <c r="D110" s="118">
        <v>5</v>
      </c>
      <c r="E110" s="119">
        <v>8.3333333333333301E-2</v>
      </c>
      <c r="F110" s="119">
        <v>0.104166666666667</v>
      </c>
      <c r="G110" s="115">
        <f t="shared" si="5"/>
        <v>5</v>
      </c>
      <c r="H110" s="116" t="str" cm="1">
        <f t="array" ref="H110">_xlfn.IFS((G110&gt;=2)*(G110&lt;=6), "Weekday", G110=7, "Saturday", G110=1, "Sunday")</f>
        <v>Weekday</v>
      </c>
      <c r="I110" s="116">
        <f t="shared" si="6"/>
        <v>8</v>
      </c>
      <c r="J110" s="116" t="str">
        <f t="shared" si="7"/>
        <v>High season</v>
      </c>
      <c r="K110" s="117" t="str" cm="1">
        <f t="array" ref="K110">_xlfn.IFS(AND(H110="Weekday", J110="High season"), VLOOKUP(B110, high_weekday, 2, 0),
    AND(H110="Saturday", J110="High season"), VLOOKUP(B110, high_saturday, 2, 0),
    AND(H110="Sunday", J110="High season"), VLOOKUP(B110, high_sunday, 2, 0),
    AND(H110="Weekday", J110="Low season"), VLOOKUP(B110, low_weekdays, 2, 0),
    AND(H110="Saturday", J110="Low season"), VLOOKUP(B110, low_saturday, 2, 0),
    AND(H110="Sunday", J110="Low season"), VLOOKUP(B110, low_sunday, 2, 0),
    TRUE, "error")</f>
        <v>Off-peak</v>
      </c>
    </row>
    <row r="111" spans="1:11" x14ac:dyDescent="0.25">
      <c r="A111" s="111">
        <v>45141</v>
      </c>
      <c r="B111" s="86">
        <v>0.125</v>
      </c>
      <c r="C111" s="91">
        <f t="shared" ca="1" si="4"/>
        <v>22</v>
      </c>
      <c r="D111" s="118">
        <v>6</v>
      </c>
      <c r="E111" s="119">
        <v>0.104166666666667</v>
      </c>
      <c r="F111" s="119">
        <v>0.125</v>
      </c>
      <c r="G111" s="115">
        <f t="shared" si="5"/>
        <v>5</v>
      </c>
      <c r="H111" s="116" t="str" cm="1">
        <f t="array" ref="H111">_xlfn.IFS((G111&gt;=2)*(G111&lt;=6), "Weekday", G111=7, "Saturday", G111=1, "Sunday")</f>
        <v>Weekday</v>
      </c>
      <c r="I111" s="116">
        <f t="shared" si="6"/>
        <v>8</v>
      </c>
      <c r="J111" s="116" t="str">
        <f t="shared" si="7"/>
        <v>High season</v>
      </c>
      <c r="K111" s="117" t="str" cm="1">
        <f t="array" ref="K111">_xlfn.IFS(AND(H111="Weekday", J111="High season"), VLOOKUP(B111, high_weekday, 2, 0),
    AND(H111="Saturday", J111="High season"), VLOOKUP(B111, high_saturday, 2, 0),
    AND(H111="Sunday", J111="High season"), VLOOKUP(B111, high_sunday, 2, 0),
    AND(H111="Weekday", J111="Low season"), VLOOKUP(B111, low_weekdays, 2, 0),
    AND(H111="Saturday", J111="Low season"), VLOOKUP(B111, low_saturday, 2, 0),
    AND(H111="Sunday", J111="Low season"), VLOOKUP(B111, low_sunday, 2, 0),
    TRUE, "error")</f>
        <v>Off-peak</v>
      </c>
    </row>
    <row r="112" spans="1:11" x14ac:dyDescent="0.25">
      <c r="A112" s="111">
        <v>45141</v>
      </c>
      <c r="B112" s="86">
        <v>0.14583333333333301</v>
      </c>
      <c r="C112" s="91">
        <f t="shared" ca="1" si="4"/>
        <v>30</v>
      </c>
      <c r="D112" s="118">
        <v>7</v>
      </c>
      <c r="E112" s="119">
        <v>0.125</v>
      </c>
      <c r="F112" s="119">
        <v>0.14583333333333301</v>
      </c>
      <c r="G112" s="115">
        <f t="shared" si="5"/>
        <v>5</v>
      </c>
      <c r="H112" s="116" t="str" cm="1">
        <f t="array" ref="H112">_xlfn.IFS((G112&gt;=2)*(G112&lt;=6), "Weekday", G112=7, "Saturday", G112=1, "Sunday")</f>
        <v>Weekday</v>
      </c>
      <c r="I112" s="116">
        <f t="shared" si="6"/>
        <v>8</v>
      </c>
      <c r="J112" s="116" t="str">
        <f t="shared" si="7"/>
        <v>High season</v>
      </c>
      <c r="K112" s="117" t="str" cm="1">
        <f t="array" ref="K112">_xlfn.IFS(AND(H112="Weekday", J112="High season"), VLOOKUP(B112, high_weekday, 2, 0),
    AND(H112="Saturday", J112="High season"), VLOOKUP(B112, high_saturday, 2, 0),
    AND(H112="Sunday", J112="High season"), VLOOKUP(B112, high_sunday, 2, 0),
    AND(H112="Weekday", J112="Low season"), VLOOKUP(B112, low_weekdays, 2, 0),
    AND(H112="Saturday", J112="Low season"), VLOOKUP(B112, low_saturday, 2, 0),
    AND(H112="Sunday", J112="Low season"), VLOOKUP(B112, low_sunday, 2, 0),
    TRUE, "error")</f>
        <v>Off-peak</v>
      </c>
    </row>
    <row r="113" spans="1:11" x14ac:dyDescent="0.25">
      <c r="A113" s="111">
        <v>45141</v>
      </c>
      <c r="B113" s="86">
        <v>0.16666666666666699</v>
      </c>
      <c r="C113" s="91">
        <f t="shared" ca="1" si="4"/>
        <v>21</v>
      </c>
      <c r="D113" s="118">
        <v>8</v>
      </c>
      <c r="E113" s="119">
        <v>0.14583333333333301</v>
      </c>
      <c r="F113" s="119">
        <v>0.16666666666666699</v>
      </c>
      <c r="G113" s="115">
        <f t="shared" si="5"/>
        <v>5</v>
      </c>
      <c r="H113" s="116" t="str" cm="1">
        <f t="array" ref="H113">_xlfn.IFS((G113&gt;=2)*(G113&lt;=6), "Weekday", G113=7, "Saturday", G113=1, "Sunday")</f>
        <v>Weekday</v>
      </c>
      <c r="I113" s="116">
        <f t="shared" si="6"/>
        <v>8</v>
      </c>
      <c r="J113" s="116" t="str">
        <f t="shared" si="7"/>
        <v>High season</v>
      </c>
      <c r="K113" s="117" t="str" cm="1">
        <f t="array" ref="K113">_xlfn.IFS(AND(H113="Weekday", J113="High season"), VLOOKUP(B113, high_weekday, 2, 0),
    AND(H113="Saturday", J113="High season"), VLOOKUP(B113, high_saturday, 2, 0),
    AND(H113="Sunday", J113="High season"), VLOOKUP(B113, high_sunday, 2, 0),
    AND(H113="Weekday", J113="Low season"), VLOOKUP(B113, low_weekdays, 2, 0),
    AND(H113="Saturday", J113="Low season"), VLOOKUP(B113, low_saturday, 2, 0),
    AND(H113="Sunday", J113="Low season"), VLOOKUP(B113, low_sunday, 2, 0),
    TRUE, "error")</f>
        <v>Off-peak</v>
      </c>
    </row>
    <row r="114" spans="1:11" x14ac:dyDescent="0.25">
      <c r="A114" s="111">
        <v>45141</v>
      </c>
      <c r="B114" s="86">
        <v>0.1875</v>
      </c>
      <c r="C114" s="91">
        <f t="shared" ca="1" si="4"/>
        <v>2</v>
      </c>
      <c r="D114" s="118">
        <v>9</v>
      </c>
      <c r="E114" s="119">
        <v>0.16666666666666699</v>
      </c>
      <c r="F114" s="119">
        <v>0.1875</v>
      </c>
      <c r="G114" s="115">
        <f t="shared" si="5"/>
        <v>5</v>
      </c>
      <c r="H114" s="116" t="str" cm="1">
        <f t="array" ref="H114">_xlfn.IFS((G114&gt;=2)*(G114&lt;=6), "Weekday", G114=7, "Saturday", G114=1, "Sunday")</f>
        <v>Weekday</v>
      </c>
      <c r="I114" s="116">
        <f t="shared" si="6"/>
        <v>8</v>
      </c>
      <c r="J114" s="116" t="str">
        <f t="shared" si="7"/>
        <v>High season</v>
      </c>
      <c r="K114" s="117" t="str" cm="1">
        <f t="array" ref="K114">_xlfn.IFS(AND(H114="Weekday", J114="High season"), VLOOKUP(B114, high_weekday, 2, 0),
    AND(H114="Saturday", J114="High season"), VLOOKUP(B114, high_saturday, 2, 0),
    AND(H114="Sunday", J114="High season"), VLOOKUP(B114, high_sunday, 2, 0),
    AND(H114="Weekday", J114="Low season"), VLOOKUP(B114, low_weekdays, 2, 0),
    AND(H114="Saturday", J114="Low season"), VLOOKUP(B114, low_saturday, 2, 0),
    AND(H114="Sunday", J114="Low season"), VLOOKUP(B114, low_sunday, 2, 0),
    TRUE, "error")</f>
        <v>Off-peak</v>
      </c>
    </row>
    <row r="115" spans="1:11" x14ac:dyDescent="0.25">
      <c r="A115" s="111">
        <v>45141</v>
      </c>
      <c r="B115" s="86">
        <v>0.20833333333333301</v>
      </c>
      <c r="C115" s="91">
        <f t="shared" ca="1" si="4"/>
        <v>13</v>
      </c>
      <c r="D115" s="118">
        <v>10</v>
      </c>
      <c r="E115" s="119">
        <v>0.1875</v>
      </c>
      <c r="F115" s="119">
        <v>0.20833333333333301</v>
      </c>
      <c r="G115" s="115">
        <f t="shared" si="5"/>
        <v>5</v>
      </c>
      <c r="H115" s="116" t="str" cm="1">
        <f t="array" ref="H115">_xlfn.IFS((G115&gt;=2)*(G115&lt;=6), "Weekday", G115=7, "Saturday", G115=1, "Sunday")</f>
        <v>Weekday</v>
      </c>
      <c r="I115" s="116">
        <f t="shared" si="6"/>
        <v>8</v>
      </c>
      <c r="J115" s="116" t="str">
        <f t="shared" si="7"/>
        <v>High season</v>
      </c>
      <c r="K115" s="117" t="str" cm="1">
        <f t="array" ref="K115">_xlfn.IFS(AND(H115="Weekday", J115="High season"), VLOOKUP(B115, high_weekday, 2, 0),
    AND(H115="Saturday", J115="High season"), VLOOKUP(B115, high_saturday, 2, 0),
    AND(H115="Sunday", J115="High season"), VLOOKUP(B115, high_sunday, 2, 0),
    AND(H115="Weekday", J115="Low season"), VLOOKUP(B115, low_weekdays, 2, 0),
    AND(H115="Saturday", J115="Low season"), VLOOKUP(B115, low_saturday, 2, 0),
    AND(H115="Sunday", J115="Low season"), VLOOKUP(B115, low_sunday, 2, 0),
    TRUE, "error")</f>
        <v>Off-peak</v>
      </c>
    </row>
    <row r="116" spans="1:11" x14ac:dyDescent="0.25">
      <c r="A116" s="111">
        <v>45141</v>
      </c>
      <c r="B116" s="86">
        <v>0.22916666666666699</v>
      </c>
      <c r="C116" s="91">
        <f t="shared" ca="1" si="4"/>
        <v>13</v>
      </c>
      <c r="D116" s="118">
        <v>11</v>
      </c>
      <c r="E116" s="119">
        <v>0.20833333333333301</v>
      </c>
      <c r="F116" s="119">
        <v>0.22916666666666699</v>
      </c>
      <c r="G116" s="115">
        <f t="shared" si="5"/>
        <v>5</v>
      </c>
      <c r="H116" s="116" t="str" cm="1">
        <f t="array" ref="H116">_xlfn.IFS((G116&gt;=2)*(G116&lt;=6), "Weekday", G116=7, "Saturday", G116=1, "Sunday")</f>
        <v>Weekday</v>
      </c>
      <c r="I116" s="116">
        <f t="shared" si="6"/>
        <v>8</v>
      </c>
      <c r="J116" s="116" t="str">
        <f t="shared" si="7"/>
        <v>High season</v>
      </c>
      <c r="K116" s="117" t="str" cm="1">
        <f t="array" ref="K116">_xlfn.IFS(AND(H116="Weekday", J116="High season"), VLOOKUP(B116, high_weekday, 2, 0),
    AND(H116="Saturday", J116="High season"), VLOOKUP(B116, high_saturday, 2, 0),
    AND(H116="Sunday", J116="High season"), VLOOKUP(B116, high_sunday, 2, 0),
    AND(H116="Weekday", J116="Low season"), VLOOKUP(B116, low_weekdays, 2, 0),
    AND(H116="Saturday", J116="Low season"), VLOOKUP(B116, low_saturday, 2, 0),
    AND(H116="Sunday", J116="Low season"), VLOOKUP(B116, low_sunday, 2, 0),
    TRUE, "error")</f>
        <v>Off-peak</v>
      </c>
    </row>
    <row r="117" spans="1:11" x14ac:dyDescent="0.25">
      <c r="A117" s="111">
        <v>45141</v>
      </c>
      <c r="B117" s="86">
        <v>0.25</v>
      </c>
      <c r="C117" s="91">
        <f t="shared" ca="1" si="4"/>
        <v>18</v>
      </c>
      <c r="D117" s="118">
        <v>12</v>
      </c>
      <c r="E117" s="119">
        <v>0.22916666666666699</v>
      </c>
      <c r="F117" s="119">
        <v>0.25</v>
      </c>
      <c r="G117" s="115">
        <f t="shared" si="5"/>
        <v>5</v>
      </c>
      <c r="H117" s="116" t="str" cm="1">
        <f t="array" ref="H117">_xlfn.IFS((G117&gt;=2)*(G117&lt;=6), "Weekday", G117=7, "Saturday", G117=1, "Sunday")</f>
        <v>Weekday</v>
      </c>
      <c r="I117" s="116">
        <f t="shared" si="6"/>
        <v>8</v>
      </c>
      <c r="J117" s="116" t="str">
        <f t="shared" si="7"/>
        <v>High season</v>
      </c>
      <c r="K117" s="117" t="str" cm="1">
        <f t="array" ref="K117">_xlfn.IFS(AND(H117="Weekday", J117="High season"), VLOOKUP(B117, high_weekday, 2, 0),
    AND(H117="Saturday", J117="High season"), VLOOKUP(B117, high_saturday, 2, 0),
    AND(H117="Sunday", J117="High season"), VLOOKUP(B117, high_sunday, 2, 0),
    AND(H117="Weekday", J117="Low season"), VLOOKUP(B117, low_weekdays, 2, 0),
    AND(H117="Saturday", J117="Low season"), VLOOKUP(B117, low_saturday, 2, 0),
    AND(H117="Sunday", J117="Low season"), VLOOKUP(B117, low_sunday, 2, 0),
    TRUE, "error")</f>
        <v>Off-peak</v>
      </c>
    </row>
    <row r="118" spans="1:11" x14ac:dyDescent="0.25">
      <c r="A118" s="111">
        <v>45141</v>
      </c>
      <c r="B118" s="86">
        <v>0.27083333333333298</v>
      </c>
      <c r="C118" s="91">
        <f t="shared" ca="1" si="4"/>
        <v>24</v>
      </c>
      <c r="D118" s="118">
        <v>13</v>
      </c>
      <c r="E118" s="119">
        <v>0.25</v>
      </c>
      <c r="F118" s="119">
        <v>0.27083333333333298</v>
      </c>
      <c r="G118" s="115">
        <f t="shared" si="5"/>
        <v>5</v>
      </c>
      <c r="H118" s="116" t="str" cm="1">
        <f t="array" ref="H118">_xlfn.IFS((G118&gt;=2)*(G118&lt;=6), "Weekday", G118=7, "Saturday", G118=1, "Sunday")</f>
        <v>Weekday</v>
      </c>
      <c r="I118" s="116">
        <f t="shared" si="6"/>
        <v>8</v>
      </c>
      <c r="J118" s="116" t="str">
        <f t="shared" si="7"/>
        <v>High season</v>
      </c>
      <c r="K118" s="117" t="str" cm="1">
        <f t="array" ref="K118">_xlfn.IFS(AND(H118="Weekday", J118="High season"), VLOOKUP(B118, high_weekday, 2, 0),
    AND(H118="Saturday", J118="High season"), VLOOKUP(B118, high_saturday, 2, 0),
    AND(H118="Sunday", J118="High season"), VLOOKUP(B118, high_sunday, 2, 0),
    AND(H118="Weekday", J118="Low season"), VLOOKUP(B118, low_weekdays, 2, 0),
    AND(H118="Saturday", J118="Low season"), VLOOKUP(B118, low_saturday, 2, 0),
    AND(H118="Sunday", J118="Low season"), VLOOKUP(B118, low_sunday, 2, 0),
    TRUE, "error")</f>
        <v>Peak</v>
      </c>
    </row>
    <row r="119" spans="1:11" x14ac:dyDescent="0.25">
      <c r="A119" s="111">
        <v>45141</v>
      </c>
      <c r="B119" s="86">
        <v>0.29166666666666702</v>
      </c>
      <c r="C119" s="91">
        <f t="shared" ca="1" si="4"/>
        <v>21</v>
      </c>
      <c r="D119" s="118">
        <v>14</v>
      </c>
      <c r="E119" s="119">
        <v>0.27083333333333298</v>
      </c>
      <c r="F119" s="119">
        <v>0.29166666666666702</v>
      </c>
      <c r="G119" s="115">
        <f t="shared" si="5"/>
        <v>5</v>
      </c>
      <c r="H119" s="116" t="str" cm="1">
        <f t="array" ref="H119">_xlfn.IFS((G119&gt;=2)*(G119&lt;=6), "Weekday", G119=7, "Saturday", G119=1, "Sunday")</f>
        <v>Weekday</v>
      </c>
      <c r="I119" s="116">
        <f t="shared" si="6"/>
        <v>8</v>
      </c>
      <c r="J119" s="116" t="str">
        <f t="shared" si="7"/>
        <v>High season</v>
      </c>
      <c r="K119" s="117" t="str" cm="1">
        <f t="array" ref="K119">_xlfn.IFS(AND(H119="Weekday", J119="High season"), VLOOKUP(B119, high_weekday, 2, 0),
    AND(H119="Saturday", J119="High season"), VLOOKUP(B119, high_saturday, 2, 0),
    AND(H119="Sunday", J119="High season"), VLOOKUP(B119, high_sunday, 2, 0),
    AND(H119="Weekday", J119="Low season"), VLOOKUP(B119, low_weekdays, 2, 0),
    AND(H119="Saturday", J119="Low season"), VLOOKUP(B119, low_saturday, 2, 0),
    AND(H119="Sunday", J119="Low season"), VLOOKUP(B119, low_sunday, 2, 0),
    TRUE, "error")</f>
        <v>Peak</v>
      </c>
    </row>
    <row r="120" spans="1:11" x14ac:dyDescent="0.25">
      <c r="A120" s="111">
        <v>45141</v>
      </c>
      <c r="B120" s="86">
        <v>0.3125</v>
      </c>
      <c r="C120" s="91">
        <f t="shared" ca="1" si="4"/>
        <v>25</v>
      </c>
      <c r="D120" s="118">
        <v>15</v>
      </c>
      <c r="E120" s="119">
        <v>0.29166666666666702</v>
      </c>
      <c r="F120" s="119">
        <v>0.3125</v>
      </c>
      <c r="G120" s="115">
        <f t="shared" si="5"/>
        <v>5</v>
      </c>
      <c r="H120" s="116" t="str" cm="1">
        <f t="array" ref="H120">_xlfn.IFS((G120&gt;=2)*(G120&lt;=6), "Weekday", G120=7, "Saturday", G120=1, "Sunday")</f>
        <v>Weekday</v>
      </c>
      <c r="I120" s="116">
        <f t="shared" si="6"/>
        <v>8</v>
      </c>
      <c r="J120" s="116" t="str">
        <f t="shared" si="7"/>
        <v>High season</v>
      </c>
      <c r="K120" s="117" t="str" cm="1">
        <f t="array" ref="K120">_xlfn.IFS(AND(H120="Weekday", J120="High season"), VLOOKUP(B120, high_weekday, 2, 0),
    AND(H120="Saturday", J120="High season"), VLOOKUP(B120, high_saturday, 2, 0),
    AND(H120="Sunday", J120="High season"), VLOOKUP(B120, high_sunday, 2, 0),
    AND(H120="Weekday", J120="Low season"), VLOOKUP(B120, low_weekdays, 2, 0),
    AND(H120="Saturday", J120="Low season"), VLOOKUP(B120, low_saturday, 2, 0),
    AND(H120="Sunday", J120="Low season"), VLOOKUP(B120, low_sunday, 2, 0),
    TRUE, "error")</f>
        <v>Peak</v>
      </c>
    </row>
    <row r="121" spans="1:11" x14ac:dyDescent="0.25">
      <c r="A121" s="111">
        <v>45141</v>
      </c>
      <c r="B121" s="86">
        <v>0.33333333333333298</v>
      </c>
      <c r="C121" s="91">
        <f t="shared" ca="1" si="4"/>
        <v>17</v>
      </c>
      <c r="D121" s="118">
        <v>16</v>
      </c>
      <c r="E121" s="119">
        <v>0.3125</v>
      </c>
      <c r="F121" s="119">
        <v>0.33333333333333298</v>
      </c>
      <c r="G121" s="115">
        <f t="shared" si="5"/>
        <v>5</v>
      </c>
      <c r="H121" s="116" t="str" cm="1">
        <f t="array" ref="H121">_xlfn.IFS((G121&gt;=2)*(G121&lt;=6), "Weekday", G121=7, "Saturday", G121=1, "Sunday")</f>
        <v>Weekday</v>
      </c>
      <c r="I121" s="116">
        <f t="shared" si="6"/>
        <v>8</v>
      </c>
      <c r="J121" s="116" t="str">
        <f t="shared" si="7"/>
        <v>High season</v>
      </c>
      <c r="K121" s="117" t="str" cm="1">
        <f t="array" ref="K121">_xlfn.IFS(AND(H121="Weekday", J121="High season"), VLOOKUP(B121, high_weekday, 2, 0),
    AND(H121="Saturday", J121="High season"), VLOOKUP(B121, high_saturday, 2, 0),
    AND(H121="Sunday", J121="High season"), VLOOKUP(B121, high_sunday, 2, 0),
    AND(H121="Weekday", J121="Low season"), VLOOKUP(B121, low_weekdays, 2, 0),
    AND(H121="Saturday", J121="Low season"), VLOOKUP(B121, low_saturday, 2, 0),
    AND(H121="Sunday", J121="Low season"), VLOOKUP(B121, low_sunday, 2, 0),
    TRUE, "error")</f>
        <v>Peak</v>
      </c>
    </row>
    <row r="122" spans="1:11" x14ac:dyDescent="0.25">
      <c r="A122" s="111">
        <v>45141</v>
      </c>
      <c r="B122" s="86">
        <v>0.35416666666666702</v>
      </c>
      <c r="C122" s="91">
        <f t="shared" ca="1" si="4"/>
        <v>7</v>
      </c>
      <c r="D122" s="118">
        <v>17</v>
      </c>
      <c r="E122" s="119">
        <v>0.33333333333333298</v>
      </c>
      <c r="F122" s="119">
        <v>0.35416666666666702</v>
      </c>
      <c r="G122" s="115">
        <f t="shared" si="5"/>
        <v>5</v>
      </c>
      <c r="H122" s="116" t="str" cm="1">
        <f t="array" ref="H122">_xlfn.IFS((G122&gt;=2)*(G122&lt;=6), "Weekday", G122=7, "Saturday", G122=1, "Sunday")</f>
        <v>Weekday</v>
      </c>
      <c r="I122" s="116">
        <f t="shared" si="6"/>
        <v>8</v>
      </c>
      <c r="J122" s="116" t="str">
        <f t="shared" si="7"/>
        <v>High season</v>
      </c>
      <c r="K122" s="117" t="str" cm="1">
        <f t="array" ref="K122">_xlfn.IFS(AND(H122="Weekday", J122="High season"), VLOOKUP(B122, high_weekday, 2, 0),
    AND(H122="Saturday", J122="High season"), VLOOKUP(B122, high_saturday, 2, 0),
    AND(H122="Sunday", J122="High season"), VLOOKUP(B122, high_sunday, 2, 0),
    AND(H122="Weekday", J122="Low season"), VLOOKUP(B122, low_weekdays, 2, 0),
    AND(H122="Saturday", J122="Low season"), VLOOKUP(B122, low_saturday, 2, 0),
    AND(H122="Sunday", J122="Low season"), VLOOKUP(B122, low_sunday, 2, 0),
    TRUE, "error")</f>
        <v>Peak</v>
      </c>
    </row>
    <row r="123" spans="1:11" x14ac:dyDescent="0.25">
      <c r="A123" s="111">
        <v>45141</v>
      </c>
      <c r="B123" s="86">
        <v>0.375</v>
      </c>
      <c r="C123" s="91">
        <f t="shared" ca="1" si="4"/>
        <v>3</v>
      </c>
      <c r="D123" s="118">
        <v>18</v>
      </c>
      <c r="E123" s="119">
        <v>0.35416666666666702</v>
      </c>
      <c r="F123" s="119">
        <v>0.375</v>
      </c>
      <c r="G123" s="115">
        <f t="shared" si="5"/>
        <v>5</v>
      </c>
      <c r="H123" s="116" t="str" cm="1">
        <f t="array" ref="H123">_xlfn.IFS((G123&gt;=2)*(G123&lt;=6), "Weekday", G123=7, "Saturday", G123=1, "Sunday")</f>
        <v>Weekday</v>
      </c>
      <c r="I123" s="116">
        <f t="shared" si="6"/>
        <v>8</v>
      </c>
      <c r="J123" s="116" t="str">
        <f t="shared" si="7"/>
        <v>High season</v>
      </c>
      <c r="K123" s="117" t="str" cm="1">
        <f t="array" ref="K123">_xlfn.IFS(AND(H123="Weekday", J123="High season"), VLOOKUP(B123, high_weekday, 2, 0),
    AND(H123="Saturday", J123="High season"), VLOOKUP(B123, high_saturday, 2, 0),
    AND(H123="Sunday", J123="High season"), VLOOKUP(B123, high_sunday, 2, 0),
    AND(H123="Weekday", J123="Low season"), VLOOKUP(B123, low_weekdays, 2, 0),
    AND(H123="Saturday", J123="Low season"), VLOOKUP(B123, low_saturday, 2, 0),
    AND(H123="Sunday", J123="Low season"), VLOOKUP(B123, low_sunday, 2, 0),
    TRUE, "error")</f>
        <v>Peak</v>
      </c>
    </row>
    <row r="124" spans="1:11" x14ac:dyDescent="0.25">
      <c r="A124" s="111">
        <v>45141</v>
      </c>
      <c r="B124" s="86">
        <v>0.39583333333333298</v>
      </c>
      <c r="C124" s="91">
        <f t="shared" ca="1" si="4"/>
        <v>10</v>
      </c>
      <c r="D124" s="118">
        <v>19</v>
      </c>
      <c r="E124" s="119">
        <v>0.375</v>
      </c>
      <c r="F124" s="119">
        <v>0.39583333333333298</v>
      </c>
      <c r="G124" s="115">
        <f t="shared" si="5"/>
        <v>5</v>
      </c>
      <c r="H124" s="116" t="str" cm="1">
        <f t="array" ref="H124">_xlfn.IFS((G124&gt;=2)*(G124&lt;=6), "Weekday", G124=7, "Saturday", G124=1, "Sunday")</f>
        <v>Weekday</v>
      </c>
      <c r="I124" s="116">
        <f t="shared" si="6"/>
        <v>8</v>
      </c>
      <c r="J124" s="116" t="str">
        <f t="shared" si="7"/>
        <v>High season</v>
      </c>
      <c r="K124" s="117" t="str" cm="1">
        <f t="array" ref="K124">_xlfn.IFS(AND(H124="Weekday", J124="High season"), VLOOKUP(B124, high_weekday, 2, 0),
    AND(H124="Saturday", J124="High season"), VLOOKUP(B124, high_saturday, 2, 0),
    AND(H124="Sunday", J124="High season"), VLOOKUP(B124, high_sunday, 2, 0),
    AND(H124="Weekday", J124="Low season"), VLOOKUP(B124, low_weekdays, 2, 0),
    AND(H124="Saturday", J124="Low season"), VLOOKUP(B124, low_saturday, 2, 0),
    AND(H124="Sunday", J124="Low season"), VLOOKUP(B124, low_sunday, 2, 0),
    TRUE, "error")</f>
        <v>Standard</v>
      </c>
    </row>
    <row r="125" spans="1:11" x14ac:dyDescent="0.25">
      <c r="A125" s="111">
        <v>45141</v>
      </c>
      <c r="B125" s="86">
        <v>0.41666666666666702</v>
      </c>
      <c r="C125" s="91">
        <f t="shared" ca="1" si="4"/>
        <v>1</v>
      </c>
      <c r="D125" s="118">
        <v>20</v>
      </c>
      <c r="E125" s="119">
        <v>0.39583333333333298</v>
      </c>
      <c r="F125" s="119">
        <v>0.41666666666666702</v>
      </c>
      <c r="G125" s="115">
        <f t="shared" si="5"/>
        <v>5</v>
      </c>
      <c r="H125" s="116" t="str" cm="1">
        <f t="array" ref="H125">_xlfn.IFS((G125&gt;=2)*(G125&lt;=6), "Weekday", G125=7, "Saturday", G125=1, "Sunday")</f>
        <v>Weekday</v>
      </c>
      <c r="I125" s="116">
        <f t="shared" si="6"/>
        <v>8</v>
      </c>
      <c r="J125" s="116" t="str">
        <f t="shared" si="7"/>
        <v>High season</v>
      </c>
      <c r="K125" s="117" t="str" cm="1">
        <f t="array" ref="K125">_xlfn.IFS(AND(H125="Weekday", J125="High season"), VLOOKUP(B125, high_weekday, 2, 0),
    AND(H125="Saturday", J125="High season"), VLOOKUP(B125, high_saturday, 2, 0),
    AND(H125="Sunday", J125="High season"), VLOOKUP(B125, high_sunday, 2, 0),
    AND(H125="Weekday", J125="Low season"), VLOOKUP(B125, low_weekdays, 2, 0),
    AND(H125="Saturday", J125="Low season"), VLOOKUP(B125, low_saturday, 2, 0),
    AND(H125="Sunday", J125="Low season"), VLOOKUP(B125, low_sunday, 2, 0),
    TRUE, "error")</f>
        <v>Standard</v>
      </c>
    </row>
    <row r="126" spans="1:11" x14ac:dyDescent="0.25">
      <c r="A126" s="111">
        <v>45141</v>
      </c>
      <c r="B126" s="86">
        <v>0.4375</v>
      </c>
      <c r="C126" s="91">
        <f t="shared" ca="1" si="4"/>
        <v>29</v>
      </c>
      <c r="D126" s="118">
        <v>21</v>
      </c>
      <c r="E126" s="119">
        <v>0.41666666666666702</v>
      </c>
      <c r="F126" s="119">
        <v>0.4375</v>
      </c>
      <c r="G126" s="115">
        <f t="shared" si="5"/>
        <v>5</v>
      </c>
      <c r="H126" s="116" t="str" cm="1">
        <f t="array" ref="H126">_xlfn.IFS((G126&gt;=2)*(G126&lt;=6), "Weekday", G126=7, "Saturday", G126=1, "Sunday")</f>
        <v>Weekday</v>
      </c>
      <c r="I126" s="116">
        <f t="shared" si="6"/>
        <v>8</v>
      </c>
      <c r="J126" s="116" t="str">
        <f t="shared" si="7"/>
        <v>High season</v>
      </c>
      <c r="K126" s="117" t="str" cm="1">
        <f t="array" ref="K126">_xlfn.IFS(AND(H126="Weekday", J126="High season"), VLOOKUP(B126, high_weekday, 2, 0),
    AND(H126="Saturday", J126="High season"), VLOOKUP(B126, high_saturday, 2, 0),
    AND(H126="Sunday", J126="High season"), VLOOKUP(B126, high_sunday, 2, 0),
    AND(H126="Weekday", J126="Low season"), VLOOKUP(B126, low_weekdays, 2, 0),
    AND(H126="Saturday", J126="Low season"), VLOOKUP(B126, low_saturday, 2, 0),
    AND(H126="Sunday", J126="Low season"), VLOOKUP(B126, low_sunday, 2, 0),
    TRUE, "error")</f>
        <v>Standard</v>
      </c>
    </row>
    <row r="127" spans="1:11" x14ac:dyDescent="0.25">
      <c r="A127" s="111">
        <v>45141</v>
      </c>
      <c r="B127" s="86">
        <v>0.45833333333333298</v>
      </c>
      <c r="C127" s="91">
        <f t="shared" ca="1" si="4"/>
        <v>26</v>
      </c>
      <c r="D127" s="118">
        <v>22</v>
      </c>
      <c r="E127" s="119">
        <v>0.4375</v>
      </c>
      <c r="F127" s="119">
        <v>0.45833333333333298</v>
      </c>
      <c r="G127" s="115">
        <f t="shared" si="5"/>
        <v>5</v>
      </c>
      <c r="H127" s="116" t="str" cm="1">
        <f t="array" ref="H127">_xlfn.IFS((G127&gt;=2)*(G127&lt;=6), "Weekday", G127=7, "Saturday", G127=1, "Sunday")</f>
        <v>Weekday</v>
      </c>
      <c r="I127" s="116">
        <f t="shared" si="6"/>
        <v>8</v>
      </c>
      <c r="J127" s="116" t="str">
        <f t="shared" si="7"/>
        <v>High season</v>
      </c>
      <c r="K127" s="117" t="str" cm="1">
        <f t="array" ref="K127">_xlfn.IFS(AND(H127="Weekday", J127="High season"), VLOOKUP(B127, high_weekday, 2, 0),
    AND(H127="Saturday", J127="High season"), VLOOKUP(B127, high_saturday, 2, 0),
    AND(H127="Sunday", J127="High season"), VLOOKUP(B127, high_sunday, 2, 0),
    AND(H127="Weekday", J127="Low season"), VLOOKUP(B127, low_weekdays, 2, 0),
    AND(H127="Saturday", J127="Low season"), VLOOKUP(B127, low_saturday, 2, 0),
    AND(H127="Sunday", J127="Low season"), VLOOKUP(B127, low_sunday, 2, 0),
    TRUE, "error")</f>
        <v>Standard</v>
      </c>
    </row>
    <row r="128" spans="1:11" x14ac:dyDescent="0.25">
      <c r="A128" s="111">
        <v>45141</v>
      </c>
      <c r="B128" s="86">
        <v>0.47916666666666702</v>
      </c>
      <c r="C128" s="91">
        <f t="shared" ca="1" si="4"/>
        <v>14</v>
      </c>
      <c r="D128" s="118">
        <v>23</v>
      </c>
      <c r="E128" s="119">
        <v>0.45833333333333298</v>
      </c>
      <c r="F128" s="119">
        <v>0.47916666666666702</v>
      </c>
      <c r="G128" s="115">
        <f t="shared" si="5"/>
        <v>5</v>
      </c>
      <c r="H128" s="116" t="str" cm="1">
        <f t="array" ref="H128">_xlfn.IFS((G128&gt;=2)*(G128&lt;=6), "Weekday", G128=7, "Saturday", G128=1, "Sunday")</f>
        <v>Weekday</v>
      </c>
      <c r="I128" s="116">
        <f t="shared" si="6"/>
        <v>8</v>
      </c>
      <c r="J128" s="116" t="str">
        <f t="shared" si="7"/>
        <v>High season</v>
      </c>
      <c r="K128" s="117" t="str" cm="1">
        <f t="array" ref="K128">_xlfn.IFS(AND(H128="Weekday", J128="High season"), VLOOKUP(B128, high_weekday, 2, 0),
    AND(H128="Saturday", J128="High season"), VLOOKUP(B128, high_saturday, 2, 0),
    AND(H128="Sunday", J128="High season"), VLOOKUP(B128, high_sunday, 2, 0),
    AND(H128="Weekday", J128="Low season"), VLOOKUP(B128, low_weekdays, 2, 0),
    AND(H128="Saturday", J128="Low season"), VLOOKUP(B128, low_saturday, 2, 0),
    AND(H128="Sunday", J128="Low season"), VLOOKUP(B128, low_sunday, 2, 0),
    TRUE, "error")</f>
        <v>Standard</v>
      </c>
    </row>
    <row r="129" spans="1:11" x14ac:dyDescent="0.25">
      <c r="A129" s="111">
        <v>45141</v>
      </c>
      <c r="B129" s="86">
        <v>0.5</v>
      </c>
      <c r="C129" s="91">
        <f t="shared" ca="1" si="4"/>
        <v>26</v>
      </c>
      <c r="D129" s="118">
        <v>24</v>
      </c>
      <c r="E129" s="119">
        <v>0.47916666666666702</v>
      </c>
      <c r="F129" s="119">
        <v>0.5</v>
      </c>
      <c r="G129" s="115">
        <f t="shared" si="5"/>
        <v>5</v>
      </c>
      <c r="H129" s="116" t="str" cm="1">
        <f t="array" ref="H129">_xlfn.IFS((G129&gt;=2)*(G129&lt;=6), "Weekday", G129=7, "Saturday", G129=1, "Sunday")</f>
        <v>Weekday</v>
      </c>
      <c r="I129" s="116">
        <f t="shared" si="6"/>
        <v>8</v>
      </c>
      <c r="J129" s="116" t="str">
        <f t="shared" si="7"/>
        <v>High season</v>
      </c>
      <c r="K129" s="117" t="str" cm="1">
        <f t="array" ref="K129">_xlfn.IFS(AND(H129="Weekday", J129="High season"), VLOOKUP(B129, high_weekday, 2, 0),
    AND(H129="Saturday", J129="High season"), VLOOKUP(B129, high_saturday, 2, 0),
    AND(H129="Sunday", J129="High season"), VLOOKUP(B129, high_sunday, 2, 0),
    AND(H129="Weekday", J129="Low season"), VLOOKUP(B129, low_weekdays, 2, 0),
    AND(H129="Saturday", J129="Low season"), VLOOKUP(B129, low_saturday, 2, 0),
    AND(H129="Sunday", J129="Low season"), VLOOKUP(B129, low_sunday, 2, 0),
    TRUE, "error")</f>
        <v>Standard</v>
      </c>
    </row>
    <row r="130" spans="1:11" x14ac:dyDescent="0.25">
      <c r="A130" s="111">
        <v>45141</v>
      </c>
      <c r="B130" s="86">
        <v>0.52083333333333304</v>
      </c>
      <c r="C130" s="91">
        <f t="shared" ca="1" si="4"/>
        <v>24</v>
      </c>
      <c r="D130" s="118">
        <v>25</v>
      </c>
      <c r="E130" s="119">
        <v>0.5</v>
      </c>
      <c r="F130" s="119">
        <v>0.52083333333333304</v>
      </c>
      <c r="G130" s="115">
        <f t="shared" si="5"/>
        <v>5</v>
      </c>
      <c r="H130" s="116" t="str" cm="1">
        <f t="array" ref="H130">_xlfn.IFS((G130&gt;=2)*(G130&lt;=6), "Weekday", G130=7, "Saturday", G130=1, "Sunday")</f>
        <v>Weekday</v>
      </c>
      <c r="I130" s="116">
        <f t="shared" si="6"/>
        <v>8</v>
      </c>
      <c r="J130" s="116" t="str">
        <f t="shared" si="7"/>
        <v>High season</v>
      </c>
      <c r="K130" s="117" t="str" cm="1">
        <f t="array" ref="K130">_xlfn.IFS(AND(H130="Weekday", J130="High season"), VLOOKUP(B130, high_weekday, 2, 0),
    AND(H130="Saturday", J130="High season"), VLOOKUP(B130, high_saturday, 2, 0),
    AND(H130="Sunday", J130="High season"), VLOOKUP(B130, high_sunday, 2, 0),
    AND(H130="Weekday", J130="Low season"), VLOOKUP(B130, low_weekdays, 2, 0),
    AND(H130="Saturday", J130="Low season"), VLOOKUP(B130, low_saturday, 2, 0),
    AND(H130="Sunday", J130="Low season"), VLOOKUP(B130, low_sunday, 2, 0),
    TRUE, "error")</f>
        <v>Standard</v>
      </c>
    </row>
    <row r="131" spans="1:11" x14ac:dyDescent="0.25">
      <c r="A131" s="111">
        <v>45141</v>
      </c>
      <c r="B131" s="86">
        <v>0.54166666666666696</v>
      </c>
      <c r="C131" s="91">
        <f t="shared" ca="1" si="4"/>
        <v>20</v>
      </c>
      <c r="D131" s="118">
        <v>26</v>
      </c>
      <c r="E131" s="119">
        <v>0.52083333333333304</v>
      </c>
      <c r="F131" s="119">
        <v>0.54166666666666696</v>
      </c>
      <c r="G131" s="115">
        <f t="shared" si="5"/>
        <v>5</v>
      </c>
      <c r="H131" s="116" t="str" cm="1">
        <f t="array" ref="H131">_xlfn.IFS((G131&gt;=2)*(G131&lt;=6), "Weekday", G131=7, "Saturday", G131=1, "Sunday")</f>
        <v>Weekday</v>
      </c>
      <c r="I131" s="116">
        <f t="shared" si="6"/>
        <v>8</v>
      </c>
      <c r="J131" s="116" t="str">
        <f t="shared" si="7"/>
        <v>High season</v>
      </c>
      <c r="K131" s="117" t="str" cm="1">
        <f t="array" ref="K131">_xlfn.IFS(AND(H131="Weekday", J131="High season"), VLOOKUP(B131, high_weekday, 2, 0),
    AND(H131="Saturday", J131="High season"), VLOOKUP(B131, high_saturday, 2, 0),
    AND(H131="Sunday", J131="High season"), VLOOKUP(B131, high_sunday, 2, 0),
    AND(H131="Weekday", J131="Low season"), VLOOKUP(B131, low_weekdays, 2, 0),
    AND(H131="Saturday", J131="Low season"), VLOOKUP(B131, low_saturday, 2, 0),
    AND(H131="Sunday", J131="Low season"), VLOOKUP(B131, low_sunday, 2, 0),
    TRUE, "error")</f>
        <v>Standard</v>
      </c>
    </row>
    <row r="132" spans="1:11" x14ac:dyDescent="0.25">
      <c r="A132" s="111">
        <v>45141</v>
      </c>
      <c r="B132" s="86">
        <v>0.5625</v>
      </c>
      <c r="C132" s="91">
        <f t="shared" ca="1" si="4"/>
        <v>9</v>
      </c>
      <c r="D132" s="118">
        <v>27</v>
      </c>
      <c r="E132" s="119">
        <v>0.54166666666666696</v>
      </c>
      <c r="F132" s="119">
        <v>0.5625</v>
      </c>
      <c r="G132" s="115">
        <f t="shared" si="5"/>
        <v>5</v>
      </c>
      <c r="H132" s="116" t="str" cm="1">
        <f t="array" ref="H132">_xlfn.IFS((G132&gt;=2)*(G132&lt;=6), "Weekday", G132=7, "Saturday", G132=1, "Sunday")</f>
        <v>Weekday</v>
      </c>
      <c r="I132" s="116">
        <f t="shared" si="6"/>
        <v>8</v>
      </c>
      <c r="J132" s="116" t="str">
        <f t="shared" si="7"/>
        <v>High season</v>
      </c>
      <c r="K132" s="117" t="str" cm="1">
        <f t="array" ref="K132">_xlfn.IFS(AND(H132="Weekday", J132="High season"), VLOOKUP(B132, high_weekday, 2, 0),
    AND(H132="Saturday", J132="High season"), VLOOKUP(B132, high_saturday, 2, 0),
    AND(H132="Sunday", J132="High season"), VLOOKUP(B132, high_sunday, 2, 0),
    AND(H132="Weekday", J132="Low season"), VLOOKUP(B132, low_weekdays, 2, 0),
    AND(H132="Saturday", J132="Low season"), VLOOKUP(B132, low_saturday, 2, 0),
    AND(H132="Sunday", J132="Low season"), VLOOKUP(B132, low_sunday, 2, 0),
    TRUE, "error")</f>
        <v>Standard</v>
      </c>
    </row>
    <row r="133" spans="1:11" x14ac:dyDescent="0.25">
      <c r="A133" s="111">
        <v>45141</v>
      </c>
      <c r="B133" s="86">
        <v>0.58333333333333304</v>
      </c>
      <c r="C133" s="91">
        <f t="shared" ca="1" si="4"/>
        <v>17</v>
      </c>
      <c r="D133" s="118">
        <v>28</v>
      </c>
      <c r="E133" s="119">
        <v>0.5625</v>
      </c>
      <c r="F133" s="119">
        <v>0.58333333333333304</v>
      </c>
      <c r="G133" s="115">
        <f t="shared" si="5"/>
        <v>5</v>
      </c>
      <c r="H133" s="116" t="str" cm="1">
        <f t="array" ref="H133">_xlfn.IFS((G133&gt;=2)*(G133&lt;=6), "Weekday", G133=7, "Saturday", G133=1, "Sunday")</f>
        <v>Weekday</v>
      </c>
      <c r="I133" s="116">
        <f t="shared" si="6"/>
        <v>8</v>
      </c>
      <c r="J133" s="116" t="str">
        <f t="shared" si="7"/>
        <v>High season</v>
      </c>
      <c r="K133" s="117" t="str" cm="1">
        <f t="array" ref="K133">_xlfn.IFS(AND(H133="Weekday", J133="High season"), VLOOKUP(B133, high_weekday, 2, 0),
    AND(H133="Saturday", J133="High season"), VLOOKUP(B133, high_saturday, 2, 0),
    AND(H133="Sunday", J133="High season"), VLOOKUP(B133, high_sunday, 2, 0),
    AND(H133="Weekday", J133="Low season"), VLOOKUP(B133, low_weekdays, 2, 0),
    AND(H133="Saturday", J133="Low season"), VLOOKUP(B133, low_saturday, 2, 0),
    AND(H133="Sunday", J133="Low season"), VLOOKUP(B133, low_sunday, 2, 0),
    TRUE, "error")</f>
        <v>Standard</v>
      </c>
    </row>
    <row r="134" spans="1:11" x14ac:dyDescent="0.25">
      <c r="A134" s="111">
        <v>45141</v>
      </c>
      <c r="B134" s="86">
        <v>0.60416666666666696</v>
      </c>
      <c r="C134" s="91">
        <f t="shared" ca="1" si="4"/>
        <v>29</v>
      </c>
      <c r="D134" s="118">
        <v>29</v>
      </c>
      <c r="E134" s="119">
        <v>0.58333333333333304</v>
      </c>
      <c r="F134" s="119">
        <v>0.60416666666666696</v>
      </c>
      <c r="G134" s="115">
        <f t="shared" si="5"/>
        <v>5</v>
      </c>
      <c r="H134" s="116" t="str" cm="1">
        <f t="array" ref="H134">_xlfn.IFS((G134&gt;=2)*(G134&lt;=6), "Weekday", G134=7, "Saturday", G134=1, "Sunday")</f>
        <v>Weekday</v>
      </c>
      <c r="I134" s="116">
        <f t="shared" si="6"/>
        <v>8</v>
      </c>
      <c r="J134" s="116" t="str">
        <f t="shared" si="7"/>
        <v>High season</v>
      </c>
      <c r="K134" s="117" t="str" cm="1">
        <f t="array" ref="K134">_xlfn.IFS(AND(H134="Weekday", J134="High season"), VLOOKUP(B134, high_weekday, 2, 0),
    AND(H134="Saturday", J134="High season"), VLOOKUP(B134, high_saturday, 2, 0),
    AND(H134="Sunday", J134="High season"), VLOOKUP(B134, high_sunday, 2, 0),
    AND(H134="Weekday", J134="Low season"), VLOOKUP(B134, low_weekdays, 2, 0),
    AND(H134="Saturday", J134="Low season"), VLOOKUP(B134, low_saturday, 2, 0),
    AND(H134="Sunday", J134="Low season"), VLOOKUP(B134, low_sunday, 2, 0),
    TRUE, "error")</f>
        <v>Standard</v>
      </c>
    </row>
    <row r="135" spans="1:11" x14ac:dyDescent="0.25">
      <c r="A135" s="111">
        <v>45141</v>
      </c>
      <c r="B135" s="86">
        <v>0.625</v>
      </c>
      <c r="C135" s="91">
        <f t="shared" ca="1" si="4"/>
        <v>22</v>
      </c>
      <c r="D135" s="118">
        <v>30</v>
      </c>
      <c r="E135" s="119">
        <v>0.60416666666666696</v>
      </c>
      <c r="F135" s="119">
        <v>0.625</v>
      </c>
      <c r="G135" s="115">
        <f t="shared" si="5"/>
        <v>5</v>
      </c>
      <c r="H135" s="116" t="str" cm="1">
        <f t="array" ref="H135">_xlfn.IFS((G135&gt;=2)*(G135&lt;=6), "Weekday", G135=7, "Saturday", G135=1, "Sunday")</f>
        <v>Weekday</v>
      </c>
      <c r="I135" s="116">
        <f t="shared" si="6"/>
        <v>8</v>
      </c>
      <c r="J135" s="116" t="str">
        <f t="shared" si="7"/>
        <v>High season</v>
      </c>
      <c r="K135" s="117" t="str" cm="1">
        <f t="array" ref="K135">_xlfn.IFS(AND(H135="Weekday", J135="High season"), VLOOKUP(B135, high_weekday, 2, 0),
    AND(H135="Saturday", J135="High season"), VLOOKUP(B135, high_saturday, 2, 0),
    AND(H135="Sunday", J135="High season"), VLOOKUP(B135, high_sunday, 2, 0),
    AND(H135="Weekday", J135="Low season"), VLOOKUP(B135, low_weekdays, 2, 0),
    AND(H135="Saturday", J135="Low season"), VLOOKUP(B135, low_saturday, 2, 0),
    AND(H135="Sunday", J135="Low season"), VLOOKUP(B135, low_sunday, 2, 0),
    TRUE, "error")</f>
        <v>Standard</v>
      </c>
    </row>
    <row r="136" spans="1:11" x14ac:dyDescent="0.25">
      <c r="A136" s="111">
        <v>45141</v>
      </c>
      <c r="B136" s="86">
        <v>0.64583333333333304</v>
      </c>
      <c r="C136" s="91">
        <f t="shared" ca="1" si="4"/>
        <v>24</v>
      </c>
      <c r="D136" s="118">
        <v>31</v>
      </c>
      <c r="E136" s="119">
        <v>0.625</v>
      </c>
      <c r="F136" s="119">
        <v>0.64583333333333304</v>
      </c>
      <c r="G136" s="115">
        <f t="shared" si="5"/>
        <v>5</v>
      </c>
      <c r="H136" s="116" t="str" cm="1">
        <f t="array" ref="H136">_xlfn.IFS((G136&gt;=2)*(G136&lt;=6), "Weekday", G136=7, "Saturday", G136=1, "Sunday")</f>
        <v>Weekday</v>
      </c>
      <c r="I136" s="116">
        <f t="shared" si="6"/>
        <v>8</v>
      </c>
      <c r="J136" s="116" t="str">
        <f t="shared" si="7"/>
        <v>High season</v>
      </c>
      <c r="K136" s="117" t="str" cm="1">
        <f t="array" ref="K136">_xlfn.IFS(AND(H136="Weekday", J136="High season"), VLOOKUP(B136, high_weekday, 2, 0),
    AND(H136="Saturday", J136="High season"), VLOOKUP(B136, high_saturday, 2, 0),
    AND(H136="Sunday", J136="High season"), VLOOKUP(B136, high_sunday, 2, 0),
    AND(H136="Weekday", J136="Low season"), VLOOKUP(B136, low_weekdays, 2, 0),
    AND(H136="Saturday", J136="Low season"), VLOOKUP(B136, low_saturday, 2, 0),
    AND(H136="Sunday", J136="Low season"), VLOOKUP(B136, low_sunday, 2, 0),
    TRUE, "error")</f>
        <v>Standard</v>
      </c>
    </row>
    <row r="137" spans="1:11" x14ac:dyDescent="0.25">
      <c r="A137" s="111">
        <v>45141</v>
      </c>
      <c r="B137" s="86">
        <v>0.66666666666666696</v>
      </c>
      <c r="C137" s="91">
        <f t="shared" ca="1" si="4"/>
        <v>8</v>
      </c>
      <c r="D137" s="118">
        <v>32</v>
      </c>
      <c r="E137" s="119">
        <v>0.64583333333333304</v>
      </c>
      <c r="F137" s="119">
        <v>0.66666666666666696</v>
      </c>
      <c r="G137" s="115">
        <f t="shared" si="5"/>
        <v>5</v>
      </c>
      <c r="H137" s="116" t="str" cm="1">
        <f t="array" ref="H137">_xlfn.IFS((G137&gt;=2)*(G137&lt;=6), "Weekday", G137=7, "Saturday", G137=1, "Sunday")</f>
        <v>Weekday</v>
      </c>
      <c r="I137" s="116">
        <f t="shared" si="6"/>
        <v>8</v>
      </c>
      <c r="J137" s="116" t="str">
        <f t="shared" si="7"/>
        <v>High season</v>
      </c>
      <c r="K137" s="117" t="str" cm="1">
        <f t="array" ref="K137">_xlfn.IFS(AND(H137="Weekday", J137="High season"), VLOOKUP(B137, high_weekday, 2, 0),
    AND(H137="Saturday", J137="High season"), VLOOKUP(B137, high_saturday, 2, 0),
    AND(H137="Sunday", J137="High season"), VLOOKUP(B137, high_sunday, 2, 0),
    AND(H137="Weekday", J137="Low season"), VLOOKUP(B137, low_weekdays, 2, 0),
    AND(H137="Saturday", J137="Low season"), VLOOKUP(B137, low_saturday, 2, 0),
    AND(H137="Sunday", J137="Low season"), VLOOKUP(B137, low_sunday, 2, 0),
    TRUE, "error")</f>
        <v>Standard</v>
      </c>
    </row>
    <row r="138" spans="1:11" x14ac:dyDescent="0.25">
      <c r="A138" s="111">
        <v>45141</v>
      </c>
      <c r="B138" s="86">
        <v>0.6875</v>
      </c>
      <c r="C138" s="91">
        <f t="shared" ca="1" si="4"/>
        <v>15</v>
      </c>
      <c r="D138" s="118">
        <v>33</v>
      </c>
      <c r="E138" s="119">
        <v>0.66666666666666696</v>
      </c>
      <c r="F138" s="119">
        <v>0.6875</v>
      </c>
      <c r="G138" s="115">
        <f t="shared" si="5"/>
        <v>5</v>
      </c>
      <c r="H138" s="116" t="str" cm="1">
        <f t="array" ref="H138">_xlfn.IFS((G138&gt;=2)*(G138&lt;=6), "Weekday", G138=7, "Saturday", G138=1, "Sunday")</f>
        <v>Weekday</v>
      </c>
      <c r="I138" s="116">
        <f t="shared" si="6"/>
        <v>8</v>
      </c>
      <c r="J138" s="116" t="str">
        <f t="shared" si="7"/>
        <v>High season</v>
      </c>
      <c r="K138" s="117" t="str" cm="1">
        <f t="array" ref="K138">_xlfn.IFS(AND(H138="Weekday", J138="High season"), VLOOKUP(B138, high_weekday, 2, 0),
    AND(H138="Saturday", J138="High season"), VLOOKUP(B138, high_saturday, 2, 0),
    AND(H138="Sunday", J138="High season"), VLOOKUP(B138, high_sunday, 2, 0),
    AND(H138="Weekday", J138="Low season"), VLOOKUP(B138, low_weekdays, 2, 0),
    AND(H138="Saturday", J138="Low season"), VLOOKUP(B138, low_saturday, 2, 0),
    AND(H138="Sunday", J138="Low season"), VLOOKUP(B138, low_sunday, 2, 0),
    TRUE, "error")</f>
        <v>Standard</v>
      </c>
    </row>
    <row r="139" spans="1:11" x14ac:dyDescent="0.25">
      <c r="A139" s="111">
        <v>45141</v>
      </c>
      <c r="B139" s="86">
        <v>0.70833333333333304</v>
      </c>
      <c r="C139" s="91">
        <f t="shared" ref="C139:C202" ca="1" si="8">RANDBETWEEN(1,30)</f>
        <v>28</v>
      </c>
      <c r="D139" s="118">
        <v>34</v>
      </c>
      <c r="E139" s="119">
        <v>0.6875</v>
      </c>
      <c r="F139" s="119">
        <v>0.70833333333333304</v>
      </c>
      <c r="G139" s="115">
        <f t="shared" ref="G139:G202" si="9">WEEKDAY(A139)</f>
        <v>5</v>
      </c>
      <c r="H139" s="116" t="str" cm="1">
        <f t="array" ref="H139">_xlfn.IFS((G139&gt;=2)*(G139&lt;=6), "Weekday", G139=7, "Saturday", G139=1, "Sunday")</f>
        <v>Weekday</v>
      </c>
      <c r="I139" s="116">
        <f t="shared" ref="I139:I202" si="10">MONTH(A139)</f>
        <v>8</v>
      </c>
      <c r="J139" s="116" t="str">
        <f t="shared" ref="J139:J202" si="11">IF(AND(I139&gt;6, I139&lt;9), "High season", "Low season")</f>
        <v>High season</v>
      </c>
      <c r="K139" s="117" t="str" cm="1">
        <f t="array" ref="K139">_xlfn.IFS(AND(H139="Weekday", J139="High season"), VLOOKUP(B139, high_weekday, 2, 0),
    AND(H139="Saturday", J139="High season"), VLOOKUP(B139, high_saturday, 2, 0),
    AND(H139="Sunday", J139="High season"), VLOOKUP(B139, high_sunday, 2, 0),
    AND(H139="Weekday", J139="Low season"), VLOOKUP(B139, low_weekdays, 2, 0),
    AND(H139="Saturday", J139="Low season"), VLOOKUP(B139, low_saturday, 2, 0),
    AND(H139="Sunday", J139="Low season"), VLOOKUP(B139, low_sunday, 2, 0),
    TRUE, "error")</f>
        <v>Standard</v>
      </c>
    </row>
    <row r="140" spans="1:11" x14ac:dyDescent="0.25">
      <c r="A140" s="111">
        <v>45141</v>
      </c>
      <c r="B140" s="86">
        <v>0.72916666666666696</v>
      </c>
      <c r="C140" s="91">
        <f t="shared" ca="1" si="8"/>
        <v>22</v>
      </c>
      <c r="D140" s="118">
        <v>35</v>
      </c>
      <c r="E140" s="119">
        <v>0.70833333333333304</v>
      </c>
      <c r="F140" s="119">
        <v>0.72916666666666696</v>
      </c>
      <c r="G140" s="115">
        <f t="shared" si="9"/>
        <v>5</v>
      </c>
      <c r="H140" s="116" t="str" cm="1">
        <f t="array" ref="H140">_xlfn.IFS((G140&gt;=2)*(G140&lt;=6), "Weekday", G140=7, "Saturday", G140=1, "Sunday")</f>
        <v>Weekday</v>
      </c>
      <c r="I140" s="116">
        <f t="shared" si="10"/>
        <v>8</v>
      </c>
      <c r="J140" s="116" t="str">
        <f t="shared" si="11"/>
        <v>High season</v>
      </c>
      <c r="K140" s="117" t="str" cm="1">
        <f t="array" ref="K140">_xlfn.IFS(AND(H140="Weekday", J140="High season"), VLOOKUP(B140, high_weekday, 2, 0),
    AND(H140="Saturday", J140="High season"), VLOOKUP(B140, high_saturday, 2, 0),
    AND(H140="Sunday", J140="High season"), VLOOKUP(B140, high_sunday, 2, 0),
    AND(H140="Weekday", J140="Low season"), VLOOKUP(B140, low_weekdays, 2, 0),
    AND(H140="Saturday", J140="Low season"), VLOOKUP(B140, low_saturday, 2, 0),
    AND(H140="Sunday", J140="Low season"), VLOOKUP(B140, low_sunday, 2, 0),
    TRUE, "error")</f>
        <v>Peak</v>
      </c>
    </row>
    <row r="141" spans="1:11" x14ac:dyDescent="0.25">
      <c r="A141" s="111">
        <v>45141</v>
      </c>
      <c r="B141" s="86">
        <v>0.75</v>
      </c>
      <c r="C141" s="91">
        <f t="shared" ca="1" si="8"/>
        <v>8</v>
      </c>
      <c r="D141" s="118">
        <v>36</v>
      </c>
      <c r="E141" s="119">
        <v>0.72916666666666696</v>
      </c>
      <c r="F141" s="119">
        <v>0.75</v>
      </c>
      <c r="G141" s="115">
        <f t="shared" si="9"/>
        <v>5</v>
      </c>
      <c r="H141" s="116" t="str" cm="1">
        <f t="array" ref="H141">_xlfn.IFS((G141&gt;=2)*(G141&lt;=6), "Weekday", G141=7, "Saturday", G141=1, "Sunday")</f>
        <v>Weekday</v>
      </c>
      <c r="I141" s="116">
        <f t="shared" si="10"/>
        <v>8</v>
      </c>
      <c r="J141" s="116" t="str">
        <f t="shared" si="11"/>
        <v>High season</v>
      </c>
      <c r="K141" s="117" t="str" cm="1">
        <f t="array" ref="K141">_xlfn.IFS(AND(H141="Weekday", J141="High season"), VLOOKUP(B141, high_weekday, 2, 0),
    AND(H141="Saturday", J141="High season"), VLOOKUP(B141, high_saturday, 2, 0),
    AND(H141="Sunday", J141="High season"), VLOOKUP(B141, high_sunday, 2, 0),
    AND(H141="Weekday", J141="Low season"), VLOOKUP(B141, low_weekdays, 2, 0),
    AND(H141="Saturday", J141="Low season"), VLOOKUP(B141, low_saturday, 2, 0),
    AND(H141="Sunday", J141="Low season"), VLOOKUP(B141, low_sunday, 2, 0),
    TRUE, "error")</f>
        <v>Peak</v>
      </c>
    </row>
    <row r="142" spans="1:11" x14ac:dyDescent="0.25">
      <c r="A142" s="111">
        <v>45141</v>
      </c>
      <c r="B142" s="86">
        <v>0.77083333333333304</v>
      </c>
      <c r="C142" s="91">
        <f t="shared" ca="1" si="8"/>
        <v>21</v>
      </c>
      <c r="D142" s="118">
        <v>37</v>
      </c>
      <c r="E142" s="119">
        <v>0.75</v>
      </c>
      <c r="F142" s="119">
        <v>0.77083333333333304</v>
      </c>
      <c r="G142" s="115">
        <f t="shared" si="9"/>
        <v>5</v>
      </c>
      <c r="H142" s="116" t="str" cm="1">
        <f t="array" ref="H142">_xlfn.IFS((G142&gt;=2)*(G142&lt;=6), "Weekday", G142=7, "Saturday", G142=1, "Sunday")</f>
        <v>Weekday</v>
      </c>
      <c r="I142" s="116">
        <f t="shared" si="10"/>
        <v>8</v>
      </c>
      <c r="J142" s="116" t="str">
        <f t="shared" si="11"/>
        <v>High season</v>
      </c>
      <c r="K142" s="117" t="str" cm="1">
        <f t="array" ref="K142">_xlfn.IFS(AND(H142="Weekday", J142="High season"), VLOOKUP(B142, high_weekday, 2, 0),
    AND(H142="Saturday", J142="High season"), VLOOKUP(B142, high_saturday, 2, 0),
    AND(H142="Sunday", J142="High season"), VLOOKUP(B142, high_sunday, 2, 0),
    AND(H142="Weekday", J142="Low season"), VLOOKUP(B142, low_weekdays, 2, 0),
    AND(H142="Saturday", J142="Low season"), VLOOKUP(B142, low_saturday, 2, 0),
    AND(H142="Sunday", J142="Low season"), VLOOKUP(B142, low_sunday, 2, 0),
    TRUE, "error")</f>
        <v>Peak</v>
      </c>
    </row>
    <row r="143" spans="1:11" x14ac:dyDescent="0.25">
      <c r="A143" s="111">
        <v>45141</v>
      </c>
      <c r="B143" s="86">
        <v>0.79166666666666696</v>
      </c>
      <c r="C143" s="91">
        <f t="shared" ca="1" si="8"/>
        <v>24</v>
      </c>
      <c r="D143" s="118">
        <v>38</v>
      </c>
      <c r="E143" s="119">
        <v>0.77083333333333304</v>
      </c>
      <c r="F143" s="119">
        <v>0.79166666666666696</v>
      </c>
      <c r="G143" s="115">
        <f t="shared" si="9"/>
        <v>5</v>
      </c>
      <c r="H143" s="116" t="str" cm="1">
        <f t="array" ref="H143">_xlfn.IFS((G143&gt;=2)*(G143&lt;=6), "Weekday", G143=7, "Saturday", G143=1, "Sunday")</f>
        <v>Weekday</v>
      </c>
      <c r="I143" s="116">
        <f t="shared" si="10"/>
        <v>8</v>
      </c>
      <c r="J143" s="116" t="str">
        <f t="shared" si="11"/>
        <v>High season</v>
      </c>
      <c r="K143" s="117" t="str" cm="1">
        <f t="array" ref="K143">_xlfn.IFS(AND(H143="Weekday", J143="High season"), VLOOKUP(B143, high_weekday, 2, 0),
    AND(H143="Saturday", J143="High season"), VLOOKUP(B143, high_saturday, 2, 0),
    AND(H143="Sunday", J143="High season"), VLOOKUP(B143, high_sunday, 2, 0),
    AND(H143="Weekday", J143="Low season"), VLOOKUP(B143, low_weekdays, 2, 0),
    AND(H143="Saturday", J143="Low season"), VLOOKUP(B143, low_saturday, 2, 0),
    AND(H143="Sunday", J143="Low season"), VLOOKUP(B143, low_sunday, 2, 0),
    TRUE, "error")</f>
        <v>Peak</v>
      </c>
    </row>
    <row r="144" spans="1:11" x14ac:dyDescent="0.25">
      <c r="A144" s="111">
        <v>45141</v>
      </c>
      <c r="B144" s="86">
        <v>0.8125</v>
      </c>
      <c r="C144" s="91">
        <f t="shared" ca="1" si="8"/>
        <v>15</v>
      </c>
      <c r="D144" s="118">
        <v>39</v>
      </c>
      <c r="E144" s="119">
        <v>0.79166666666666696</v>
      </c>
      <c r="F144" s="119">
        <v>0.8125</v>
      </c>
      <c r="G144" s="115">
        <f t="shared" si="9"/>
        <v>5</v>
      </c>
      <c r="H144" s="116" t="str" cm="1">
        <f t="array" ref="H144">_xlfn.IFS((G144&gt;=2)*(G144&lt;=6), "Weekday", G144=7, "Saturday", G144=1, "Sunday")</f>
        <v>Weekday</v>
      </c>
      <c r="I144" s="116">
        <f t="shared" si="10"/>
        <v>8</v>
      </c>
      <c r="J144" s="116" t="str">
        <f t="shared" si="11"/>
        <v>High season</v>
      </c>
      <c r="K144" s="117" t="str" cm="1">
        <f t="array" ref="K144">_xlfn.IFS(AND(H144="Weekday", J144="High season"), VLOOKUP(B144, high_weekday, 2, 0),
    AND(H144="Saturday", J144="High season"), VLOOKUP(B144, high_saturday, 2, 0),
    AND(H144="Sunday", J144="High season"), VLOOKUP(B144, high_sunday, 2, 0),
    AND(H144="Weekday", J144="Low season"), VLOOKUP(B144, low_weekdays, 2, 0),
    AND(H144="Saturday", J144="Low season"), VLOOKUP(B144, low_saturday, 2, 0),
    AND(H144="Sunday", J144="Low season"), VLOOKUP(B144, low_sunday, 2, 0),
    TRUE, "error")</f>
        <v>Standard</v>
      </c>
    </row>
    <row r="145" spans="1:11" x14ac:dyDescent="0.25">
      <c r="A145" s="111">
        <v>45141</v>
      </c>
      <c r="B145" s="86">
        <v>0.83333333333333304</v>
      </c>
      <c r="C145" s="91">
        <f t="shared" ca="1" si="8"/>
        <v>23</v>
      </c>
      <c r="D145" s="118">
        <v>40</v>
      </c>
      <c r="E145" s="119">
        <v>0.8125</v>
      </c>
      <c r="F145" s="119">
        <v>0.83333333333333304</v>
      </c>
      <c r="G145" s="115">
        <f t="shared" si="9"/>
        <v>5</v>
      </c>
      <c r="H145" s="116" t="str" cm="1">
        <f t="array" ref="H145">_xlfn.IFS((G145&gt;=2)*(G145&lt;=6), "Weekday", G145=7, "Saturday", G145=1, "Sunday")</f>
        <v>Weekday</v>
      </c>
      <c r="I145" s="116">
        <f t="shared" si="10"/>
        <v>8</v>
      </c>
      <c r="J145" s="116" t="str">
        <f t="shared" si="11"/>
        <v>High season</v>
      </c>
      <c r="K145" s="117" t="str" cm="1">
        <f t="array" ref="K145">_xlfn.IFS(AND(H145="Weekday", J145="High season"), VLOOKUP(B145, high_weekday, 2, 0),
    AND(H145="Saturday", J145="High season"), VLOOKUP(B145, high_saturday, 2, 0),
    AND(H145="Sunday", J145="High season"), VLOOKUP(B145, high_sunday, 2, 0),
    AND(H145="Weekday", J145="Low season"), VLOOKUP(B145, low_weekdays, 2, 0),
    AND(H145="Saturday", J145="Low season"), VLOOKUP(B145, low_saturday, 2, 0),
    AND(H145="Sunday", J145="Low season"), VLOOKUP(B145, low_sunday, 2, 0),
    TRUE, "error")</f>
        <v>Standard</v>
      </c>
    </row>
    <row r="146" spans="1:11" x14ac:dyDescent="0.25">
      <c r="A146" s="111">
        <v>45141</v>
      </c>
      <c r="B146" s="86">
        <v>0.85416666666666696</v>
      </c>
      <c r="C146" s="91">
        <f t="shared" ca="1" si="8"/>
        <v>20</v>
      </c>
      <c r="D146" s="118">
        <v>41</v>
      </c>
      <c r="E146" s="119">
        <v>0.83333333333333304</v>
      </c>
      <c r="F146" s="119">
        <v>0.85416666666666696</v>
      </c>
      <c r="G146" s="115">
        <f t="shared" si="9"/>
        <v>5</v>
      </c>
      <c r="H146" s="116" t="str" cm="1">
        <f t="array" ref="H146">_xlfn.IFS((G146&gt;=2)*(G146&lt;=6), "Weekday", G146=7, "Saturday", G146=1, "Sunday")</f>
        <v>Weekday</v>
      </c>
      <c r="I146" s="116">
        <f t="shared" si="10"/>
        <v>8</v>
      </c>
      <c r="J146" s="116" t="str">
        <f t="shared" si="11"/>
        <v>High season</v>
      </c>
      <c r="K146" s="117" t="str" cm="1">
        <f t="array" ref="K146">_xlfn.IFS(AND(H146="Weekday", J146="High season"), VLOOKUP(B146, high_weekday, 2, 0),
    AND(H146="Saturday", J146="High season"), VLOOKUP(B146, high_saturday, 2, 0),
    AND(H146="Sunday", J146="High season"), VLOOKUP(B146, high_sunday, 2, 0),
    AND(H146="Weekday", J146="Low season"), VLOOKUP(B146, low_weekdays, 2, 0),
    AND(H146="Saturday", J146="Low season"), VLOOKUP(B146, low_saturday, 2, 0),
    AND(H146="Sunday", J146="Low season"), VLOOKUP(B146, low_sunday, 2, 0),
    TRUE, "error")</f>
        <v>Standard</v>
      </c>
    </row>
    <row r="147" spans="1:11" x14ac:dyDescent="0.25">
      <c r="A147" s="111">
        <v>45141</v>
      </c>
      <c r="B147" s="86">
        <v>0.875</v>
      </c>
      <c r="C147" s="91">
        <f t="shared" ca="1" si="8"/>
        <v>10</v>
      </c>
      <c r="D147" s="118">
        <v>42</v>
      </c>
      <c r="E147" s="119">
        <v>0.85416666666666696</v>
      </c>
      <c r="F147" s="119">
        <v>0.875</v>
      </c>
      <c r="G147" s="115">
        <f t="shared" si="9"/>
        <v>5</v>
      </c>
      <c r="H147" s="116" t="str" cm="1">
        <f t="array" ref="H147">_xlfn.IFS((G147&gt;=2)*(G147&lt;=6), "Weekday", G147=7, "Saturday", G147=1, "Sunday")</f>
        <v>Weekday</v>
      </c>
      <c r="I147" s="116">
        <f t="shared" si="10"/>
        <v>8</v>
      </c>
      <c r="J147" s="116" t="str">
        <f t="shared" si="11"/>
        <v>High season</v>
      </c>
      <c r="K147" s="117" t="str" cm="1">
        <f t="array" ref="K147">_xlfn.IFS(AND(H147="Weekday", J147="High season"), VLOOKUP(B147, high_weekday, 2, 0),
    AND(H147="Saturday", J147="High season"), VLOOKUP(B147, high_saturday, 2, 0),
    AND(H147="Sunday", J147="High season"), VLOOKUP(B147, high_sunday, 2, 0),
    AND(H147="Weekday", J147="Low season"), VLOOKUP(B147, low_weekdays, 2, 0),
    AND(H147="Saturday", J147="Low season"), VLOOKUP(B147, low_saturday, 2, 0),
    AND(H147="Sunday", J147="Low season"), VLOOKUP(B147, low_sunday, 2, 0),
    TRUE, "error")</f>
        <v>Standard</v>
      </c>
    </row>
    <row r="148" spans="1:11" x14ac:dyDescent="0.25">
      <c r="A148" s="111">
        <v>45141</v>
      </c>
      <c r="B148" s="86">
        <v>0.89583333333333304</v>
      </c>
      <c r="C148" s="91">
        <f t="shared" ca="1" si="8"/>
        <v>13</v>
      </c>
      <c r="D148" s="118">
        <v>43</v>
      </c>
      <c r="E148" s="119">
        <v>0.875</v>
      </c>
      <c r="F148" s="119">
        <v>0.89583333333333304</v>
      </c>
      <c r="G148" s="115">
        <f t="shared" si="9"/>
        <v>5</v>
      </c>
      <c r="H148" s="116" t="str" cm="1">
        <f t="array" ref="H148">_xlfn.IFS((G148&gt;=2)*(G148&lt;=6), "Weekday", G148=7, "Saturday", G148=1, "Sunday")</f>
        <v>Weekday</v>
      </c>
      <c r="I148" s="116">
        <f t="shared" si="10"/>
        <v>8</v>
      </c>
      <c r="J148" s="116" t="str">
        <f t="shared" si="11"/>
        <v>High season</v>
      </c>
      <c r="K148" s="117" t="str" cm="1">
        <f t="array" ref="K148">_xlfn.IFS(AND(H148="Weekday", J148="High season"), VLOOKUP(B148, high_weekday, 2, 0),
    AND(H148="Saturday", J148="High season"), VLOOKUP(B148, high_saturday, 2, 0),
    AND(H148="Sunday", J148="High season"), VLOOKUP(B148, high_sunday, 2, 0),
    AND(H148="Weekday", J148="Low season"), VLOOKUP(B148, low_weekdays, 2, 0),
    AND(H148="Saturday", J148="Low season"), VLOOKUP(B148, low_saturday, 2, 0),
    AND(H148="Sunday", J148="Low season"), VLOOKUP(B148, low_sunday, 2, 0),
    TRUE, "error")</f>
        <v>Standard</v>
      </c>
    </row>
    <row r="149" spans="1:11" x14ac:dyDescent="0.25">
      <c r="A149" s="111">
        <v>45141</v>
      </c>
      <c r="B149" s="86">
        <v>0.91666666666666696</v>
      </c>
      <c r="C149" s="91">
        <f t="shared" ca="1" si="8"/>
        <v>23</v>
      </c>
      <c r="D149" s="118">
        <v>44</v>
      </c>
      <c r="E149" s="119">
        <v>0.89583333333333304</v>
      </c>
      <c r="F149" s="119">
        <v>0.91666666666666696</v>
      </c>
      <c r="G149" s="115">
        <f t="shared" si="9"/>
        <v>5</v>
      </c>
      <c r="H149" s="116" t="str" cm="1">
        <f t="array" ref="H149">_xlfn.IFS((G149&gt;=2)*(G149&lt;=6), "Weekday", G149=7, "Saturday", G149=1, "Sunday")</f>
        <v>Weekday</v>
      </c>
      <c r="I149" s="116">
        <f t="shared" si="10"/>
        <v>8</v>
      </c>
      <c r="J149" s="116" t="str">
        <f t="shared" si="11"/>
        <v>High season</v>
      </c>
      <c r="K149" s="117" t="str" cm="1">
        <f t="array" ref="K149">_xlfn.IFS(AND(H149="Weekday", J149="High season"), VLOOKUP(B149, high_weekday, 2, 0),
    AND(H149="Saturday", J149="High season"), VLOOKUP(B149, high_saturday, 2, 0),
    AND(H149="Sunday", J149="High season"), VLOOKUP(B149, high_sunday, 2, 0),
    AND(H149="Weekday", J149="Low season"), VLOOKUP(B149, low_weekdays, 2, 0),
    AND(H149="Saturday", J149="Low season"), VLOOKUP(B149, low_saturday, 2, 0),
    AND(H149="Sunday", J149="Low season"), VLOOKUP(B149, low_sunday, 2, 0),
    TRUE, "error")</f>
        <v>Standard</v>
      </c>
    </row>
    <row r="150" spans="1:11" x14ac:dyDescent="0.25">
      <c r="A150" s="111">
        <v>45141</v>
      </c>
      <c r="B150" s="86">
        <v>0.9375</v>
      </c>
      <c r="C150" s="91">
        <f t="shared" ca="1" si="8"/>
        <v>16</v>
      </c>
      <c r="D150" s="118">
        <v>45</v>
      </c>
      <c r="E150" s="119">
        <v>0.91666666666666696</v>
      </c>
      <c r="F150" s="119">
        <v>0.9375</v>
      </c>
      <c r="G150" s="115">
        <f t="shared" si="9"/>
        <v>5</v>
      </c>
      <c r="H150" s="116" t="str" cm="1">
        <f t="array" ref="H150">_xlfn.IFS((G150&gt;=2)*(G150&lt;=6), "Weekday", G150=7, "Saturday", G150=1, "Sunday")</f>
        <v>Weekday</v>
      </c>
      <c r="I150" s="116">
        <f t="shared" si="10"/>
        <v>8</v>
      </c>
      <c r="J150" s="116" t="str">
        <f t="shared" si="11"/>
        <v>High season</v>
      </c>
      <c r="K150" s="117" t="str" cm="1">
        <f t="array" ref="K150">_xlfn.IFS(AND(H150="Weekday", J150="High season"), VLOOKUP(B150, high_weekday, 2, 0),
    AND(H150="Saturday", J150="High season"), VLOOKUP(B150, high_saturday, 2, 0),
    AND(H150="Sunday", J150="High season"), VLOOKUP(B150, high_sunday, 2, 0),
    AND(H150="Weekday", J150="Low season"), VLOOKUP(B150, low_weekdays, 2, 0),
    AND(H150="Saturday", J150="Low season"), VLOOKUP(B150, low_saturday, 2, 0),
    AND(H150="Sunday", J150="Low season"), VLOOKUP(B150, low_sunday, 2, 0),
    TRUE, "error")</f>
        <v>Off-peak</v>
      </c>
    </row>
    <row r="151" spans="1:11" x14ac:dyDescent="0.25">
      <c r="A151" s="111">
        <v>45141</v>
      </c>
      <c r="B151" s="86">
        <v>0.95833333333333304</v>
      </c>
      <c r="C151" s="91">
        <f t="shared" ca="1" si="8"/>
        <v>30</v>
      </c>
      <c r="D151" s="118">
        <v>46</v>
      </c>
      <c r="E151" s="119">
        <v>0.9375</v>
      </c>
      <c r="F151" s="119">
        <v>0.95833333333333304</v>
      </c>
      <c r="G151" s="115">
        <f t="shared" si="9"/>
        <v>5</v>
      </c>
      <c r="H151" s="116" t="str" cm="1">
        <f t="array" ref="H151">_xlfn.IFS((G151&gt;=2)*(G151&lt;=6), "Weekday", G151=7, "Saturday", G151=1, "Sunday")</f>
        <v>Weekday</v>
      </c>
      <c r="I151" s="116">
        <f t="shared" si="10"/>
        <v>8</v>
      </c>
      <c r="J151" s="116" t="str">
        <f t="shared" si="11"/>
        <v>High season</v>
      </c>
      <c r="K151" s="117" t="str" cm="1">
        <f t="array" ref="K151">_xlfn.IFS(AND(H151="Weekday", J151="High season"), VLOOKUP(B151, high_weekday, 2, 0),
    AND(H151="Saturday", J151="High season"), VLOOKUP(B151, high_saturday, 2, 0),
    AND(H151="Sunday", J151="High season"), VLOOKUP(B151, high_sunday, 2, 0),
    AND(H151="Weekday", J151="Low season"), VLOOKUP(B151, low_weekdays, 2, 0),
    AND(H151="Saturday", J151="Low season"), VLOOKUP(B151, low_saturday, 2, 0),
    AND(H151="Sunday", J151="Low season"), VLOOKUP(B151, low_sunday, 2, 0),
    TRUE, "error")</f>
        <v>Off-peak</v>
      </c>
    </row>
    <row r="152" spans="1:11" x14ac:dyDescent="0.25">
      <c r="A152" s="111">
        <v>45141</v>
      </c>
      <c r="B152" s="86">
        <v>0.97916666666666696</v>
      </c>
      <c r="C152" s="91">
        <f t="shared" ca="1" si="8"/>
        <v>15</v>
      </c>
      <c r="D152" s="118">
        <v>47</v>
      </c>
      <c r="E152" s="119">
        <v>0.95833333333333304</v>
      </c>
      <c r="F152" s="119">
        <v>0.97916666666666696</v>
      </c>
      <c r="G152" s="115">
        <f t="shared" si="9"/>
        <v>5</v>
      </c>
      <c r="H152" s="116" t="str" cm="1">
        <f t="array" ref="H152">_xlfn.IFS((G152&gt;=2)*(G152&lt;=6), "Weekday", G152=7, "Saturday", G152=1, "Sunday")</f>
        <v>Weekday</v>
      </c>
      <c r="I152" s="116">
        <f t="shared" si="10"/>
        <v>8</v>
      </c>
      <c r="J152" s="116" t="str">
        <f t="shared" si="11"/>
        <v>High season</v>
      </c>
      <c r="K152" s="117" t="str" cm="1">
        <f t="array" ref="K152">_xlfn.IFS(AND(H152="Weekday", J152="High season"), VLOOKUP(B152, high_weekday, 2, 0),
    AND(H152="Saturday", J152="High season"), VLOOKUP(B152, high_saturday, 2, 0),
    AND(H152="Sunday", J152="High season"), VLOOKUP(B152, high_sunday, 2, 0),
    AND(H152="Weekday", J152="Low season"), VLOOKUP(B152, low_weekdays, 2, 0),
    AND(H152="Saturday", J152="Low season"), VLOOKUP(B152, low_saturday, 2, 0),
    AND(H152="Sunday", J152="Low season"), VLOOKUP(B152, low_sunday, 2, 0),
    TRUE, "error")</f>
        <v>Off-peak</v>
      </c>
    </row>
    <row r="153" spans="1:11" x14ac:dyDescent="0.25">
      <c r="A153" s="111">
        <v>45141</v>
      </c>
      <c r="B153" s="86">
        <v>1</v>
      </c>
      <c r="C153" s="91">
        <f t="shared" ca="1" si="8"/>
        <v>11</v>
      </c>
      <c r="D153" s="118">
        <v>48</v>
      </c>
      <c r="E153" s="119">
        <v>0.97916666666666696</v>
      </c>
      <c r="F153" s="119">
        <v>1</v>
      </c>
      <c r="G153" s="115">
        <f t="shared" si="9"/>
        <v>5</v>
      </c>
      <c r="H153" s="116" t="str" cm="1">
        <f t="array" ref="H153">_xlfn.IFS((G153&gt;=2)*(G153&lt;=6), "Weekday", G153=7, "Saturday", G153=1, "Sunday")</f>
        <v>Weekday</v>
      </c>
      <c r="I153" s="116">
        <f t="shared" si="10"/>
        <v>8</v>
      </c>
      <c r="J153" s="116" t="str">
        <f t="shared" si="11"/>
        <v>High season</v>
      </c>
      <c r="K153" s="117" t="str" cm="1">
        <f t="array" ref="K153">_xlfn.IFS(AND(H153="Weekday", J153="High season"), VLOOKUP(B153, high_weekday, 2, 0),
    AND(H153="Saturday", J153="High season"), VLOOKUP(B153, high_saturday, 2, 0),
    AND(H153="Sunday", J153="High season"), VLOOKUP(B153, high_sunday, 2, 0),
    AND(H153="Weekday", J153="Low season"), VLOOKUP(B153, low_weekdays, 2, 0),
    AND(H153="Saturday", J153="Low season"), VLOOKUP(B153, low_saturday, 2, 0),
    AND(H153="Sunday", J153="Low season"), VLOOKUP(B153, low_sunday, 2, 0),
    TRUE, "error")</f>
        <v>Off-peak</v>
      </c>
    </row>
    <row r="154" spans="1:11" x14ac:dyDescent="0.25">
      <c r="A154" s="111">
        <v>45142</v>
      </c>
      <c r="B154" s="86">
        <v>2.0833333333333332E-2</v>
      </c>
      <c r="C154" s="91">
        <f t="shared" ca="1" si="8"/>
        <v>24</v>
      </c>
      <c r="D154" s="118">
        <v>1</v>
      </c>
      <c r="E154" s="119">
        <v>0</v>
      </c>
      <c r="F154" s="119">
        <v>2.0833333333333332E-2</v>
      </c>
      <c r="G154" s="115">
        <f t="shared" si="9"/>
        <v>6</v>
      </c>
      <c r="H154" s="116" t="str" cm="1">
        <f t="array" ref="H154">_xlfn.IFS((G154&gt;=2)*(G154&lt;=6), "Weekday", G154=7, "Saturday", G154=1, "Sunday")</f>
        <v>Weekday</v>
      </c>
      <c r="I154" s="116">
        <f t="shared" si="10"/>
        <v>8</v>
      </c>
      <c r="J154" s="116" t="str">
        <f t="shared" si="11"/>
        <v>High season</v>
      </c>
      <c r="K154" s="117" t="str" cm="1">
        <f t="array" ref="K154">_xlfn.IFS(AND(H154="Weekday", J154="High season"), VLOOKUP(B154, high_weekday, 2, 0),
    AND(H154="Saturday", J154="High season"), VLOOKUP(B154, high_saturday, 2, 0),
    AND(H154="Sunday", J154="High season"), VLOOKUP(B154, high_sunday, 2, 0),
    AND(H154="Weekday", J154="Low season"), VLOOKUP(B154, low_weekdays, 2, 0),
    AND(H154="Saturday", J154="Low season"), VLOOKUP(B154, low_saturday, 2, 0),
    AND(H154="Sunday", J154="Low season"), VLOOKUP(B154, low_sunday, 2, 0),
    TRUE, "error")</f>
        <v>Off-peak</v>
      </c>
    </row>
    <row r="155" spans="1:11" x14ac:dyDescent="0.25">
      <c r="A155" s="111">
        <v>45142</v>
      </c>
      <c r="B155" s="86">
        <v>4.1666666666666664E-2</v>
      </c>
      <c r="C155" s="91">
        <f t="shared" ca="1" si="8"/>
        <v>19</v>
      </c>
      <c r="D155" s="118">
        <v>2</v>
      </c>
      <c r="E155" s="119">
        <v>2.0833333333333332E-2</v>
      </c>
      <c r="F155" s="119">
        <v>4.1666666666666664E-2</v>
      </c>
      <c r="G155" s="115">
        <f t="shared" si="9"/>
        <v>6</v>
      </c>
      <c r="H155" s="116" t="str" cm="1">
        <f t="array" ref="H155">_xlfn.IFS((G155&gt;=2)*(G155&lt;=6), "Weekday", G155=7, "Saturday", G155=1, "Sunday")</f>
        <v>Weekday</v>
      </c>
      <c r="I155" s="116">
        <f t="shared" si="10"/>
        <v>8</v>
      </c>
      <c r="J155" s="116" t="str">
        <f t="shared" si="11"/>
        <v>High season</v>
      </c>
      <c r="K155" s="117" t="str" cm="1">
        <f t="array" ref="K155">_xlfn.IFS(AND(H155="Weekday", J155="High season"), VLOOKUP(B155, high_weekday, 2, 0),
    AND(H155="Saturday", J155="High season"), VLOOKUP(B155, high_saturday, 2, 0),
    AND(H155="Sunday", J155="High season"), VLOOKUP(B155, high_sunday, 2, 0),
    AND(H155="Weekday", J155="Low season"), VLOOKUP(B155, low_weekdays, 2, 0),
    AND(H155="Saturday", J155="Low season"), VLOOKUP(B155, low_saturday, 2, 0),
    AND(H155="Sunday", J155="Low season"), VLOOKUP(B155, low_sunday, 2, 0),
    TRUE, "error")</f>
        <v>Off-peak</v>
      </c>
    </row>
    <row r="156" spans="1:11" x14ac:dyDescent="0.25">
      <c r="A156" s="111">
        <v>45142</v>
      </c>
      <c r="B156" s="86">
        <v>6.25E-2</v>
      </c>
      <c r="C156" s="91">
        <f t="shared" ca="1" si="8"/>
        <v>27</v>
      </c>
      <c r="D156" s="118">
        <v>3</v>
      </c>
      <c r="E156" s="119">
        <v>4.1666666666666664E-2</v>
      </c>
      <c r="F156" s="119">
        <v>6.25E-2</v>
      </c>
      <c r="G156" s="115">
        <f t="shared" si="9"/>
        <v>6</v>
      </c>
      <c r="H156" s="116" t="str" cm="1">
        <f t="array" ref="H156">_xlfn.IFS((G156&gt;=2)*(G156&lt;=6), "Weekday", G156=7, "Saturday", G156=1, "Sunday")</f>
        <v>Weekday</v>
      </c>
      <c r="I156" s="116">
        <f t="shared" si="10"/>
        <v>8</v>
      </c>
      <c r="J156" s="116" t="str">
        <f t="shared" si="11"/>
        <v>High season</v>
      </c>
      <c r="K156" s="117" t="str" cm="1">
        <f t="array" ref="K156">_xlfn.IFS(AND(H156="Weekday", J156="High season"), VLOOKUP(B156, high_weekday, 2, 0),
    AND(H156="Saturday", J156="High season"), VLOOKUP(B156, high_saturday, 2, 0),
    AND(H156="Sunday", J156="High season"), VLOOKUP(B156, high_sunday, 2, 0),
    AND(H156="Weekday", J156="Low season"), VLOOKUP(B156, low_weekdays, 2, 0),
    AND(H156="Saturday", J156="Low season"), VLOOKUP(B156, low_saturday, 2, 0),
    AND(H156="Sunday", J156="Low season"), VLOOKUP(B156, low_sunday, 2, 0),
    TRUE, "error")</f>
        <v>Off-peak</v>
      </c>
    </row>
    <row r="157" spans="1:11" x14ac:dyDescent="0.25">
      <c r="A157" s="111">
        <v>45142</v>
      </c>
      <c r="B157" s="86">
        <v>8.3333333333333301E-2</v>
      </c>
      <c r="C157" s="91">
        <f t="shared" ca="1" si="8"/>
        <v>8</v>
      </c>
      <c r="D157" s="118">
        <v>4</v>
      </c>
      <c r="E157" s="119">
        <v>6.25E-2</v>
      </c>
      <c r="F157" s="119">
        <v>8.3333333333333301E-2</v>
      </c>
      <c r="G157" s="115">
        <f t="shared" si="9"/>
        <v>6</v>
      </c>
      <c r="H157" s="116" t="str" cm="1">
        <f t="array" ref="H157">_xlfn.IFS((G157&gt;=2)*(G157&lt;=6), "Weekday", G157=7, "Saturday", G157=1, "Sunday")</f>
        <v>Weekday</v>
      </c>
      <c r="I157" s="116">
        <f t="shared" si="10"/>
        <v>8</v>
      </c>
      <c r="J157" s="116" t="str">
        <f t="shared" si="11"/>
        <v>High season</v>
      </c>
      <c r="K157" s="117" t="str" cm="1">
        <f t="array" ref="K157">_xlfn.IFS(AND(H157="Weekday", J157="High season"), VLOOKUP(B157, high_weekday, 2, 0),
    AND(H157="Saturday", J157="High season"), VLOOKUP(B157, high_saturday, 2, 0),
    AND(H157="Sunday", J157="High season"), VLOOKUP(B157, high_sunday, 2, 0),
    AND(H157="Weekday", J157="Low season"), VLOOKUP(B157, low_weekdays, 2, 0),
    AND(H157="Saturday", J157="Low season"), VLOOKUP(B157, low_saturday, 2, 0),
    AND(H157="Sunday", J157="Low season"), VLOOKUP(B157, low_sunday, 2, 0),
    TRUE, "error")</f>
        <v>Off-peak</v>
      </c>
    </row>
    <row r="158" spans="1:11" x14ac:dyDescent="0.25">
      <c r="A158" s="111">
        <v>45142</v>
      </c>
      <c r="B158" s="86">
        <v>0.104166666666667</v>
      </c>
      <c r="C158" s="91">
        <f t="shared" ca="1" si="8"/>
        <v>8</v>
      </c>
      <c r="D158" s="118">
        <v>5</v>
      </c>
      <c r="E158" s="119">
        <v>8.3333333333333301E-2</v>
      </c>
      <c r="F158" s="119">
        <v>0.104166666666667</v>
      </c>
      <c r="G158" s="115">
        <f t="shared" si="9"/>
        <v>6</v>
      </c>
      <c r="H158" s="116" t="str" cm="1">
        <f t="array" ref="H158">_xlfn.IFS((G158&gt;=2)*(G158&lt;=6), "Weekday", G158=7, "Saturday", G158=1, "Sunday")</f>
        <v>Weekday</v>
      </c>
      <c r="I158" s="116">
        <f t="shared" si="10"/>
        <v>8</v>
      </c>
      <c r="J158" s="116" t="str">
        <f t="shared" si="11"/>
        <v>High season</v>
      </c>
      <c r="K158" s="117" t="str" cm="1">
        <f t="array" ref="K158">_xlfn.IFS(AND(H158="Weekday", J158="High season"), VLOOKUP(B158, high_weekday, 2, 0),
    AND(H158="Saturday", J158="High season"), VLOOKUP(B158, high_saturday, 2, 0),
    AND(H158="Sunday", J158="High season"), VLOOKUP(B158, high_sunday, 2, 0),
    AND(H158="Weekday", J158="Low season"), VLOOKUP(B158, low_weekdays, 2, 0),
    AND(H158="Saturday", J158="Low season"), VLOOKUP(B158, low_saturday, 2, 0),
    AND(H158="Sunday", J158="Low season"), VLOOKUP(B158, low_sunday, 2, 0),
    TRUE, "error")</f>
        <v>Off-peak</v>
      </c>
    </row>
    <row r="159" spans="1:11" x14ac:dyDescent="0.25">
      <c r="A159" s="111">
        <v>45142</v>
      </c>
      <c r="B159" s="86">
        <v>0.125</v>
      </c>
      <c r="C159" s="91">
        <f t="shared" ca="1" si="8"/>
        <v>17</v>
      </c>
      <c r="D159" s="118">
        <v>6</v>
      </c>
      <c r="E159" s="119">
        <v>0.104166666666667</v>
      </c>
      <c r="F159" s="119">
        <v>0.125</v>
      </c>
      <c r="G159" s="115">
        <f t="shared" si="9"/>
        <v>6</v>
      </c>
      <c r="H159" s="116" t="str" cm="1">
        <f t="array" ref="H159">_xlfn.IFS((G159&gt;=2)*(G159&lt;=6), "Weekday", G159=7, "Saturday", G159=1, "Sunday")</f>
        <v>Weekday</v>
      </c>
      <c r="I159" s="116">
        <f t="shared" si="10"/>
        <v>8</v>
      </c>
      <c r="J159" s="116" t="str">
        <f t="shared" si="11"/>
        <v>High season</v>
      </c>
      <c r="K159" s="117" t="str" cm="1">
        <f t="array" ref="K159">_xlfn.IFS(AND(H159="Weekday", J159="High season"), VLOOKUP(B159, high_weekday, 2, 0),
    AND(H159="Saturday", J159="High season"), VLOOKUP(B159, high_saturday, 2, 0),
    AND(H159="Sunday", J159="High season"), VLOOKUP(B159, high_sunday, 2, 0),
    AND(H159="Weekday", J159="Low season"), VLOOKUP(B159, low_weekdays, 2, 0),
    AND(H159="Saturday", J159="Low season"), VLOOKUP(B159, low_saturday, 2, 0),
    AND(H159="Sunday", J159="Low season"), VLOOKUP(B159, low_sunday, 2, 0),
    TRUE, "error")</f>
        <v>Off-peak</v>
      </c>
    </row>
    <row r="160" spans="1:11" x14ac:dyDescent="0.25">
      <c r="A160" s="111">
        <v>45142</v>
      </c>
      <c r="B160" s="86">
        <v>0.14583333333333301</v>
      </c>
      <c r="C160" s="91">
        <f t="shared" ca="1" si="8"/>
        <v>22</v>
      </c>
      <c r="D160" s="118">
        <v>7</v>
      </c>
      <c r="E160" s="119">
        <v>0.125</v>
      </c>
      <c r="F160" s="119">
        <v>0.14583333333333301</v>
      </c>
      <c r="G160" s="115">
        <f t="shared" si="9"/>
        <v>6</v>
      </c>
      <c r="H160" s="116" t="str" cm="1">
        <f t="array" ref="H160">_xlfn.IFS((G160&gt;=2)*(G160&lt;=6), "Weekday", G160=7, "Saturday", G160=1, "Sunday")</f>
        <v>Weekday</v>
      </c>
      <c r="I160" s="116">
        <f t="shared" si="10"/>
        <v>8</v>
      </c>
      <c r="J160" s="116" t="str">
        <f t="shared" si="11"/>
        <v>High season</v>
      </c>
      <c r="K160" s="117" t="str" cm="1">
        <f t="array" ref="K160">_xlfn.IFS(AND(H160="Weekday", J160="High season"), VLOOKUP(B160, high_weekday, 2, 0),
    AND(H160="Saturday", J160="High season"), VLOOKUP(B160, high_saturday, 2, 0),
    AND(H160="Sunday", J160="High season"), VLOOKUP(B160, high_sunday, 2, 0),
    AND(H160="Weekday", J160="Low season"), VLOOKUP(B160, low_weekdays, 2, 0),
    AND(H160="Saturday", J160="Low season"), VLOOKUP(B160, low_saturday, 2, 0),
    AND(H160="Sunday", J160="Low season"), VLOOKUP(B160, low_sunday, 2, 0),
    TRUE, "error")</f>
        <v>Off-peak</v>
      </c>
    </row>
    <row r="161" spans="1:11" x14ac:dyDescent="0.25">
      <c r="A161" s="111">
        <v>45142</v>
      </c>
      <c r="B161" s="86">
        <v>0.16666666666666699</v>
      </c>
      <c r="C161" s="91">
        <f t="shared" ca="1" si="8"/>
        <v>4</v>
      </c>
      <c r="D161" s="118">
        <v>8</v>
      </c>
      <c r="E161" s="119">
        <v>0.14583333333333301</v>
      </c>
      <c r="F161" s="119">
        <v>0.16666666666666699</v>
      </c>
      <c r="G161" s="115">
        <f t="shared" si="9"/>
        <v>6</v>
      </c>
      <c r="H161" s="116" t="str" cm="1">
        <f t="array" ref="H161">_xlfn.IFS((G161&gt;=2)*(G161&lt;=6), "Weekday", G161=7, "Saturday", G161=1, "Sunday")</f>
        <v>Weekday</v>
      </c>
      <c r="I161" s="116">
        <f t="shared" si="10"/>
        <v>8</v>
      </c>
      <c r="J161" s="116" t="str">
        <f t="shared" si="11"/>
        <v>High season</v>
      </c>
      <c r="K161" s="117" t="str" cm="1">
        <f t="array" ref="K161">_xlfn.IFS(AND(H161="Weekday", J161="High season"), VLOOKUP(B161, high_weekday, 2, 0),
    AND(H161="Saturday", J161="High season"), VLOOKUP(B161, high_saturday, 2, 0),
    AND(H161="Sunday", J161="High season"), VLOOKUP(B161, high_sunday, 2, 0),
    AND(H161="Weekday", J161="Low season"), VLOOKUP(B161, low_weekdays, 2, 0),
    AND(H161="Saturday", J161="Low season"), VLOOKUP(B161, low_saturday, 2, 0),
    AND(H161="Sunday", J161="Low season"), VLOOKUP(B161, low_sunday, 2, 0),
    TRUE, "error")</f>
        <v>Off-peak</v>
      </c>
    </row>
    <row r="162" spans="1:11" x14ac:dyDescent="0.25">
      <c r="A162" s="111">
        <v>45142</v>
      </c>
      <c r="B162" s="86">
        <v>0.1875</v>
      </c>
      <c r="C162" s="91">
        <f t="shared" ca="1" si="8"/>
        <v>10</v>
      </c>
      <c r="D162" s="118">
        <v>9</v>
      </c>
      <c r="E162" s="119">
        <v>0.16666666666666699</v>
      </c>
      <c r="F162" s="119">
        <v>0.1875</v>
      </c>
      <c r="G162" s="115">
        <f t="shared" si="9"/>
        <v>6</v>
      </c>
      <c r="H162" s="116" t="str" cm="1">
        <f t="array" ref="H162">_xlfn.IFS((G162&gt;=2)*(G162&lt;=6), "Weekday", G162=7, "Saturday", G162=1, "Sunday")</f>
        <v>Weekday</v>
      </c>
      <c r="I162" s="116">
        <f t="shared" si="10"/>
        <v>8</v>
      </c>
      <c r="J162" s="116" t="str">
        <f t="shared" si="11"/>
        <v>High season</v>
      </c>
      <c r="K162" s="117" t="str" cm="1">
        <f t="array" ref="K162">_xlfn.IFS(AND(H162="Weekday", J162="High season"), VLOOKUP(B162, high_weekday, 2, 0),
    AND(H162="Saturday", J162="High season"), VLOOKUP(B162, high_saturday, 2, 0),
    AND(H162="Sunday", J162="High season"), VLOOKUP(B162, high_sunday, 2, 0),
    AND(H162="Weekday", J162="Low season"), VLOOKUP(B162, low_weekdays, 2, 0),
    AND(H162="Saturday", J162="Low season"), VLOOKUP(B162, low_saturday, 2, 0),
    AND(H162="Sunday", J162="Low season"), VLOOKUP(B162, low_sunday, 2, 0),
    TRUE, "error")</f>
        <v>Off-peak</v>
      </c>
    </row>
    <row r="163" spans="1:11" x14ac:dyDescent="0.25">
      <c r="A163" s="111">
        <v>45142</v>
      </c>
      <c r="B163" s="86">
        <v>0.20833333333333301</v>
      </c>
      <c r="C163" s="91">
        <f t="shared" ca="1" si="8"/>
        <v>12</v>
      </c>
      <c r="D163" s="118">
        <v>10</v>
      </c>
      <c r="E163" s="119">
        <v>0.1875</v>
      </c>
      <c r="F163" s="119">
        <v>0.20833333333333301</v>
      </c>
      <c r="G163" s="115">
        <f t="shared" si="9"/>
        <v>6</v>
      </c>
      <c r="H163" s="116" t="str" cm="1">
        <f t="array" ref="H163">_xlfn.IFS((G163&gt;=2)*(G163&lt;=6), "Weekday", G163=7, "Saturday", G163=1, "Sunday")</f>
        <v>Weekday</v>
      </c>
      <c r="I163" s="116">
        <f t="shared" si="10"/>
        <v>8</v>
      </c>
      <c r="J163" s="116" t="str">
        <f t="shared" si="11"/>
        <v>High season</v>
      </c>
      <c r="K163" s="117" t="str" cm="1">
        <f t="array" ref="K163">_xlfn.IFS(AND(H163="Weekday", J163="High season"), VLOOKUP(B163, high_weekday, 2, 0),
    AND(H163="Saturday", J163="High season"), VLOOKUP(B163, high_saturday, 2, 0),
    AND(H163="Sunday", J163="High season"), VLOOKUP(B163, high_sunday, 2, 0),
    AND(H163="Weekday", J163="Low season"), VLOOKUP(B163, low_weekdays, 2, 0),
    AND(H163="Saturday", J163="Low season"), VLOOKUP(B163, low_saturday, 2, 0),
    AND(H163="Sunday", J163="Low season"), VLOOKUP(B163, low_sunday, 2, 0),
    TRUE, "error")</f>
        <v>Off-peak</v>
      </c>
    </row>
    <row r="164" spans="1:11" x14ac:dyDescent="0.25">
      <c r="A164" s="111">
        <v>45142</v>
      </c>
      <c r="B164" s="86">
        <v>0.22916666666666699</v>
      </c>
      <c r="C164" s="91">
        <f t="shared" ca="1" si="8"/>
        <v>26</v>
      </c>
      <c r="D164" s="118">
        <v>11</v>
      </c>
      <c r="E164" s="119">
        <v>0.20833333333333301</v>
      </c>
      <c r="F164" s="119">
        <v>0.22916666666666699</v>
      </c>
      <c r="G164" s="115">
        <f t="shared" si="9"/>
        <v>6</v>
      </c>
      <c r="H164" s="116" t="str" cm="1">
        <f t="array" ref="H164">_xlfn.IFS((G164&gt;=2)*(G164&lt;=6), "Weekday", G164=7, "Saturday", G164=1, "Sunday")</f>
        <v>Weekday</v>
      </c>
      <c r="I164" s="116">
        <f t="shared" si="10"/>
        <v>8</v>
      </c>
      <c r="J164" s="116" t="str">
        <f t="shared" si="11"/>
        <v>High season</v>
      </c>
      <c r="K164" s="117" t="str" cm="1">
        <f t="array" ref="K164">_xlfn.IFS(AND(H164="Weekday", J164="High season"), VLOOKUP(B164, high_weekday, 2, 0),
    AND(H164="Saturday", J164="High season"), VLOOKUP(B164, high_saturday, 2, 0),
    AND(H164="Sunday", J164="High season"), VLOOKUP(B164, high_sunday, 2, 0),
    AND(H164="Weekday", J164="Low season"), VLOOKUP(B164, low_weekdays, 2, 0),
    AND(H164="Saturday", J164="Low season"), VLOOKUP(B164, low_saturday, 2, 0),
    AND(H164="Sunday", J164="Low season"), VLOOKUP(B164, low_sunday, 2, 0),
    TRUE, "error")</f>
        <v>Off-peak</v>
      </c>
    </row>
    <row r="165" spans="1:11" x14ac:dyDescent="0.25">
      <c r="A165" s="111">
        <v>45142</v>
      </c>
      <c r="B165" s="86">
        <v>0.25</v>
      </c>
      <c r="C165" s="91">
        <f t="shared" ca="1" si="8"/>
        <v>19</v>
      </c>
      <c r="D165" s="118">
        <v>12</v>
      </c>
      <c r="E165" s="119">
        <v>0.22916666666666699</v>
      </c>
      <c r="F165" s="119">
        <v>0.25</v>
      </c>
      <c r="G165" s="115">
        <f t="shared" si="9"/>
        <v>6</v>
      </c>
      <c r="H165" s="116" t="str" cm="1">
        <f t="array" ref="H165">_xlfn.IFS((G165&gt;=2)*(G165&lt;=6), "Weekday", G165=7, "Saturday", G165=1, "Sunday")</f>
        <v>Weekday</v>
      </c>
      <c r="I165" s="116">
        <f t="shared" si="10"/>
        <v>8</v>
      </c>
      <c r="J165" s="116" t="str">
        <f t="shared" si="11"/>
        <v>High season</v>
      </c>
      <c r="K165" s="117" t="str" cm="1">
        <f t="array" ref="K165">_xlfn.IFS(AND(H165="Weekday", J165="High season"), VLOOKUP(B165, high_weekday, 2, 0),
    AND(H165="Saturday", J165="High season"), VLOOKUP(B165, high_saturday, 2, 0),
    AND(H165="Sunday", J165="High season"), VLOOKUP(B165, high_sunday, 2, 0),
    AND(H165="Weekday", J165="Low season"), VLOOKUP(B165, low_weekdays, 2, 0),
    AND(H165="Saturday", J165="Low season"), VLOOKUP(B165, low_saturday, 2, 0),
    AND(H165="Sunday", J165="Low season"), VLOOKUP(B165, low_sunday, 2, 0),
    TRUE, "error")</f>
        <v>Off-peak</v>
      </c>
    </row>
    <row r="166" spans="1:11" x14ac:dyDescent="0.25">
      <c r="A166" s="111">
        <v>45142</v>
      </c>
      <c r="B166" s="86">
        <v>0.27083333333333298</v>
      </c>
      <c r="C166" s="91">
        <f t="shared" ca="1" si="8"/>
        <v>1</v>
      </c>
      <c r="D166" s="118">
        <v>13</v>
      </c>
      <c r="E166" s="119">
        <v>0.25</v>
      </c>
      <c r="F166" s="119">
        <v>0.27083333333333298</v>
      </c>
      <c r="G166" s="115">
        <f t="shared" si="9"/>
        <v>6</v>
      </c>
      <c r="H166" s="116" t="str" cm="1">
        <f t="array" ref="H166">_xlfn.IFS((G166&gt;=2)*(G166&lt;=6), "Weekday", G166=7, "Saturday", G166=1, "Sunday")</f>
        <v>Weekday</v>
      </c>
      <c r="I166" s="116">
        <f t="shared" si="10"/>
        <v>8</v>
      </c>
      <c r="J166" s="116" t="str">
        <f t="shared" si="11"/>
        <v>High season</v>
      </c>
      <c r="K166" s="117" t="str" cm="1">
        <f t="array" ref="K166">_xlfn.IFS(AND(H166="Weekday", J166="High season"), VLOOKUP(B166, high_weekday, 2, 0),
    AND(H166="Saturday", J166="High season"), VLOOKUP(B166, high_saturday, 2, 0),
    AND(H166="Sunday", J166="High season"), VLOOKUP(B166, high_sunday, 2, 0),
    AND(H166="Weekday", J166="Low season"), VLOOKUP(B166, low_weekdays, 2, 0),
    AND(H166="Saturday", J166="Low season"), VLOOKUP(B166, low_saturday, 2, 0),
    AND(H166="Sunday", J166="Low season"), VLOOKUP(B166, low_sunday, 2, 0),
    TRUE, "error")</f>
        <v>Peak</v>
      </c>
    </row>
    <row r="167" spans="1:11" x14ac:dyDescent="0.25">
      <c r="A167" s="111">
        <v>45142</v>
      </c>
      <c r="B167" s="86">
        <v>0.29166666666666702</v>
      </c>
      <c r="C167" s="91">
        <f t="shared" ca="1" si="8"/>
        <v>14</v>
      </c>
      <c r="D167" s="118">
        <v>14</v>
      </c>
      <c r="E167" s="119">
        <v>0.27083333333333298</v>
      </c>
      <c r="F167" s="119">
        <v>0.29166666666666702</v>
      </c>
      <c r="G167" s="115">
        <f t="shared" si="9"/>
        <v>6</v>
      </c>
      <c r="H167" s="116" t="str" cm="1">
        <f t="array" ref="H167">_xlfn.IFS((G167&gt;=2)*(G167&lt;=6), "Weekday", G167=7, "Saturday", G167=1, "Sunday")</f>
        <v>Weekday</v>
      </c>
      <c r="I167" s="116">
        <f t="shared" si="10"/>
        <v>8</v>
      </c>
      <c r="J167" s="116" t="str">
        <f t="shared" si="11"/>
        <v>High season</v>
      </c>
      <c r="K167" s="117" t="str" cm="1">
        <f t="array" ref="K167">_xlfn.IFS(AND(H167="Weekday", J167="High season"), VLOOKUP(B167, high_weekday, 2, 0),
    AND(H167="Saturday", J167="High season"), VLOOKUP(B167, high_saturday, 2, 0),
    AND(H167="Sunday", J167="High season"), VLOOKUP(B167, high_sunday, 2, 0),
    AND(H167="Weekday", J167="Low season"), VLOOKUP(B167, low_weekdays, 2, 0),
    AND(H167="Saturday", J167="Low season"), VLOOKUP(B167, low_saturday, 2, 0),
    AND(H167="Sunday", J167="Low season"), VLOOKUP(B167, low_sunday, 2, 0),
    TRUE, "error")</f>
        <v>Peak</v>
      </c>
    </row>
    <row r="168" spans="1:11" x14ac:dyDescent="0.25">
      <c r="A168" s="111">
        <v>45142</v>
      </c>
      <c r="B168" s="86">
        <v>0.3125</v>
      </c>
      <c r="C168" s="91">
        <f t="shared" ca="1" si="8"/>
        <v>1</v>
      </c>
      <c r="D168" s="118">
        <v>15</v>
      </c>
      <c r="E168" s="119">
        <v>0.29166666666666702</v>
      </c>
      <c r="F168" s="119">
        <v>0.3125</v>
      </c>
      <c r="G168" s="115">
        <f t="shared" si="9"/>
        <v>6</v>
      </c>
      <c r="H168" s="116" t="str" cm="1">
        <f t="array" ref="H168">_xlfn.IFS((G168&gt;=2)*(G168&lt;=6), "Weekday", G168=7, "Saturday", G168=1, "Sunday")</f>
        <v>Weekday</v>
      </c>
      <c r="I168" s="116">
        <f t="shared" si="10"/>
        <v>8</v>
      </c>
      <c r="J168" s="116" t="str">
        <f t="shared" si="11"/>
        <v>High season</v>
      </c>
      <c r="K168" s="117" t="str" cm="1">
        <f t="array" ref="K168">_xlfn.IFS(AND(H168="Weekday", J168="High season"), VLOOKUP(B168, high_weekday, 2, 0),
    AND(H168="Saturday", J168="High season"), VLOOKUP(B168, high_saturday, 2, 0),
    AND(H168="Sunday", J168="High season"), VLOOKUP(B168, high_sunday, 2, 0),
    AND(H168="Weekday", J168="Low season"), VLOOKUP(B168, low_weekdays, 2, 0),
    AND(H168="Saturday", J168="Low season"), VLOOKUP(B168, low_saturday, 2, 0),
    AND(H168="Sunday", J168="Low season"), VLOOKUP(B168, low_sunday, 2, 0),
    TRUE, "error")</f>
        <v>Peak</v>
      </c>
    </row>
    <row r="169" spans="1:11" x14ac:dyDescent="0.25">
      <c r="A169" s="111">
        <v>45142</v>
      </c>
      <c r="B169" s="86">
        <v>0.33333333333333298</v>
      </c>
      <c r="C169" s="91">
        <f t="shared" ca="1" si="8"/>
        <v>19</v>
      </c>
      <c r="D169" s="118">
        <v>16</v>
      </c>
      <c r="E169" s="119">
        <v>0.3125</v>
      </c>
      <c r="F169" s="119">
        <v>0.33333333333333298</v>
      </c>
      <c r="G169" s="115">
        <f t="shared" si="9"/>
        <v>6</v>
      </c>
      <c r="H169" s="116" t="str" cm="1">
        <f t="array" ref="H169">_xlfn.IFS((G169&gt;=2)*(G169&lt;=6), "Weekday", G169=7, "Saturday", G169=1, "Sunday")</f>
        <v>Weekday</v>
      </c>
      <c r="I169" s="116">
        <f t="shared" si="10"/>
        <v>8</v>
      </c>
      <c r="J169" s="116" t="str">
        <f t="shared" si="11"/>
        <v>High season</v>
      </c>
      <c r="K169" s="117" t="str" cm="1">
        <f t="array" ref="K169">_xlfn.IFS(AND(H169="Weekday", J169="High season"), VLOOKUP(B169, high_weekday, 2, 0),
    AND(H169="Saturday", J169="High season"), VLOOKUP(B169, high_saturday, 2, 0),
    AND(H169="Sunday", J169="High season"), VLOOKUP(B169, high_sunday, 2, 0),
    AND(H169="Weekday", J169="Low season"), VLOOKUP(B169, low_weekdays, 2, 0),
    AND(H169="Saturday", J169="Low season"), VLOOKUP(B169, low_saturday, 2, 0),
    AND(H169="Sunday", J169="Low season"), VLOOKUP(B169, low_sunday, 2, 0),
    TRUE, "error")</f>
        <v>Peak</v>
      </c>
    </row>
    <row r="170" spans="1:11" x14ac:dyDescent="0.25">
      <c r="A170" s="111">
        <v>45142</v>
      </c>
      <c r="B170" s="86">
        <v>0.35416666666666702</v>
      </c>
      <c r="C170" s="91">
        <f t="shared" ca="1" si="8"/>
        <v>27</v>
      </c>
      <c r="D170" s="118">
        <v>17</v>
      </c>
      <c r="E170" s="119">
        <v>0.33333333333333298</v>
      </c>
      <c r="F170" s="119">
        <v>0.35416666666666702</v>
      </c>
      <c r="G170" s="115">
        <f t="shared" si="9"/>
        <v>6</v>
      </c>
      <c r="H170" s="116" t="str" cm="1">
        <f t="array" ref="H170">_xlfn.IFS((G170&gt;=2)*(G170&lt;=6), "Weekday", G170=7, "Saturday", G170=1, "Sunday")</f>
        <v>Weekday</v>
      </c>
      <c r="I170" s="116">
        <f t="shared" si="10"/>
        <v>8</v>
      </c>
      <c r="J170" s="116" t="str">
        <f t="shared" si="11"/>
        <v>High season</v>
      </c>
      <c r="K170" s="117" t="str" cm="1">
        <f t="array" ref="K170">_xlfn.IFS(AND(H170="Weekday", J170="High season"), VLOOKUP(B170, high_weekday, 2, 0),
    AND(H170="Saturday", J170="High season"), VLOOKUP(B170, high_saturday, 2, 0),
    AND(H170="Sunday", J170="High season"), VLOOKUP(B170, high_sunday, 2, 0),
    AND(H170="Weekday", J170="Low season"), VLOOKUP(B170, low_weekdays, 2, 0),
    AND(H170="Saturday", J170="Low season"), VLOOKUP(B170, low_saturday, 2, 0),
    AND(H170="Sunday", J170="Low season"), VLOOKUP(B170, low_sunday, 2, 0),
    TRUE, "error")</f>
        <v>Peak</v>
      </c>
    </row>
    <row r="171" spans="1:11" x14ac:dyDescent="0.25">
      <c r="A171" s="111">
        <v>45142</v>
      </c>
      <c r="B171" s="86">
        <v>0.375</v>
      </c>
      <c r="C171" s="91">
        <f t="shared" ca="1" si="8"/>
        <v>24</v>
      </c>
      <c r="D171" s="118">
        <v>18</v>
      </c>
      <c r="E171" s="119">
        <v>0.35416666666666702</v>
      </c>
      <c r="F171" s="119">
        <v>0.375</v>
      </c>
      <c r="G171" s="115">
        <f t="shared" si="9"/>
        <v>6</v>
      </c>
      <c r="H171" s="116" t="str" cm="1">
        <f t="array" ref="H171">_xlfn.IFS((G171&gt;=2)*(G171&lt;=6), "Weekday", G171=7, "Saturday", G171=1, "Sunday")</f>
        <v>Weekday</v>
      </c>
      <c r="I171" s="116">
        <f t="shared" si="10"/>
        <v>8</v>
      </c>
      <c r="J171" s="116" t="str">
        <f t="shared" si="11"/>
        <v>High season</v>
      </c>
      <c r="K171" s="117" t="str" cm="1">
        <f t="array" ref="K171">_xlfn.IFS(AND(H171="Weekday", J171="High season"), VLOOKUP(B171, high_weekday, 2, 0),
    AND(H171="Saturday", J171="High season"), VLOOKUP(B171, high_saturday, 2, 0),
    AND(H171="Sunday", J171="High season"), VLOOKUP(B171, high_sunday, 2, 0),
    AND(H171="Weekday", J171="Low season"), VLOOKUP(B171, low_weekdays, 2, 0),
    AND(H171="Saturday", J171="Low season"), VLOOKUP(B171, low_saturday, 2, 0),
    AND(H171="Sunday", J171="Low season"), VLOOKUP(B171, low_sunday, 2, 0),
    TRUE, "error")</f>
        <v>Peak</v>
      </c>
    </row>
    <row r="172" spans="1:11" x14ac:dyDescent="0.25">
      <c r="A172" s="111">
        <v>45142</v>
      </c>
      <c r="B172" s="86">
        <v>0.39583333333333298</v>
      </c>
      <c r="C172" s="91">
        <f t="shared" ca="1" si="8"/>
        <v>18</v>
      </c>
      <c r="D172" s="118">
        <v>19</v>
      </c>
      <c r="E172" s="119">
        <v>0.375</v>
      </c>
      <c r="F172" s="119">
        <v>0.39583333333333298</v>
      </c>
      <c r="G172" s="115">
        <f t="shared" si="9"/>
        <v>6</v>
      </c>
      <c r="H172" s="116" t="str" cm="1">
        <f t="array" ref="H172">_xlfn.IFS((G172&gt;=2)*(G172&lt;=6), "Weekday", G172=7, "Saturday", G172=1, "Sunday")</f>
        <v>Weekday</v>
      </c>
      <c r="I172" s="116">
        <f t="shared" si="10"/>
        <v>8</v>
      </c>
      <c r="J172" s="116" t="str">
        <f t="shared" si="11"/>
        <v>High season</v>
      </c>
      <c r="K172" s="117" t="str" cm="1">
        <f t="array" ref="K172">_xlfn.IFS(AND(H172="Weekday", J172="High season"), VLOOKUP(B172, high_weekday, 2, 0),
    AND(H172="Saturday", J172="High season"), VLOOKUP(B172, high_saturday, 2, 0),
    AND(H172="Sunday", J172="High season"), VLOOKUP(B172, high_sunday, 2, 0),
    AND(H172="Weekday", J172="Low season"), VLOOKUP(B172, low_weekdays, 2, 0),
    AND(H172="Saturday", J172="Low season"), VLOOKUP(B172, low_saturday, 2, 0),
    AND(H172="Sunday", J172="Low season"), VLOOKUP(B172, low_sunday, 2, 0),
    TRUE, "error")</f>
        <v>Standard</v>
      </c>
    </row>
    <row r="173" spans="1:11" x14ac:dyDescent="0.25">
      <c r="A173" s="111">
        <v>45142</v>
      </c>
      <c r="B173" s="86">
        <v>0.41666666666666702</v>
      </c>
      <c r="C173" s="91">
        <f t="shared" ca="1" si="8"/>
        <v>17</v>
      </c>
      <c r="D173" s="118">
        <v>20</v>
      </c>
      <c r="E173" s="119">
        <v>0.39583333333333298</v>
      </c>
      <c r="F173" s="119">
        <v>0.41666666666666702</v>
      </c>
      <c r="G173" s="115">
        <f t="shared" si="9"/>
        <v>6</v>
      </c>
      <c r="H173" s="116" t="str" cm="1">
        <f t="array" ref="H173">_xlfn.IFS((G173&gt;=2)*(G173&lt;=6), "Weekday", G173=7, "Saturday", G173=1, "Sunday")</f>
        <v>Weekday</v>
      </c>
      <c r="I173" s="116">
        <f t="shared" si="10"/>
        <v>8</v>
      </c>
      <c r="J173" s="116" t="str">
        <f t="shared" si="11"/>
        <v>High season</v>
      </c>
      <c r="K173" s="117" t="str" cm="1">
        <f t="array" ref="K173">_xlfn.IFS(AND(H173="Weekday", J173="High season"), VLOOKUP(B173, high_weekday, 2, 0),
    AND(H173="Saturday", J173="High season"), VLOOKUP(B173, high_saturday, 2, 0),
    AND(H173="Sunday", J173="High season"), VLOOKUP(B173, high_sunday, 2, 0),
    AND(H173="Weekday", J173="Low season"), VLOOKUP(B173, low_weekdays, 2, 0),
    AND(H173="Saturday", J173="Low season"), VLOOKUP(B173, low_saturday, 2, 0),
    AND(H173="Sunday", J173="Low season"), VLOOKUP(B173, low_sunday, 2, 0),
    TRUE, "error")</f>
        <v>Standard</v>
      </c>
    </row>
    <row r="174" spans="1:11" x14ac:dyDescent="0.25">
      <c r="A174" s="111">
        <v>45142</v>
      </c>
      <c r="B174" s="86">
        <v>0.4375</v>
      </c>
      <c r="C174" s="91">
        <f t="shared" ca="1" si="8"/>
        <v>30</v>
      </c>
      <c r="D174" s="118">
        <v>21</v>
      </c>
      <c r="E174" s="119">
        <v>0.41666666666666702</v>
      </c>
      <c r="F174" s="119">
        <v>0.4375</v>
      </c>
      <c r="G174" s="115">
        <f t="shared" si="9"/>
        <v>6</v>
      </c>
      <c r="H174" s="116" t="str" cm="1">
        <f t="array" ref="H174">_xlfn.IFS((G174&gt;=2)*(G174&lt;=6), "Weekday", G174=7, "Saturday", G174=1, "Sunday")</f>
        <v>Weekday</v>
      </c>
      <c r="I174" s="116">
        <f t="shared" si="10"/>
        <v>8</v>
      </c>
      <c r="J174" s="116" t="str">
        <f t="shared" si="11"/>
        <v>High season</v>
      </c>
      <c r="K174" s="117" t="str" cm="1">
        <f t="array" ref="K174">_xlfn.IFS(AND(H174="Weekday", J174="High season"), VLOOKUP(B174, high_weekday, 2, 0),
    AND(H174="Saturday", J174="High season"), VLOOKUP(B174, high_saturday, 2, 0),
    AND(H174="Sunday", J174="High season"), VLOOKUP(B174, high_sunday, 2, 0),
    AND(H174="Weekday", J174="Low season"), VLOOKUP(B174, low_weekdays, 2, 0),
    AND(H174="Saturday", J174="Low season"), VLOOKUP(B174, low_saturday, 2, 0),
    AND(H174="Sunday", J174="Low season"), VLOOKUP(B174, low_sunday, 2, 0),
    TRUE, "error")</f>
        <v>Standard</v>
      </c>
    </row>
    <row r="175" spans="1:11" x14ac:dyDescent="0.25">
      <c r="A175" s="111">
        <v>45142</v>
      </c>
      <c r="B175" s="86">
        <v>0.45833333333333298</v>
      </c>
      <c r="C175" s="91">
        <f t="shared" ca="1" si="8"/>
        <v>3</v>
      </c>
      <c r="D175" s="118">
        <v>22</v>
      </c>
      <c r="E175" s="119">
        <v>0.4375</v>
      </c>
      <c r="F175" s="119">
        <v>0.45833333333333298</v>
      </c>
      <c r="G175" s="115">
        <f t="shared" si="9"/>
        <v>6</v>
      </c>
      <c r="H175" s="116" t="str" cm="1">
        <f t="array" ref="H175">_xlfn.IFS((G175&gt;=2)*(G175&lt;=6), "Weekday", G175=7, "Saturday", G175=1, "Sunday")</f>
        <v>Weekday</v>
      </c>
      <c r="I175" s="116">
        <f t="shared" si="10"/>
        <v>8</v>
      </c>
      <c r="J175" s="116" t="str">
        <f t="shared" si="11"/>
        <v>High season</v>
      </c>
      <c r="K175" s="117" t="str" cm="1">
        <f t="array" ref="K175">_xlfn.IFS(AND(H175="Weekday", J175="High season"), VLOOKUP(B175, high_weekday, 2, 0),
    AND(H175="Saturday", J175="High season"), VLOOKUP(B175, high_saturday, 2, 0),
    AND(H175="Sunday", J175="High season"), VLOOKUP(B175, high_sunday, 2, 0),
    AND(H175="Weekday", J175="Low season"), VLOOKUP(B175, low_weekdays, 2, 0),
    AND(H175="Saturday", J175="Low season"), VLOOKUP(B175, low_saturday, 2, 0),
    AND(H175="Sunday", J175="Low season"), VLOOKUP(B175, low_sunday, 2, 0),
    TRUE, "error")</f>
        <v>Standard</v>
      </c>
    </row>
    <row r="176" spans="1:11" x14ac:dyDescent="0.25">
      <c r="A176" s="111">
        <v>45142</v>
      </c>
      <c r="B176" s="86">
        <v>0.47916666666666702</v>
      </c>
      <c r="C176" s="91">
        <f t="shared" ca="1" si="8"/>
        <v>18</v>
      </c>
      <c r="D176" s="118">
        <v>23</v>
      </c>
      <c r="E176" s="119">
        <v>0.45833333333333298</v>
      </c>
      <c r="F176" s="119">
        <v>0.47916666666666702</v>
      </c>
      <c r="G176" s="115">
        <f t="shared" si="9"/>
        <v>6</v>
      </c>
      <c r="H176" s="116" t="str" cm="1">
        <f t="array" ref="H176">_xlfn.IFS((G176&gt;=2)*(G176&lt;=6), "Weekday", G176=7, "Saturday", G176=1, "Sunday")</f>
        <v>Weekday</v>
      </c>
      <c r="I176" s="116">
        <f t="shared" si="10"/>
        <v>8</v>
      </c>
      <c r="J176" s="116" t="str">
        <f t="shared" si="11"/>
        <v>High season</v>
      </c>
      <c r="K176" s="117" t="str" cm="1">
        <f t="array" ref="K176">_xlfn.IFS(AND(H176="Weekday", J176="High season"), VLOOKUP(B176, high_weekday, 2, 0),
    AND(H176="Saturday", J176="High season"), VLOOKUP(B176, high_saturday, 2, 0),
    AND(H176="Sunday", J176="High season"), VLOOKUP(B176, high_sunday, 2, 0),
    AND(H176="Weekday", J176="Low season"), VLOOKUP(B176, low_weekdays, 2, 0),
    AND(H176="Saturday", J176="Low season"), VLOOKUP(B176, low_saturday, 2, 0),
    AND(H176="Sunday", J176="Low season"), VLOOKUP(B176, low_sunday, 2, 0),
    TRUE, "error")</f>
        <v>Standard</v>
      </c>
    </row>
    <row r="177" spans="1:11" x14ac:dyDescent="0.25">
      <c r="A177" s="111">
        <v>45142</v>
      </c>
      <c r="B177" s="86">
        <v>0.5</v>
      </c>
      <c r="C177" s="91">
        <f t="shared" ca="1" si="8"/>
        <v>24</v>
      </c>
      <c r="D177" s="118">
        <v>24</v>
      </c>
      <c r="E177" s="119">
        <v>0.47916666666666702</v>
      </c>
      <c r="F177" s="119">
        <v>0.5</v>
      </c>
      <c r="G177" s="115">
        <f t="shared" si="9"/>
        <v>6</v>
      </c>
      <c r="H177" s="116" t="str" cm="1">
        <f t="array" ref="H177">_xlfn.IFS((G177&gt;=2)*(G177&lt;=6), "Weekday", G177=7, "Saturday", G177=1, "Sunday")</f>
        <v>Weekday</v>
      </c>
      <c r="I177" s="116">
        <f t="shared" si="10"/>
        <v>8</v>
      </c>
      <c r="J177" s="116" t="str">
        <f t="shared" si="11"/>
        <v>High season</v>
      </c>
      <c r="K177" s="117" t="str" cm="1">
        <f t="array" ref="K177">_xlfn.IFS(AND(H177="Weekday", J177="High season"), VLOOKUP(B177, high_weekday, 2, 0),
    AND(H177="Saturday", J177="High season"), VLOOKUP(B177, high_saturday, 2, 0),
    AND(H177="Sunday", J177="High season"), VLOOKUP(B177, high_sunday, 2, 0),
    AND(H177="Weekday", J177="Low season"), VLOOKUP(B177, low_weekdays, 2, 0),
    AND(H177="Saturday", J177="Low season"), VLOOKUP(B177, low_saturday, 2, 0),
    AND(H177="Sunday", J177="Low season"), VLOOKUP(B177, low_sunday, 2, 0),
    TRUE, "error")</f>
        <v>Standard</v>
      </c>
    </row>
    <row r="178" spans="1:11" x14ac:dyDescent="0.25">
      <c r="A178" s="111">
        <v>45142</v>
      </c>
      <c r="B178" s="86">
        <v>0.52083333333333304</v>
      </c>
      <c r="C178" s="91">
        <f t="shared" ca="1" si="8"/>
        <v>9</v>
      </c>
      <c r="D178" s="118">
        <v>25</v>
      </c>
      <c r="E178" s="119">
        <v>0.5</v>
      </c>
      <c r="F178" s="119">
        <v>0.52083333333333304</v>
      </c>
      <c r="G178" s="115">
        <f t="shared" si="9"/>
        <v>6</v>
      </c>
      <c r="H178" s="116" t="str" cm="1">
        <f t="array" ref="H178">_xlfn.IFS((G178&gt;=2)*(G178&lt;=6), "Weekday", G178=7, "Saturday", G178=1, "Sunday")</f>
        <v>Weekday</v>
      </c>
      <c r="I178" s="116">
        <f t="shared" si="10"/>
        <v>8</v>
      </c>
      <c r="J178" s="116" t="str">
        <f t="shared" si="11"/>
        <v>High season</v>
      </c>
      <c r="K178" s="117" t="str" cm="1">
        <f t="array" ref="K178">_xlfn.IFS(AND(H178="Weekday", J178="High season"), VLOOKUP(B178, high_weekday, 2, 0),
    AND(H178="Saturday", J178="High season"), VLOOKUP(B178, high_saturday, 2, 0),
    AND(H178="Sunday", J178="High season"), VLOOKUP(B178, high_sunday, 2, 0),
    AND(H178="Weekday", J178="Low season"), VLOOKUP(B178, low_weekdays, 2, 0),
    AND(H178="Saturday", J178="Low season"), VLOOKUP(B178, low_saturday, 2, 0),
    AND(H178="Sunday", J178="Low season"), VLOOKUP(B178, low_sunday, 2, 0),
    TRUE, "error")</f>
        <v>Standard</v>
      </c>
    </row>
    <row r="179" spans="1:11" x14ac:dyDescent="0.25">
      <c r="A179" s="111">
        <v>45142</v>
      </c>
      <c r="B179" s="86">
        <v>0.54166666666666696</v>
      </c>
      <c r="C179" s="91">
        <f t="shared" ca="1" si="8"/>
        <v>16</v>
      </c>
      <c r="D179" s="118">
        <v>26</v>
      </c>
      <c r="E179" s="119">
        <v>0.52083333333333304</v>
      </c>
      <c r="F179" s="119">
        <v>0.54166666666666696</v>
      </c>
      <c r="G179" s="115">
        <f t="shared" si="9"/>
        <v>6</v>
      </c>
      <c r="H179" s="116" t="str" cm="1">
        <f t="array" ref="H179">_xlfn.IFS((G179&gt;=2)*(G179&lt;=6), "Weekday", G179=7, "Saturday", G179=1, "Sunday")</f>
        <v>Weekday</v>
      </c>
      <c r="I179" s="116">
        <f t="shared" si="10"/>
        <v>8</v>
      </c>
      <c r="J179" s="116" t="str">
        <f t="shared" si="11"/>
        <v>High season</v>
      </c>
      <c r="K179" s="117" t="str" cm="1">
        <f t="array" ref="K179">_xlfn.IFS(AND(H179="Weekday", J179="High season"), VLOOKUP(B179, high_weekday, 2, 0),
    AND(H179="Saturday", J179="High season"), VLOOKUP(B179, high_saturday, 2, 0),
    AND(H179="Sunday", J179="High season"), VLOOKUP(B179, high_sunday, 2, 0),
    AND(H179="Weekday", J179="Low season"), VLOOKUP(B179, low_weekdays, 2, 0),
    AND(H179="Saturday", J179="Low season"), VLOOKUP(B179, low_saturday, 2, 0),
    AND(H179="Sunday", J179="Low season"), VLOOKUP(B179, low_sunday, 2, 0),
    TRUE, "error")</f>
        <v>Standard</v>
      </c>
    </row>
    <row r="180" spans="1:11" x14ac:dyDescent="0.25">
      <c r="A180" s="111">
        <v>45142</v>
      </c>
      <c r="B180" s="86">
        <v>0.5625</v>
      </c>
      <c r="C180" s="91">
        <f t="shared" ca="1" si="8"/>
        <v>30</v>
      </c>
      <c r="D180" s="118">
        <v>27</v>
      </c>
      <c r="E180" s="119">
        <v>0.54166666666666696</v>
      </c>
      <c r="F180" s="119">
        <v>0.5625</v>
      </c>
      <c r="G180" s="115">
        <f t="shared" si="9"/>
        <v>6</v>
      </c>
      <c r="H180" s="116" t="str" cm="1">
        <f t="array" ref="H180">_xlfn.IFS((G180&gt;=2)*(G180&lt;=6), "Weekday", G180=7, "Saturday", G180=1, "Sunday")</f>
        <v>Weekday</v>
      </c>
      <c r="I180" s="116">
        <f t="shared" si="10"/>
        <v>8</v>
      </c>
      <c r="J180" s="116" t="str">
        <f t="shared" si="11"/>
        <v>High season</v>
      </c>
      <c r="K180" s="117" t="str" cm="1">
        <f t="array" ref="K180">_xlfn.IFS(AND(H180="Weekday", J180="High season"), VLOOKUP(B180, high_weekday, 2, 0),
    AND(H180="Saturday", J180="High season"), VLOOKUP(B180, high_saturday, 2, 0),
    AND(H180="Sunday", J180="High season"), VLOOKUP(B180, high_sunday, 2, 0),
    AND(H180="Weekday", J180="Low season"), VLOOKUP(B180, low_weekdays, 2, 0),
    AND(H180="Saturday", J180="Low season"), VLOOKUP(B180, low_saturday, 2, 0),
    AND(H180="Sunday", J180="Low season"), VLOOKUP(B180, low_sunday, 2, 0),
    TRUE, "error")</f>
        <v>Standard</v>
      </c>
    </row>
    <row r="181" spans="1:11" x14ac:dyDescent="0.25">
      <c r="A181" s="111">
        <v>45142</v>
      </c>
      <c r="B181" s="86">
        <v>0.58333333333333304</v>
      </c>
      <c r="C181" s="91">
        <f t="shared" ca="1" si="8"/>
        <v>20</v>
      </c>
      <c r="D181" s="118">
        <v>28</v>
      </c>
      <c r="E181" s="119">
        <v>0.5625</v>
      </c>
      <c r="F181" s="119">
        <v>0.58333333333333304</v>
      </c>
      <c r="G181" s="115">
        <f t="shared" si="9"/>
        <v>6</v>
      </c>
      <c r="H181" s="116" t="str" cm="1">
        <f t="array" ref="H181">_xlfn.IFS((G181&gt;=2)*(G181&lt;=6), "Weekday", G181=7, "Saturday", G181=1, "Sunday")</f>
        <v>Weekday</v>
      </c>
      <c r="I181" s="116">
        <f t="shared" si="10"/>
        <v>8</v>
      </c>
      <c r="J181" s="116" t="str">
        <f t="shared" si="11"/>
        <v>High season</v>
      </c>
      <c r="K181" s="117" t="str" cm="1">
        <f t="array" ref="K181">_xlfn.IFS(AND(H181="Weekday", J181="High season"), VLOOKUP(B181, high_weekday, 2, 0),
    AND(H181="Saturday", J181="High season"), VLOOKUP(B181, high_saturday, 2, 0),
    AND(H181="Sunday", J181="High season"), VLOOKUP(B181, high_sunday, 2, 0),
    AND(H181="Weekday", J181="Low season"), VLOOKUP(B181, low_weekdays, 2, 0),
    AND(H181="Saturday", J181="Low season"), VLOOKUP(B181, low_saturday, 2, 0),
    AND(H181="Sunday", J181="Low season"), VLOOKUP(B181, low_sunday, 2, 0),
    TRUE, "error")</f>
        <v>Standard</v>
      </c>
    </row>
    <row r="182" spans="1:11" x14ac:dyDescent="0.25">
      <c r="A182" s="111">
        <v>45142</v>
      </c>
      <c r="B182" s="86">
        <v>0.60416666666666696</v>
      </c>
      <c r="C182" s="91">
        <f t="shared" ca="1" si="8"/>
        <v>7</v>
      </c>
      <c r="D182" s="118">
        <v>29</v>
      </c>
      <c r="E182" s="119">
        <v>0.58333333333333304</v>
      </c>
      <c r="F182" s="119">
        <v>0.60416666666666696</v>
      </c>
      <c r="G182" s="115">
        <f t="shared" si="9"/>
        <v>6</v>
      </c>
      <c r="H182" s="116" t="str" cm="1">
        <f t="array" ref="H182">_xlfn.IFS((G182&gt;=2)*(G182&lt;=6), "Weekday", G182=7, "Saturday", G182=1, "Sunday")</f>
        <v>Weekday</v>
      </c>
      <c r="I182" s="116">
        <f t="shared" si="10"/>
        <v>8</v>
      </c>
      <c r="J182" s="116" t="str">
        <f t="shared" si="11"/>
        <v>High season</v>
      </c>
      <c r="K182" s="117" t="str" cm="1">
        <f t="array" ref="K182">_xlfn.IFS(AND(H182="Weekday", J182="High season"), VLOOKUP(B182, high_weekday, 2, 0),
    AND(H182="Saturday", J182="High season"), VLOOKUP(B182, high_saturday, 2, 0),
    AND(H182="Sunday", J182="High season"), VLOOKUP(B182, high_sunday, 2, 0),
    AND(H182="Weekday", J182="Low season"), VLOOKUP(B182, low_weekdays, 2, 0),
    AND(H182="Saturday", J182="Low season"), VLOOKUP(B182, low_saturday, 2, 0),
    AND(H182="Sunday", J182="Low season"), VLOOKUP(B182, low_sunday, 2, 0),
    TRUE, "error")</f>
        <v>Standard</v>
      </c>
    </row>
    <row r="183" spans="1:11" x14ac:dyDescent="0.25">
      <c r="A183" s="111">
        <v>45142</v>
      </c>
      <c r="B183" s="86">
        <v>0.625</v>
      </c>
      <c r="C183" s="91">
        <f t="shared" ca="1" si="8"/>
        <v>29</v>
      </c>
      <c r="D183" s="118">
        <v>30</v>
      </c>
      <c r="E183" s="119">
        <v>0.60416666666666696</v>
      </c>
      <c r="F183" s="119">
        <v>0.625</v>
      </c>
      <c r="G183" s="115">
        <f t="shared" si="9"/>
        <v>6</v>
      </c>
      <c r="H183" s="116" t="str" cm="1">
        <f t="array" ref="H183">_xlfn.IFS((G183&gt;=2)*(G183&lt;=6), "Weekday", G183=7, "Saturday", G183=1, "Sunday")</f>
        <v>Weekday</v>
      </c>
      <c r="I183" s="116">
        <f t="shared" si="10"/>
        <v>8</v>
      </c>
      <c r="J183" s="116" t="str">
        <f t="shared" si="11"/>
        <v>High season</v>
      </c>
      <c r="K183" s="117" t="str" cm="1">
        <f t="array" ref="K183">_xlfn.IFS(AND(H183="Weekday", J183="High season"), VLOOKUP(B183, high_weekday, 2, 0),
    AND(H183="Saturday", J183="High season"), VLOOKUP(B183, high_saturday, 2, 0),
    AND(H183="Sunday", J183="High season"), VLOOKUP(B183, high_sunday, 2, 0),
    AND(H183="Weekday", J183="Low season"), VLOOKUP(B183, low_weekdays, 2, 0),
    AND(H183="Saturday", J183="Low season"), VLOOKUP(B183, low_saturday, 2, 0),
    AND(H183="Sunday", J183="Low season"), VLOOKUP(B183, low_sunday, 2, 0),
    TRUE, "error")</f>
        <v>Standard</v>
      </c>
    </row>
    <row r="184" spans="1:11" x14ac:dyDescent="0.25">
      <c r="A184" s="111">
        <v>45142</v>
      </c>
      <c r="B184" s="86">
        <v>0.64583333333333304</v>
      </c>
      <c r="C184" s="91">
        <f t="shared" ca="1" si="8"/>
        <v>22</v>
      </c>
      <c r="D184" s="118">
        <v>31</v>
      </c>
      <c r="E184" s="119">
        <v>0.625</v>
      </c>
      <c r="F184" s="119">
        <v>0.64583333333333304</v>
      </c>
      <c r="G184" s="115">
        <f t="shared" si="9"/>
        <v>6</v>
      </c>
      <c r="H184" s="116" t="str" cm="1">
        <f t="array" ref="H184">_xlfn.IFS((G184&gt;=2)*(G184&lt;=6), "Weekday", G184=7, "Saturday", G184=1, "Sunday")</f>
        <v>Weekday</v>
      </c>
      <c r="I184" s="116">
        <f t="shared" si="10"/>
        <v>8</v>
      </c>
      <c r="J184" s="116" t="str">
        <f t="shared" si="11"/>
        <v>High season</v>
      </c>
      <c r="K184" s="117" t="str" cm="1">
        <f t="array" ref="K184">_xlfn.IFS(AND(H184="Weekday", J184="High season"), VLOOKUP(B184, high_weekday, 2, 0),
    AND(H184="Saturday", J184="High season"), VLOOKUP(B184, high_saturday, 2, 0),
    AND(H184="Sunday", J184="High season"), VLOOKUP(B184, high_sunday, 2, 0),
    AND(H184="Weekday", J184="Low season"), VLOOKUP(B184, low_weekdays, 2, 0),
    AND(H184="Saturday", J184="Low season"), VLOOKUP(B184, low_saturday, 2, 0),
    AND(H184="Sunday", J184="Low season"), VLOOKUP(B184, low_sunday, 2, 0),
    TRUE, "error")</f>
        <v>Standard</v>
      </c>
    </row>
    <row r="185" spans="1:11" x14ac:dyDescent="0.25">
      <c r="A185" s="111">
        <v>45142</v>
      </c>
      <c r="B185" s="86">
        <v>0.66666666666666696</v>
      </c>
      <c r="C185" s="91">
        <f t="shared" ca="1" si="8"/>
        <v>7</v>
      </c>
      <c r="D185" s="118">
        <v>32</v>
      </c>
      <c r="E185" s="119">
        <v>0.64583333333333304</v>
      </c>
      <c r="F185" s="119">
        <v>0.66666666666666696</v>
      </c>
      <c r="G185" s="115">
        <f t="shared" si="9"/>
        <v>6</v>
      </c>
      <c r="H185" s="116" t="str" cm="1">
        <f t="array" ref="H185">_xlfn.IFS((G185&gt;=2)*(G185&lt;=6), "Weekday", G185=7, "Saturday", G185=1, "Sunday")</f>
        <v>Weekday</v>
      </c>
      <c r="I185" s="116">
        <f t="shared" si="10"/>
        <v>8</v>
      </c>
      <c r="J185" s="116" t="str">
        <f t="shared" si="11"/>
        <v>High season</v>
      </c>
      <c r="K185" s="117" t="str" cm="1">
        <f t="array" ref="K185">_xlfn.IFS(AND(H185="Weekday", J185="High season"), VLOOKUP(B185, high_weekday, 2, 0),
    AND(H185="Saturday", J185="High season"), VLOOKUP(B185, high_saturday, 2, 0),
    AND(H185="Sunday", J185="High season"), VLOOKUP(B185, high_sunday, 2, 0),
    AND(H185="Weekday", J185="Low season"), VLOOKUP(B185, low_weekdays, 2, 0),
    AND(H185="Saturday", J185="Low season"), VLOOKUP(B185, low_saturday, 2, 0),
    AND(H185="Sunday", J185="Low season"), VLOOKUP(B185, low_sunday, 2, 0),
    TRUE, "error")</f>
        <v>Standard</v>
      </c>
    </row>
    <row r="186" spans="1:11" x14ac:dyDescent="0.25">
      <c r="A186" s="111">
        <v>45142</v>
      </c>
      <c r="B186" s="86">
        <v>0.6875</v>
      </c>
      <c r="C186" s="91">
        <f t="shared" ca="1" si="8"/>
        <v>1</v>
      </c>
      <c r="D186" s="118">
        <v>33</v>
      </c>
      <c r="E186" s="119">
        <v>0.66666666666666696</v>
      </c>
      <c r="F186" s="119">
        <v>0.6875</v>
      </c>
      <c r="G186" s="115">
        <f t="shared" si="9"/>
        <v>6</v>
      </c>
      <c r="H186" s="116" t="str" cm="1">
        <f t="array" ref="H186">_xlfn.IFS((G186&gt;=2)*(G186&lt;=6), "Weekday", G186=7, "Saturday", G186=1, "Sunday")</f>
        <v>Weekday</v>
      </c>
      <c r="I186" s="116">
        <f t="shared" si="10"/>
        <v>8</v>
      </c>
      <c r="J186" s="116" t="str">
        <f t="shared" si="11"/>
        <v>High season</v>
      </c>
      <c r="K186" s="117" t="str" cm="1">
        <f t="array" ref="K186">_xlfn.IFS(AND(H186="Weekday", J186="High season"), VLOOKUP(B186, high_weekday, 2, 0),
    AND(H186="Saturday", J186="High season"), VLOOKUP(B186, high_saturday, 2, 0),
    AND(H186="Sunday", J186="High season"), VLOOKUP(B186, high_sunday, 2, 0),
    AND(H186="Weekday", J186="Low season"), VLOOKUP(B186, low_weekdays, 2, 0),
    AND(H186="Saturday", J186="Low season"), VLOOKUP(B186, low_saturday, 2, 0),
    AND(H186="Sunday", J186="Low season"), VLOOKUP(B186, low_sunday, 2, 0),
    TRUE, "error")</f>
        <v>Standard</v>
      </c>
    </row>
    <row r="187" spans="1:11" x14ac:dyDescent="0.25">
      <c r="A187" s="111">
        <v>45142</v>
      </c>
      <c r="B187" s="86">
        <v>0.70833333333333304</v>
      </c>
      <c r="C187" s="91">
        <f t="shared" ca="1" si="8"/>
        <v>21</v>
      </c>
      <c r="D187" s="118">
        <v>34</v>
      </c>
      <c r="E187" s="119">
        <v>0.6875</v>
      </c>
      <c r="F187" s="119">
        <v>0.70833333333333304</v>
      </c>
      <c r="G187" s="115">
        <f t="shared" si="9"/>
        <v>6</v>
      </c>
      <c r="H187" s="116" t="str" cm="1">
        <f t="array" ref="H187">_xlfn.IFS((G187&gt;=2)*(G187&lt;=6), "Weekday", G187=7, "Saturday", G187=1, "Sunday")</f>
        <v>Weekday</v>
      </c>
      <c r="I187" s="116">
        <f t="shared" si="10"/>
        <v>8</v>
      </c>
      <c r="J187" s="116" t="str">
        <f t="shared" si="11"/>
        <v>High season</v>
      </c>
      <c r="K187" s="117" t="str" cm="1">
        <f t="array" ref="K187">_xlfn.IFS(AND(H187="Weekday", J187="High season"), VLOOKUP(B187, high_weekday, 2, 0),
    AND(H187="Saturday", J187="High season"), VLOOKUP(B187, high_saturday, 2, 0),
    AND(H187="Sunday", J187="High season"), VLOOKUP(B187, high_sunday, 2, 0),
    AND(H187="Weekday", J187="Low season"), VLOOKUP(B187, low_weekdays, 2, 0),
    AND(H187="Saturday", J187="Low season"), VLOOKUP(B187, low_saturday, 2, 0),
    AND(H187="Sunday", J187="Low season"), VLOOKUP(B187, low_sunday, 2, 0),
    TRUE, "error")</f>
        <v>Standard</v>
      </c>
    </row>
    <row r="188" spans="1:11" x14ac:dyDescent="0.25">
      <c r="A188" s="111">
        <v>45142</v>
      </c>
      <c r="B188" s="86">
        <v>0.72916666666666696</v>
      </c>
      <c r="C188" s="91">
        <f t="shared" ca="1" si="8"/>
        <v>1</v>
      </c>
      <c r="D188" s="118">
        <v>35</v>
      </c>
      <c r="E188" s="119">
        <v>0.70833333333333304</v>
      </c>
      <c r="F188" s="119">
        <v>0.72916666666666696</v>
      </c>
      <c r="G188" s="115">
        <f t="shared" si="9"/>
        <v>6</v>
      </c>
      <c r="H188" s="116" t="str" cm="1">
        <f t="array" ref="H188">_xlfn.IFS((G188&gt;=2)*(G188&lt;=6), "Weekday", G188=7, "Saturday", G188=1, "Sunday")</f>
        <v>Weekday</v>
      </c>
      <c r="I188" s="116">
        <f t="shared" si="10"/>
        <v>8</v>
      </c>
      <c r="J188" s="116" t="str">
        <f t="shared" si="11"/>
        <v>High season</v>
      </c>
      <c r="K188" s="117" t="str" cm="1">
        <f t="array" ref="K188">_xlfn.IFS(AND(H188="Weekday", J188="High season"), VLOOKUP(B188, high_weekday, 2, 0),
    AND(H188="Saturday", J188="High season"), VLOOKUP(B188, high_saturday, 2, 0),
    AND(H188="Sunday", J188="High season"), VLOOKUP(B188, high_sunday, 2, 0),
    AND(H188="Weekday", J188="Low season"), VLOOKUP(B188, low_weekdays, 2, 0),
    AND(H188="Saturday", J188="Low season"), VLOOKUP(B188, low_saturday, 2, 0),
    AND(H188="Sunday", J188="Low season"), VLOOKUP(B188, low_sunday, 2, 0),
    TRUE, "error")</f>
        <v>Peak</v>
      </c>
    </row>
    <row r="189" spans="1:11" x14ac:dyDescent="0.25">
      <c r="A189" s="111">
        <v>45142</v>
      </c>
      <c r="B189" s="86">
        <v>0.75</v>
      </c>
      <c r="C189" s="91">
        <f t="shared" ca="1" si="8"/>
        <v>28</v>
      </c>
      <c r="D189" s="118">
        <v>36</v>
      </c>
      <c r="E189" s="119">
        <v>0.72916666666666696</v>
      </c>
      <c r="F189" s="119">
        <v>0.75</v>
      </c>
      <c r="G189" s="115">
        <f t="shared" si="9"/>
        <v>6</v>
      </c>
      <c r="H189" s="116" t="str" cm="1">
        <f t="array" ref="H189">_xlfn.IFS((G189&gt;=2)*(G189&lt;=6), "Weekday", G189=7, "Saturday", G189=1, "Sunday")</f>
        <v>Weekday</v>
      </c>
      <c r="I189" s="116">
        <f t="shared" si="10"/>
        <v>8</v>
      </c>
      <c r="J189" s="116" t="str">
        <f t="shared" si="11"/>
        <v>High season</v>
      </c>
      <c r="K189" s="117" t="str" cm="1">
        <f t="array" ref="K189">_xlfn.IFS(AND(H189="Weekday", J189="High season"), VLOOKUP(B189, high_weekday, 2, 0),
    AND(H189="Saturday", J189="High season"), VLOOKUP(B189, high_saturday, 2, 0),
    AND(H189="Sunday", J189="High season"), VLOOKUP(B189, high_sunday, 2, 0),
    AND(H189="Weekday", J189="Low season"), VLOOKUP(B189, low_weekdays, 2, 0),
    AND(H189="Saturday", J189="Low season"), VLOOKUP(B189, low_saturday, 2, 0),
    AND(H189="Sunday", J189="Low season"), VLOOKUP(B189, low_sunday, 2, 0),
    TRUE, "error")</f>
        <v>Peak</v>
      </c>
    </row>
    <row r="190" spans="1:11" x14ac:dyDescent="0.25">
      <c r="A190" s="111">
        <v>45142</v>
      </c>
      <c r="B190" s="86">
        <v>0.77083333333333304</v>
      </c>
      <c r="C190" s="91">
        <f t="shared" ca="1" si="8"/>
        <v>18</v>
      </c>
      <c r="D190" s="118">
        <v>37</v>
      </c>
      <c r="E190" s="119">
        <v>0.75</v>
      </c>
      <c r="F190" s="119">
        <v>0.77083333333333304</v>
      </c>
      <c r="G190" s="115">
        <f t="shared" si="9"/>
        <v>6</v>
      </c>
      <c r="H190" s="116" t="str" cm="1">
        <f t="array" ref="H190">_xlfn.IFS((G190&gt;=2)*(G190&lt;=6), "Weekday", G190=7, "Saturday", G190=1, "Sunday")</f>
        <v>Weekday</v>
      </c>
      <c r="I190" s="116">
        <f t="shared" si="10"/>
        <v>8</v>
      </c>
      <c r="J190" s="116" t="str">
        <f t="shared" si="11"/>
        <v>High season</v>
      </c>
      <c r="K190" s="117" t="str" cm="1">
        <f t="array" ref="K190">_xlfn.IFS(AND(H190="Weekday", J190="High season"), VLOOKUP(B190, high_weekday, 2, 0),
    AND(H190="Saturday", J190="High season"), VLOOKUP(B190, high_saturday, 2, 0),
    AND(H190="Sunday", J190="High season"), VLOOKUP(B190, high_sunday, 2, 0),
    AND(H190="Weekday", J190="Low season"), VLOOKUP(B190, low_weekdays, 2, 0),
    AND(H190="Saturday", J190="Low season"), VLOOKUP(B190, low_saturday, 2, 0),
    AND(H190="Sunday", J190="Low season"), VLOOKUP(B190, low_sunday, 2, 0),
    TRUE, "error")</f>
        <v>Peak</v>
      </c>
    </row>
    <row r="191" spans="1:11" x14ac:dyDescent="0.25">
      <c r="A191" s="111">
        <v>45142</v>
      </c>
      <c r="B191" s="86">
        <v>0.79166666666666696</v>
      </c>
      <c r="C191" s="91">
        <f t="shared" ca="1" si="8"/>
        <v>18</v>
      </c>
      <c r="D191" s="118">
        <v>38</v>
      </c>
      <c r="E191" s="119">
        <v>0.77083333333333304</v>
      </c>
      <c r="F191" s="119">
        <v>0.79166666666666696</v>
      </c>
      <c r="G191" s="115">
        <f t="shared" si="9"/>
        <v>6</v>
      </c>
      <c r="H191" s="116" t="str" cm="1">
        <f t="array" ref="H191">_xlfn.IFS((G191&gt;=2)*(G191&lt;=6), "Weekday", G191=7, "Saturday", G191=1, "Sunday")</f>
        <v>Weekday</v>
      </c>
      <c r="I191" s="116">
        <f t="shared" si="10"/>
        <v>8</v>
      </c>
      <c r="J191" s="116" t="str">
        <f t="shared" si="11"/>
        <v>High season</v>
      </c>
      <c r="K191" s="117" t="str" cm="1">
        <f t="array" ref="K191">_xlfn.IFS(AND(H191="Weekday", J191="High season"), VLOOKUP(B191, high_weekday, 2, 0),
    AND(H191="Saturday", J191="High season"), VLOOKUP(B191, high_saturday, 2, 0),
    AND(H191="Sunday", J191="High season"), VLOOKUP(B191, high_sunday, 2, 0),
    AND(H191="Weekday", J191="Low season"), VLOOKUP(B191, low_weekdays, 2, 0),
    AND(H191="Saturday", J191="Low season"), VLOOKUP(B191, low_saturday, 2, 0),
    AND(H191="Sunday", J191="Low season"), VLOOKUP(B191, low_sunday, 2, 0),
    TRUE, "error")</f>
        <v>Peak</v>
      </c>
    </row>
    <row r="192" spans="1:11" x14ac:dyDescent="0.25">
      <c r="A192" s="111">
        <v>45142</v>
      </c>
      <c r="B192" s="86">
        <v>0.8125</v>
      </c>
      <c r="C192" s="91">
        <f t="shared" ca="1" si="8"/>
        <v>1</v>
      </c>
      <c r="D192" s="118">
        <v>39</v>
      </c>
      <c r="E192" s="119">
        <v>0.79166666666666696</v>
      </c>
      <c r="F192" s="119">
        <v>0.8125</v>
      </c>
      <c r="G192" s="115">
        <f t="shared" si="9"/>
        <v>6</v>
      </c>
      <c r="H192" s="116" t="str" cm="1">
        <f t="array" ref="H192">_xlfn.IFS((G192&gt;=2)*(G192&lt;=6), "Weekday", G192=7, "Saturday", G192=1, "Sunday")</f>
        <v>Weekday</v>
      </c>
      <c r="I192" s="116">
        <f t="shared" si="10"/>
        <v>8</v>
      </c>
      <c r="J192" s="116" t="str">
        <f t="shared" si="11"/>
        <v>High season</v>
      </c>
      <c r="K192" s="117" t="str" cm="1">
        <f t="array" ref="K192">_xlfn.IFS(AND(H192="Weekday", J192="High season"), VLOOKUP(B192, high_weekday, 2, 0),
    AND(H192="Saturday", J192="High season"), VLOOKUP(B192, high_saturday, 2, 0),
    AND(H192="Sunday", J192="High season"), VLOOKUP(B192, high_sunday, 2, 0),
    AND(H192="Weekday", J192="Low season"), VLOOKUP(B192, low_weekdays, 2, 0),
    AND(H192="Saturday", J192="Low season"), VLOOKUP(B192, low_saturday, 2, 0),
    AND(H192="Sunday", J192="Low season"), VLOOKUP(B192, low_sunday, 2, 0),
    TRUE, "error")</f>
        <v>Standard</v>
      </c>
    </row>
    <row r="193" spans="1:11" x14ac:dyDescent="0.25">
      <c r="A193" s="111">
        <v>45142</v>
      </c>
      <c r="B193" s="86">
        <v>0.83333333333333304</v>
      </c>
      <c r="C193" s="91">
        <f t="shared" ca="1" si="8"/>
        <v>8</v>
      </c>
      <c r="D193" s="118">
        <v>40</v>
      </c>
      <c r="E193" s="119">
        <v>0.8125</v>
      </c>
      <c r="F193" s="119">
        <v>0.83333333333333304</v>
      </c>
      <c r="G193" s="115">
        <f t="shared" si="9"/>
        <v>6</v>
      </c>
      <c r="H193" s="116" t="str" cm="1">
        <f t="array" ref="H193">_xlfn.IFS((G193&gt;=2)*(G193&lt;=6), "Weekday", G193=7, "Saturday", G193=1, "Sunday")</f>
        <v>Weekday</v>
      </c>
      <c r="I193" s="116">
        <f t="shared" si="10"/>
        <v>8</v>
      </c>
      <c r="J193" s="116" t="str">
        <f t="shared" si="11"/>
        <v>High season</v>
      </c>
      <c r="K193" s="117" t="str" cm="1">
        <f t="array" ref="K193">_xlfn.IFS(AND(H193="Weekday", J193="High season"), VLOOKUP(B193, high_weekday, 2, 0),
    AND(H193="Saturday", J193="High season"), VLOOKUP(B193, high_saturday, 2, 0),
    AND(H193="Sunday", J193="High season"), VLOOKUP(B193, high_sunday, 2, 0),
    AND(H193="Weekday", J193="Low season"), VLOOKUP(B193, low_weekdays, 2, 0),
    AND(H193="Saturday", J193="Low season"), VLOOKUP(B193, low_saturday, 2, 0),
    AND(H193="Sunday", J193="Low season"), VLOOKUP(B193, low_sunday, 2, 0),
    TRUE, "error")</f>
        <v>Standard</v>
      </c>
    </row>
    <row r="194" spans="1:11" x14ac:dyDescent="0.25">
      <c r="A194" s="111">
        <v>45142</v>
      </c>
      <c r="B194" s="86">
        <v>0.85416666666666696</v>
      </c>
      <c r="C194" s="91">
        <f t="shared" ca="1" si="8"/>
        <v>16</v>
      </c>
      <c r="D194" s="118">
        <v>41</v>
      </c>
      <c r="E194" s="119">
        <v>0.83333333333333304</v>
      </c>
      <c r="F194" s="119">
        <v>0.85416666666666696</v>
      </c>
      <c r="G194" s="115">
        <f t="shared" si="9"/>
        <v>6</v>
      </c>
      <c r="H194" s="116" t="str" cm="1">
        <f t="array" ref="H194">_xlfn.IFS((G194&gt;=2)*(G194&lt;=6), "Weekday", G194=7, "Saturday", G194=1, "Sunday")</f>
        <v>Weekday</v>
      </c>
      <c r="I194" s="116">
        <f t="shared" si="10"/>
        <v>8</v>
      </c>
      <c r="J194" s="116" t="str">
        <f t="shared" si="11"/>
        <v>High season</v>
      </c>
      <c r="K194" s="117" t="str" cm="1">
        <f t="array" ref="K194">_xlfn.IFS(AND(H194="Weekday", J194="High season"), VLOOKUP(B194, high_weekday, 2, 0),
    AND(H194="Saturday", J194="High season"), VLOOKUP(B194, high_saturday, 2, 0),
    AND(H194="Sunday", J194="High season"), VLOOKUP(B194, high_sunday, 2, 0),
    AND(H194="Weekday", J194="Low season"), VLOOKUP(B194, low_weekdays, 2, 0),
    AND(H194="Saturday", J194="Low season"), VLOOKUP(B194, low_saturday, 2, 0),
    AND(H194="Sunday", J194="Low season"), VLOOKUP(B194, low_sunday, 2, 0),
    TRUE, "error")</f>
        <v>Standard</v>
      </c>
    </row>
    <row r="195" spans="1:11" x14ac:dyDescent="0.25">
      <c r="A195" s="111">
        <v>45142</v>
      </c>
      <c r="B195" s="86">
        <v>0.875</v>
      </c>
      <c r="C195" s="91">
        <f t="shared" ca="1" si="8"/>
        <v>17</v>
      </c>
      <c r="D195" s="118">
        <v>42</v>
      </c>
      <c r="E195" s="119">
        <v>0.85416666666666696</v>
      </c>
      <c r="F195" s="119">
        <v>0.875</v>
      </c>
      <c r="G195" s="115">
        <f t="shared" si="9"/>
        <v>6</v>
      </c>
      <c r="H195" s="116" t="str" cm="1">
        <f t="array" ref="H195">_xlfn.IFS((G195&gt;=2)*(G195&lt;=6), "Weekday", G195=7, "Saturday", G195=1, "Sunday")</f>
        <v>Weekday</v>
      </c>
      <c r="I195" s="116">
        <f t="shared" si="10"/>
        <v>8</v>
      </c>
      <c r="J195" s="116" t="str">
        <f t="shared" si="11"/>
        <v>High season</v>
      </c>
      <c r="K195" s="117" t="str" cm="1">
        <f t="array" ref="K195">_xlfn.IFS(AND(H195="Weekday", J195="High season"), VLOOKUP(B195, high_weekday, 2, 0),
    AND(H195="Saturday", J195="High season"), VLOOKUP(B195, high_saturday, 2, 0),
    AND(H195="Sunday", J195="High season"), VLOOKUP(B195, high_sunday, 2, 0),
    AND(H195="Weekday", J195="Low season"), VLOOKUP(B195, low_weekdays, 2, 0),
    AND(H195="Saturday", J195="Low season"), VLOOKUP(B195, low_saturday, 2, 0),
    AND(H195="Sunday", J195="Low season"), VLOOKUP(B195, low_sunday, 2, 0),
    TRUE, "error")</f>
        <v>Standard</v>
      </c>
    </row>
    <row r="196" spans="1:11" x14ac:dyDescent="0.25">
      <c r="A196" s="111">
        <v>45142</v>
      </c>
      <c r="B196" s="86">
        <v>0.89583333333333304</v>
      </c>
      <c r="C196" s="91">
        <f t="shared" ca="1" si="8"/>
        <v>8</v>
      </c>
      <c r="D196" s="118">
        <v>43</v>
      </c>
      <c r="E196" s="119">
        <v>0.875</v>
      </c>
      <c r="F196" s="119">
        <v>0.89583333333333304</v>
      </c>
      <c r="G196" s="115">
        <f t="shared" si="9"/>
        <v>6</v>
      </c>
      <c r="H196" s="116" t="str" cm="1">
        <f t="array" ref="H196">_xlfn.IFS((G196&gt;=2)*(G196&lt;=6), "Weekday", G196=7, "Saturday", G196=1, "Sunday")</f>
        <v>Weekday</v>
      </c>
      <c r="I196" s="116">
        <f t="shared" si="10"/>
        <v>8</v>
      </c>
      <c r="J196" s="116" t="str">
        <f t="shared" si="11"/>
        <v>High season</v>
      </c>
      <c r="K196" s="117" t="str" cm="1">
        <f t="array" ref="K196">_xlfn.IFS(AND(H196="Weekday", J196="High season"), VLOOKUP(B196, high_weekday, 2, 0),
    AND(H196="Saturday", J196="High season"), VLOOKUP(B196, high_saturday, 2, 0),
    AND(H196="Sunday", J196="High season"), VLOOKUP(B196, high_sunday, 2, 0),
    AND(H196="Weekday", J196="Low season"), VLOOKUP(B196, low_weekdays, 2, 0),
    AND(H196="Saturday", J196="Low season"), VLOOKUP(B196, low_saturday, 2, 0),
    AND(H196="Sunday", J196="Low season"), VLOOKUP(B196, low_sunday, 2, 0),
    TRUE, "error")</f>
        <v>Standard</v>
      </c>
    </row>
    <row r="197" spans="1:11" x14ac:dyDescent="0.25">
      <c r="A197" s="111">
        <v>45142</v>
      </c>
      <c r="B197" s="86">
        <v>0.91666666666666696</v>
      </c>
      <c r="C197" s="91">
        <f t="shared" ca="1" si="8"/>
        <v>29</v>
      </c>
      <c r="D197" s="118">
        <v>44</v>
      </c>
      <c r="E197" s="119">
        <v>0.89583333333333304</v>
      </c>
      <c r="F197" s="119">
        <v>0.91666666666666696</v>
      </c>
      <c r="G197" s="115">
        <f t="shared" si="9"/>
        <v>6</v>
      </c>
      <c r="H197" s="116" t="str" cm="1">
        <f t="array" ref="H197">_xlfn.IFS((G197&gt;=2)*(G197&lt;=6), "Weekday", G197=7, "Saturday", G197=1, "Sunday")</f>
        <v>Weekday</v>
      </c>
      <c r="I197" s="116">
        <f t="shared" si="10"/>
        <v>8</v>
      </c>
      <c r="J197" s="116" t="str">
        <f t="shared" si="11"/>
        <v>High season</v>
      </c>
      <c r="K197" s="117" t="str" cm="1">
        <f t="array" ref="K197">_xlfn.IFS(AND(H197="Weekday", J197="High season"), VLOOKUP(B197, high_weekday, 2, 0),
    AND(H197="Saturday", J197="High season"), VLOOKUP(B197, high_saturday, 2, 0),
    AND(H197="Sunday", J197="High season"), VLOOKUP(B197, high_sunday, 2, 0),
    AND(H197="Weekday", J197="Low season"), VLOOKUP(B197, low_weekdays, 2, 0),
    AND(H197="Saturday", J197="Low season"), VLOOKUP(B197, low_saturday, 2, 0),
    AND(H197="Sunday", J197="Low season"), VLOOKUP(B197, low_sunday, 2, 0),
    TRUE, "error")</f>
        <v>Standard</v>
      </c>
    </row>
    <row r="198" spans="1:11" x14ac:dyDescent="0.25">
      <c r="A198" s="111">
        <v>45142</v>
      </c>
      <c r="B198" s="86">
        <v>0.9375</v>
      </c>
      <c r="C198" s="91">
        <f t="shared" ca="1" si="8"/>
        <v>25</v>
      </c>
      <c r="D198" s="118">
        <v>45</v>
      </c>
      <c r="E198" s="119">
        <v>0.91666666666666696</v>
      </c>
      <c r="F198" s="119">
        <v>0.9375</v>
      </c>
      <c r="G198" s="115">
        <f t="shared" si="9"/>
        <v>6</v>
      </c>
      <c r="H198" s="116" t="str" cm="1">
        <f t="array" ref="H198">_xlfn.IFS((G198&gt;=2)*(G198&lt;=6), "Weekday", G198=7, "Saturday", G198=1, "Sunday")</f>
        <v>Weekday</v>
      </c>
      <c r="I198" s="116">
        <f t="shared" si="10"/>
        <v>8</v>
      </c>
      <c r="J198" s="116" t="str">
        <f t="shared" si="11"/>
        <v>High season</v>
      </c>
      <c r="K198" s="117" t="str" cm="1">
        <f t="array" ref="K198">_xlfn.IFS(AND(H198="Weekday", J198="High season"), VLOOKUP(B198, high_weekday, 2, 0),
    AND(H198="Saturday", J198="High season"), VLOOKUP(B198, high_saturday, 2, 0),
    AND(H198="Sunday", J198="High season"), VLOOKUP(B198, high_sunday, 2, 0),
    AND(H198="Weekday", J198="Low season"), VLOOKUP(B198, low_weekdays, 2, 0),
    AND(H198="Saturday", J198="Low season"), VLOOKUP(B198, low_saturday, 2, 0),
    AND(H198="Sunday", J198="Low season"), VLOOKUP(B198, low_sunday, 2, 0),
    TRUE, "error")</f>
        <v>Off-peak</v>
      </c>
    </row>
    <row r="199" spans="1:11" x14ac:dyDescent="0.25">
      <c r="A199" s="111">
        <v>45142</v>
      </c>
      <c r="B199" s="86">
        <v>0.95833333333333304</v>
      </c>
      <c r="C199" s="91">
        <f t="shared" ca="1" si="8"/>
        <v>24</v>
      </c>
      <c r="D199" s="118">
        <v>46</v>
      </c>
      <c r="E199" s="119">
        <v>0.9375</v>
      </c>
      <c r="F199" s="119">
        <v>0.95833333333333304</v>
      </c>
      <c r="G199" s="115">
        <f t="shared" si="9"/>
        <v>6</v>
      </c>
      <c r="H199" s="116" t="str" cm="1">
        <f t="array" ref="H199">_xlfn.IFS((G199&gt;=2)*(G199&lt;=6), "Weekday", G199=7, "Saturday", G199=1, "Sunday")</f>
        <v>Weekday</v>
      </c>
      <c r="I199" s="116">
        <f t="shared" si="10"/>
        <v>8</v>
      </c>
      <c r="J199" s="116" t="str">
        <f t="shared" si="11"/>
        <v>High season</v>
      </c>
      <c r="K199" s="117" t="str" cm="1">
        <f t="array" ref="K199">_xlfn.IFS(AND(H199="Weekday", J199="High season"), VLOOKUP(B199, high_weekday, 2, 0),
    AND(H199="Saturday", J199="High season"), VLOOKUP(B199, high_saturday, 2, 0),
    AND(H199="Sunday", J199="High season"), VLOOKUP(B199, high_sunday, 2, 0),
    AND(H199="Weekday", J199="Low season"), VLOOKUP(B199, low_weekdays, 2, 0),
    AND(H199="Saturday", J199="Low season"), VLOOKUP(B199, low_saturday, 2, 0),
    AND(H199="Sunday", J199="Low season"), VLOOKUP(B199, low_sunday, 2, 0),
    TRUE, "error")</f>
        <v>Off-peak</v>
      </c>
    </row>
    <row r="200" spans="1:11" x14ac:dyDescent="0.25">
      <c r="A200" s="111">
        <v>45142</v>
      </c>
      <c r="B200" s="86">
        <v>0.97916666666666696</v>
      </c>
      <c r="C200" s="91">
        <f t="shared" ca="1" si="8"/>
        <v>14</v>
      </c>
      <c r="D200" s="118">
        <v>47</v>
      </c>
      <c r="E200" s="119">
        <v>0.95833333333333304</v>
      </c>
      <c r="F200" s="119">
        <v>0.97916666666666696</v>
      </c>
      <c r="G200" s="115">
        <f t="shared" si="9"/>
        <v>6</v>
      </c>
      <c r="H200" s="116" t="str" cm="1">
        <f t="array" ref="H200">_xlfn.IFS((G200&gt;=2)*(G200&lt;=6), "Weekday", G200=7, "Saturday", G200=1, "Sunday")</f>
        <v>Weekday</v>
      </c>
      <c r="I200" s="116">
        <f t="shared" si="10"/>
        <v>8</v>
      </c>
      <c r="J200" s="116" t="str">
        <f t="shared" si="11"/>
        <v>High season</v>
      </c>
      <c r="K200" s="117" t="str" cm="1">
        <f t="array" ref="K200">_xlfn.IFS(AND(H200="Weekday", J200="High season"), VLOOKUP(B200, high_weekday, 2, 0),
    AND(H200="Saturday", J200="High season"), VLOOKUP(B200, high_saturday, 2, 0),
    AND(H200="Sunday", J200="High season"), VLOOKUP(B200, high_sunday, 2, 0),
    AND(H200="Weekday", J200="Low season"), VLOOKUP(B200, low_weekdays, 2, 0),
    AND(H200="Saturday", J200="Low season"), VLOOKUP(B200, low_saturday, 2, 0),
    AND(H200="Sunday", J200="Low season"), VLOOKUP(B200, low_sunday, 2, 0),
    TRUE, "error")</f>
        <v>Off-peak</v>
      </c>
    </row>
    <row r="201" spans="1:11" x14ac:dyDescent="0.25">
      <c r="A201" s="111">
        <v>45142</v>
      </c>
      <c r="B201" s="86">
        <v>1</v>
      </c>
      <c r="C201" s="91">
        <f t="shared" ca="1" si="8"/>
        <v>19</v>
      </c>
      <c r="D201" s="118">
        <v>48</v>
      </c>
      <c r="E201" s="119">
        <v>0.97916666666666696</v>
      </c>
      <c r="F201" s="119">
        <v>1</v>
      </c>
      <c r="G201" s="115">
        <f t="shared" si="9"/>
        <v>6</v>
      </c>
      <c r="H201" s="116" t="str" cm="1">
        <f t="array" ref="H201">_xlfn.IFS((G201&gt;=2)*(G201&lt;=6), "Weekday", G201=7, "Saturday", G201=1, "Sunday")</f>
        <v>Weekday</v>
      </c>
      <c r="I201" s="116">
        <f t="shared" si="10"/>
        <v>8</v>
      </c>
      <c r="J201" s="116" t="str">
        <f t="shared" si="11"/>
        <v>High season</v>
      </c>
      <c r="K201" s="117" t="str" cm="1">
        <f t="array" ref="K201">_xlfn.IFS(AND(H201="Weekday", J201="High season"), VLOOKUP(B201, high_weekday, 2, 0),
    AND(H201="Saturday", J201="High season"), VLOOKUP(B201, high_saturday, 2, 0),
    AND(H201="Sunday", J201="High season"), VLOOKUP(B201, high_sunday, 2, 0),
    AND(H201="Weekday", J201="Low season"), VLOOKUP(B201, low_weekdays, 2, 0),
    AND(H201="Saturday", J201="Low season"), VLOOKUP(B201, low_saturday, 2, 0),
    AND(H201="Sunday", J201="Low season"), VLOOKUP(B201, low_sunday, 2, 0),
    TRUE, "error")</f>
        <v>Off-peak</v>
      </c>
    </row>
    <row r="202" spans="1:11" x14ac:dyDescent="0.25">
      <c r="A202" s="111">
        <v>45143</v>
      </c>
      <c r="B202" s="86">
        <v>2.0833333333333332E-2</v>
      </c>
      <c r="C202" s="91">
        <f t="shared" ca="1" si="8"/>
        <v>29</v>
      </c>
      <c r="D202" s="118">
        <v>1</v>
      </c>
      <c r="E202" s="119">
        <v>0</v>
      </c>
      <c r="F202" s="119">
        <v>2.0833333333333332E-2</v>
      </c>
      <c r="G202" s="115">
        <f t="shared" si="9"/>
        <v>7</v>
      </c>
      <c r="H202" s="116" t="str" cm="1">
        <f t="array" ref="H202">_xlfn.IFS((G202&gt;=2)*(G202&lt;=6), "Weekday", G202=7, "Saturday", G202=1, "Sunday")</f>
        <v>Saturday</v>
      </c>
      <c r="I202" s="116">
        <f t="shared" si="10"/>
        <v>8</v>
      </c>
      <c r="J202" s="116" t="str">
        <f t="shared" si="11"/>
        <v>High season</v>
      </c>
      <c r="K202" s="117" t="str" cm="1">
        <f t="array" ref="K202">_xlfn.IFS(AND(H202="Weekday", J202="High season"), VLOOKUP(B202, high_weekday, 2, 0),
    AND(H202="Saturday", J202="High season"), VLOOKUP(B202, high_saturday, 2, 0),
    AND(H202="Sunday", J202="High season"), VLOOKUP(B202, high_sunday, 2, 0),
    AND(H202="Weekday", J202="Low season"), VLOOKUP(B202, low_weekdays, 2, 0),
    AND(H202="Saturday", J202="Low season"), VLOOKUP(B202, low_saturday, 2, 0),
    AND(H202="Sunday", J202="Low season"), VLOOKUP(B202, low_sunday, 2, 0),
    TRUE, "error")</f>
        <v>Off-peak</v>
      </c>
    </row>
    <row r="203" spans="1:11" x14ac:dyDescent="0.25">
      <c r="A203" s="111">
        <v>45143</v>
      </c>
      <c r="B203" s="86">
        <v>4.1666666666666664E-2</v>
      </c>
      <c r="C203" s="91">
        <f t="shared" ref="C203:C266" ca="1" si="12">RANDBETWEEN(1,30)</f>
        <v>17</v>
      </c>
      <c r="D203" s="118">
        <v>2</v>
      </c>
      <c r="E203" s="119">
        <v>2.0833333333333332E-2</v>
      </c>
      <c r="F203" s="119">
        <v>4.1666666666666664E-2</v>
      </c>
      <c r="G203" s="115">
        <f t="shared" ref="G203:G266" si="13">WEEKDAY(A203)</f>
        <v>7</v>
      </c>
      <c r="H203" s="116" t="str" cm="1">
        <f t="array" ref="H203">_xlfn.IFS((G203&gt;=2)*(G203&lt;=6), "Weekday", G203=7, "Saturday", G203=1, "Sunday")</f>
        <v>Saturday</v>
      </c>
      <c r="I203" s="116">
        <f t="shared" ref="I203:I266" si="14">MONTH(A203)</f>
        <v>8</v>
      </c>
      <c r="J203" s="116" t="str">
        <f t="shared" ref="J203:J266" si="15">IF(AND(I203&gt;6, I203&lt;9), "High season", "Low season")</f>
        <v>High season</v>
      </c>
      <c r="K203" s="117" t="str" cm="1">
        <f t="array" ref="K203">_xlfn.IFS(AND(H203="Weekday", J203="High season"), VLOOKUP(B203, high_weekday, 2, 0),
    AND(H203="Saturday", J203="High season"), VLOOKUP(B203, high_saturday, 2, 0),
    AND(H203="Sunday", J203="High season"), VLOOKUP(B203, high_sunday, 2, 0),
    AND(H203="Weekday", J203="Low season"), VLOOKUP(B203, low_weekdays, 2, 0),
    AND(H203="Saturday", J203="Low season"), VLOOKUP(B203, low_saturday, 2, 0),
    AND(H203="Sunday", J203="Low season"), VLOOKUP(B203, low_sunday, 2, 0),
    TRUE, "error")</f>
        <v>Off-peak</v>
      </c>
    </row>
    <row r="204" spans="1:11" x14ac:dyDescent="0.25">
      <c r="A204" s="111">
        <v>45143</v>
      </c>
      <c r="B204" s="86">
        <v>6.25E-2</v>
      </c>
      <c r="C204" s="91">
        <f t="shared" ca="1" si="12"/>
        <v>21</v>
      </c>
      <c r="D204" s="118">
        <v>3</v>
      </c>
      <c r="E204" s="119">
        <v>4.1666666666666664E-2</v>
      </c>
      <c r="F204" s="119">
        <v>6.25E-2</v>
      </c>
      <c r="G204" s="115">
        <f t="shared" si="13"/>
        <v>7</v>
      </c>
      <c r="H204" s="116" t="str" cm="1">
        <f t="array" ref="H204">_xlfn.IFS((G204&gt;=2)*(G204&lt;=6), "Weekday", G204=7, "Saturday", G204=1, "Sunday")</f>
        <v>Saturday</v>
      </c>
      <c r="I204" s="116">
        <f t="shared" si="14"/>
        <v>8</v>
      </c>
      <c r="J204" s="116" t="str">
        <f t="shared" si="15"/>
        <v>High season</v>
      </c>
      <c r="K204" s="117" t="str" cm="1">
        <f t="array" ref="K204">_xlfn.IFS(AND(H204="Weekday", J204="High season"), VLOOKUP(B204, high_weekday, 2, 0),
    AND(H204="Saturday", J204="High season"), VLOOKUP(B204, high_saturday, 2, 0),
    AND(H204="Sunday", J204="High season"), VLOOKUP(B204, high_sunday, 2, 0),
    AND(H204="Weekday", J204="Low season"), VLOOKUP(B204, low_weekdays, 2, 0),
    AND(H204="Saturday", J204="Low season"), VLOOKUP(B204, low_saturday, 2, 0),
    AND(H204="Sunday", J204="Low season"), VLOOKUP(B204, low_sunday, 2, 0),
    TRUE, "error")</f>
        <v>Off-peak</v>
      </c>
    </row>
    <row r="205" spans="1:11" x14ac:dyDescent="0.25">
      <c r="A205" s="111">
        <v>45143</v>
      </c>
      <c r="B205" s="86">
        <v>8.3333333333333301E-2</v>
      </c>
      <c r="C205" s="91">
        <f t="shared" ca="1" si="12"/>
        <v>23</v>
      </c>
      <c r="D205" s="118">
        <v>4</v>
      </c>
      <c r="E205" s="119">
        <v>6.25E-2</v>
      </c>
      <c r="F205" s="119">
        <v>8.3333333333333301E-2</v>
      </c>
      <c r="G205" s="115">
        <f t="shared" si="13"/>
        <v>7</v>
      </c>
      <c r="H205" s="116" t="str" cm="1">
        <f t="array" ref="H205">_xlfn.IFS((G205&gt;=2)*(G205&lt;=6), "Weekday", G205=7, "Saturday", G205=1, "Sunday")</f>
        <v>Saturday</v>
      </c>
      <c r="I205" s="116">
        <f t="shared" si="14"/>
        <v>8</v>
      </c>
      <c r="J205" s="116" t="str">
        <f t="shared" si="15"/>
        <v>High season</v>
      </c>
      <c r="K205" s="117" t="str" cm="1">
        <f t="array" ref="K205">_xlfn.IFS(AND(H205="Weekday", J205="High season"), VLOOKUP(B205, high_weekday, 2, 0),
    AND(H205="Saturday", J205="High season"), VLOOKUP(B205, high_saturday, 2, 0),
    AND(H205="Sunday", J205="High season"), VLOOKUP(B205, high_sunday, 2, 0),
    AND(H205="Weekday", J205="Low season"), VLOOKUP(B205, low_weekdays, 2, 0),
    AND(H205="Saturday", J205="Low season"), VLOOKUP(B205, low_saturday, 2, 0),
    AND(H205="Sunday", J205="Low season"), VLOOKUP(B205, low_sunday, 2, 0),
    TRUE, "error")</f>
        <v>Off-peak</v>
      </c>
    </row>
    <row r="206" spans="1:11" x14ac:dyDescent="0.25">
      <c r="A206" s="111">
        <v>45143</v>
      </c>
      <c r="B206" s="86">
        <v>0.104166666666667</v>
      </c>
      <c r="C206" s="91">
        <f t="shared" ca="1" si="12"/>
        <v>9</v>
      </c>
      <c r="D206" s="118">
        <v>5</v>
      </c>
      <c r="E206" s="119">
        <v>8.3333333333333301E-2</v>
      </c>
      <c r="F206" s="119">
        <v>0.104166666666667</v>
      </c>
      <c r="G206" s="115">
        <f t="shared" si="13"/>
        <v>7</v>
      </c>
      <c r="H206" s="116" t="str" cm="1">
        <f t="array" ref="H206">_xlfn.IFS((G206&gt;=2)*(G206&lt;=6), "Weekday", G206=7, "Saturday", G206=1, "Sunday")</f>
        <v>Saturday</v>
      </c>
      <c r="I206" s="116">
        <f t="shared" si="14"/>
        <v>8</v>
      </c>
      <c r="J206" s="116" t="str">
        <f t="shared" si="15"/>
        <v>High season</v>
      </c>
      <c r="K206" s="117" t="str" cm="1">
        <f t="array" ref="K206">_xlfn.IFS(AND(H206="Weekday", J206="High season"), VLOOKUP(B206, high_weekday, 2, 0),
    AND(H206="Saturday", J206="High season"), VLOOKUP(B206, high_saturday, 2, 0),
    AND(H206="Sunday", J206="High season"), VLOOKUP(B206, high_sunday, 2, 0),
    AND(H206="Weekday", J206="Low season"), VLOOKUP(B206, low_weekdays, 2, 0),
    AND(H206="Saturday", J206="Low season"), VLOOKUP(B206, low_saturday, 2, 0),
    AND(H206="Sunday", J206="Low season"), VLOOKUP(B206, low_sunday, 2, 0),
    TRUE, "error")</f>
        <v>Off-peak</v>
      </c>
    </row>
    <row r="207" spans="1:11" x14ac:dyDescent="0.25">
      <c r="A207" s="111">
        <v>45143</v>
      </c>
      <c r="B207" s="86">
        <v>0.125</v>
      </c>
      <c r="C207" s="91">
        <f t="shared" ca="1" si="12"/>
        <v>3</v>
      </c>
      <c r="D207" s="118">
        <v>6</v>
      </c>
      <c r="E207" s="119">
        <v>0.104166666666667</v>
      </c>
      <c r="F207" s="119">
        <v>0.125</v>
      </c>
      <c r="G207" s="115">
        <f t="shared" si="13"/>
        <v>7</v>
      </c>
      <c r="H207" s="116" t="str" cm="1">
        <f t="array" ref="H207">_xlfn.IFS((G207&gt;=2)*(G207&lt;=6), "Weekday", G207=7, "Saturday", G207=1, "Sunday")</f>
        <v>Saturday</v>
      </c>
      <c r="I207" s="116">
        <f t="shared" si="14"/>
        <v>8</v>
      </c>
      <c r="J207" s="116" t="str">
        <f t="shared" si="15"/>
        <v>High season</v>
      </c>
      <c r="K207" s="117" t="str" cm="1">
        <f t="array" ref="K207">_xlfn.IFS(AND(H207="Weekday", J207="High season"), VLOOKUP(B207, high_weekday, 2, 0),
    AND(H207="Saturday", J207="High season"), VLOOKUP(B207, high_saturday, 2, 0),
    AND(H207="Sunday", J207="High season"), VLOOKUP(B207, high_sunday, 2, 0),
    AND(H207="Weekday", J207="Low season"), VLOOKUP(B207, low_weekdays, 2, 0),
    AND(H207="Saturday", J207="Low season"), VLOOKUP(B207, low_saturday, 2, 0),
    AND(H207="Sunday", J207="Low season"), VLOOKUP(B207, low_sunday, 2, 0),
    TRUE, "error")</f>
        <v>Off-peak</v>
      </c>
    </row>
    <row r="208" spans="1:11" x14ac:dyDescent="0.25">
      <c r="A208" s="111">
        <v>45143</v>
      </c>
      <c r="B208" s="86">
        <v>0.14583333333333301</v>
      </c>
      <c r="C208" s="91">
        <f t="shared" ca="1" si="12"/>
        <v>16</v>
      </c>
      <c r="D208" s="118">
        <v>7</v>
      </c>
      <c r="E208" s="119">
        <v>0.125</v>
      </c>
      <c r="F208" s="119">
        <v>0.14583333333333301</v>
      </c>
      <c r="G208" s="115">
        <f t="shared" si="13"/>
        <v>7</v>
      </c>
      <c r="H208" s="116" t="str" cm="1">
        <f t="array" ref="H208">_xlfn.IFS((G208&gt;=2)*(G208&lt;=6), "Weekday", G208=7, "Saturday", G208=1, "Sunday")</f>
        <v>Saturday</v>
      </c>
      <c r="I208" s="116">
        <f t="shared" si="14"/>
        <v>8</v>
      </c>
      <c r="J208" s="116" t="str">
        <f t="shared" si="15"/>
        <v>High season</v>
      </c>
      <c r="K208" s="117" t="str" cm="1">
        <f t="array" ref="K208">_xlfn.IFS(AND(H208="Weekday", J208="High season"), VLOOKUP(B208, high_weekday, 2, 0),
    AND(H208="Saturday", J208="High season"), VLOOKUP(B208, high_saturday, 2, 0),
    AND(H208="Sunday", J208="High season"), VLOOKUP(B208, high_sunday, 2, 0),
    AND(H208="Weekday", J208="Low season"), VLOOKUP(B208, low_weekdays, 2, 0),
    AND(H208="Saturday", J208="Low season"), VLOOKUP(B208, low_saturday, 2, 0),
    AND(H208="Sunday", J208="Low season"), VLOOKUP(B208, low_sunday, 2, 0),
    TRUE, "error")</f>
        <v>Off-peak</v>
      </c>
    </row>
    <row r="209" spans="1:11" x14ac:dyDescent="0.25">
      <c r="A209" s="111">
        <v>45143</v>
      </c>
      <c r="B209" s="86">
        <v>0.16666666666666699</v>
      </c>
      <c r="C209" s="91">
        <f t="shared" ca="1" si="12"/>
        <v>29</v>
      </c>
      <c r="D209" s="118">
        <v>8</v>
      </c>
      <c r="E209" s="119">
        <v>0.14583333333333301</v>
      </c>
      <c r="F209" s="119">
        <v>0.16666666666666699</v>
      </c>
      <c r="G209" s="115">
        <f t="shared" si="13"/>
        <v>7</v>
      </c>
      <c r="H209" s="116" t="str" cm="1">
        <f t="array" ref="H209">_xlfn.IFS((G209&gt;=2)*(G209&lt;=6), "Weekday", G209=7, "Saturday", G209=1, "Sunday")</f>
        <v>Saturday</v>
      </c>
      <c r="I209" s="116">
        <f t="shared" si="14"/>
        <v>8</v>
      </c>
      <c r="J209" s="116" t="str">
        <f t="shared" si="15"/>
        <v>High season</v>
      </c>
      <c r="K209" s="117" t="str" cm="1">
        <f t="array" ref="K209">_xlfn.IFS(AND(H209="Weekday", J209="High season"), VLOOKUP(B209, high_weekday, 2, 0),
    AND(H209="Saturday", J209="High season"), VLOOKUP(B209, high_saturday, 2, 0),
    AND(H209="Sunday", J209="High season"), VLOOKUP(B209, high_sunday, 2, 0),
    AND(H209="Weekday", J209="Low season"), VLOOKUP(B209, low_weekdays, 2, 0),
    AND(H209="Saturday", J209="Low season"), VLOOKUP(B209, low_saturday, 2, 0),
    AND(H209="Sunday", J209="Low season"), VLOOKUP(B209, low_sunday, 2, 0),
    TRUE, "error")</f>
        <v>Off-peak</v>
      </c>
    </row>
    <row r="210" spans="1:11" x14ac:dyDescent="0.25">
      <c r="A210" s="111">
        <v>45143</v>
      </c>
      <c r="B210" s="86">
        <v>0.1875</v>
      </c>
      <c r="C210" s="91">
        <f t="shared" ca="1" si="12"/>
        <v>13</v>
      </c>
      <c r="D210" s="118">
        <v>9</v>
      </c>
      <c r="E210" s="119">
        <v>0.16666666666666699</v>
      </c>
      <c r="F210" s="119">
        <v>0.1875</v>
      </c>
      <c r="G210" s="115">
        <f t="shared" si="13"/>
        <v>7</v>
      </c>
      <c r="H210" s="116" t="str" cm="1">
        <f t="array" ref="H210">_xlfn.IFS((G210&gt;=2)*(G210&lt;=6), "Weekday", G210=7, "Saturday", G210=1, "Sunday")</f>
        <v>Saturday</v>
      </c>
      <c r="I210" s="116">
        <f t="shared" si="14"/>
        <v>8</v>
      </c>
      <c r="J210" s="116" t="str">
        <f t="shared" si="15"/>
        <v>High season</v>
      </c>
      <c r="K210" s="117" t="str" cm="1">
        <f t="array" ref="K210">_xlfn.IFS(AND(H210="Weekday", J210="High season"), VLOOKUP(B210, high_weekday, 2, 0),
    AND(H210="Saturday", J210="High season"), VLOOKUP(B210, high_saturday, 2, 0),
    AND(H210="Sunday", J210="High season"), VLOOKUP(B210, high_sunday, 2, 0),
    AND(H210="Weekday", J210="Low season"), VLOOKUP(B210, low_weekdays, 2, 0),
    AND(H210="Saturday", J210="Low season"), VLOOKUP(B210, low_saturday, 2, 0),
    AND(H210="Sunday", J210="Low season"), VLOOKUP(B210, low_sunday, 2, 0),
    TRUE, "error")</f>
        <v>Off-peak</v>
      </c>
    </row>
    <row r="211" spans="1:11" x14ac:dyDescent="0.25">
      <c r="A211" s="111">
        <v>45143</v>
      </c>
      <c r="B211" s="86">
        <v>0.20833333333333301</v>
      </c>
      <c r="C211" s="91">
        <f t="shared" ca="1" si="12"/>
        <v>20</v>
      </c>
      <c r="D211" s="118">
        <v>10</v>
      </c>
      <c r="E211" s="119">
        <v>0.1875</v>
      </c>
      <c r="F211" s="119">
        <v>0.20833333333333301</v>
      </c>
      <c r="G211" s="115">
        <f t="shared" si="13"/>
        <v>7</v>
      </c>
      <c r="H211" s="116" t="str" cm="1">
        <f t="array" ref="H211">_xlfn.IFS((G211&gt;=2)*(G211&lt;=6), "Weekday", G211=7, "Saturday", G211=1, "Sunday")</f>
        <v>Saturday</v>
      </c>
      <c r="I211" s="116">
        <f t="shared" si="14"/>
        <v>8</v>
      </c>
      <c r="J211" s="116" t="str">
        <f t="shared" si="15"/>
        <v>High season</v>
      </c>
      <c r="K211" s="117" t="str" cm="1">
        <f t="array" ref="K211">_xlfn.IFS(AND(H211="Weekday", J211="High season"), VLOOKUP(B211, high_weekday, 2, 0),
    AND(H211="Saturday", J211="High season"), VLOOKUP(B211, high_saturday, 2, 0),
    AND(H211="Sunday", J211="High season"), VLOOKUP(B211, high_sunday, 2, 0),
    AND(H211="Weekday", J211="Low season"), VLOOKUP(B211, low_weekdays, 2, 0),
    AND(H211="Saturday", J211="Low season"), VLOOKUP(B211, low_saturday, 2, 0),
    AND(H211="Sunday", J211="Low season"), VLOOKUP(B211, low_sunday, 2, 0),
    TRUE, "error")</f>
        <v>Off-peak</v>
      </c>
    </row>
    <row r="212" spans="1:11" x14ac:dyDescent="0.25">
      <c r="A212" s="111">
        <v>45143</v>
      </c>
      <c r="B212" s="86">
        <v>0.22916666666666699</v>
      </c>
      <c r="C212" s="91">
        <f t="shared" ca="1" si="12"/>
        <v>24</v>
      </c>
      <c r="D212" s="118">
        <v>11</v>
      </c>
      <c r="E212" s="119">
        <v>0.20833333333333301</v>
      </c>
      <c r="F212" s="119">
        <v>0.22916666666666699</v>
      </c>
      <c r="G212" s="115">
        <f t="shared" si="13"/>
        <v>7</v>
      </c>
      <c r="H212" s="116" t="str" cm="1">
        <f t="array" ref="H212">_xlfn.IFS((G212&gt;=2)*(G212&lt;=6), "Weekday", G212=7, "Saturday", G212=1, "Sunday")</f>
        <v>Saturday</v>
      </c>
      <c r="I212" s="116">
        <f t="shared" si="14"/>
        <v>8</v>
      </c>
      <c r="J212" s="116" t="str">
        <f t="shared" si="15"/>
        <v>High season</v>
      </c>
      <c r="K212" s="117" t="str" cm="1">
        <f t="array" ref="K212">_xlfn.IFS(AND(H212="Weekday", J212="High season"), VLOOKUP(B212, high_weekday, 2, 0),
    AND(H212="Saturday", J212="High season"), VLOOKUP(B212, high_saturday, 2, 0),
    AND(H212="Sunday", J212="High season"), VLOOKUP(B212, high_sunday, 2, 0),
    AND(H212="Weekday", J212="Low season"), VLOOKUP(B212, low_weekdays, 2, 0),
    AND(H212="Saturday", J212="Low season"), VLOOKUP(B212, low_saturday, 2, 0),
    AND(H212="Sunday", J212="Low season"), VLOOKUP(B212, low_sunday, 2, 0),
    TRUE, "error")</f>
        <v>Off-peak</v>
      </c>
    </row>
    <row r="213" spans="1:11" x14ac:dyDescent="0.25">
      <c r="A213" s="111">
        <v>45143</v>
      </c>
      <c r="B213" s="86">
        <v>0.25</v>
      </c>
      <c r="C213" s="91">
        <f t="shared" ca="1" si="12"/>
        <v>1</v>
      </c>
      <c r="D213" s="118">
        <v>12</v>
      </c>
      <c r="E213" s="119">
        <v>0.22916666666666699</v>
      </c>
      <c r="F213" s="119">
        <v>0.25</v>
      </c>
      <c r="G213" s="115">
        <f t="shared" si="13"/>
        <v>7</v>
      </c>
      <c r="H213" s="116" t="str" cm="1">
        <f t="array" ref="H213">_xlfn.IFS((G213&gt;=2)*(G213&lt;=6), "Weekday", G213=7, "Saturday", G213=1, "Sunday")</f>
        <v>Saturday</v>
      </c>
      <c r="I213" s="116">
        <f t="shared" si="14"/>
        <v>8</v>
      </c>
      <c r="J213" s="116" t="str">
        <f t="shared" si="15"/>
        <v>High season</v>
      </c>
      <c r="K213" s="117" t="str" cm="1">
        <f t="array" ref="K213">_xlfn.IFS(AND(H213="Weekday", J213="High season"), VLOOKUP(B213, high_weekday, 2, 0),
    AND(H213="Saturday", J213="High season"), VLOOKUP(B213, high_saturday, 2, 0),
    AND(H213="Sunday", J213="High season"), VLOOKUP(B213, high_sunday, 2, 0),
    AND(H213="Weekday", J213="Low season"), VLOOKUP(B213, low_weekdays, 2, 0),
    AND(H213="Saturday", J213="Low season"), VLOOKUP(B213, low_saturday, 2, 0),
    AND(H213="Sunday", J213="Low season"), VLOOKUP(B213, low_sunday, 2, 0),
    TRUE, "error")</f>
        <v>Off-peak</v>
      </c>
    </row>
    <row r="214" spans="1:11" x14ac:dyDescent="0.25">
      <c r="A214" s="111">
        <v>45143</v>
      </c>
      <c r="B214" s="86">
        <v>0.27083333333333298</v>
      </c>
      <c r="C214" s="91">
        <f t="shared" ca="1" si="12"/>
        <v>28</v>
      </c>
      <c r="D214" s="118">
        <v>13</v>
      </c>
      <c r="E214" s="119">
        <v>0.25</v>
      </c>
      <c r="F214" s="119">
        <v>0.27083333333333298</v>
      </c>
      <c r="G214" s="115">
        <f t="shared" si="13"/>
        <v>7</v>
      </c>
      <c r="H214" s="116" t="str" cm="1">
        <f t="array" ref="H214">_xlfn.IFS((G214&gt;=2)*(G214&lt;=6), "Weekday", G214=7, "Saturday", G214=1, "Sunday")</f>
        <v>Saturday</v>
      </c>
      <c r="I214" s="116">
        <f t="shared" si="14"/>
        <v>8</v>
      </c>
      <c r="J214" s="116" t="str">
        <f t="shared" si="15"/>
        <v>High season</v>
      </c>
      <c r="K214" s="117" t="str" cm="1">
        <f t="array" ref="K214">_xlfn.IFS(AND(H214="Weekday", J214="High season"), VLOOKUP(B214, high_weekday, 2, 0),
    AND(H214="Saturday", J214="High season"), VLOOKUP(B214, high_saturday, 2, 0),
    AND(H214="Sunday", J214="High season"), VLOOKUP(B214, high_sunday, 2, 0),
    AND(H214="Weekday", J214="Low season"), VLOOKUP(B214, low_weekdays, 2, 0),
    AND(H214="Saturday", J214="Low season"), VLOOKUP(B214, low_saturday, 2, 0),
    AND(H214="Sunday", J214="Low season"), VLOOKUP(B214, low_sunday, 2, 0),
    TRUE, "error")</f>
        <v>Off-peak</v>
      </c>
    </row>
    <row r="215" spans="1:11" x14ac:dyDescent="0.25">
      <c r="A215" s="111">
        <v>45143</v>
      </c>
      <c r="B215" s="86">
        <v>0.29166666666666702</v>
      </c>
      <c r="C215" s="91">
        <f t="shared" ca="1" si="12"/>
        <v>24</v>
      </c>
      <c r="D215" s="118">
        <v>14</v>
      </c>
      <c r="E215" s="119">
        <v>0.27083333333333298</v>
      </c>
      <c r="F215" s="119">
        <v>0.29166666666666702</v>
      </c>
      <c r="G215" s="115">
        <f t="shared" si="13"/>
        <v>7</v>
      </c>
      <c r="H215" s="116" t="str" cm="1">
        <f t="array" ref="H215">_xlfn.IFS((G215&gt;=2)*(G215&lt;=6), "Weekday", G215=7, "Saturday", G215=1, "Sunday")</f>
        <v>Saturday</v>
      </c>
      <c r="I215" s="116">
        <f t="shared" si="14"/>
        <v>8</v>
      </c>
      <c r="J215" s="116" t="str">
        <f t="shared" si="15"/>
        <v>High season</v>
      </c>
      <c r="K215" s="117" t="str" cm="1">
        <f t="array" ref="K215">_xlfn.IFS(AND(H215="Weekday", J215="High season"), VLOOKUP(B215, high_weekday, 2, 0),
    AND(H215="Saturday", J215="High season"), VLOOKUP(B215, high_saturday, 2, 0),
    AND(H215="Sunday", J215="High season"), VLOOKUP(B215, high_sunday, 2, 0),
    AND(H215="Weekday", J215="Low season"), VLOOKUP(B215, low_weekdays, 2, 0),
    AND(H215="Saturday", J215="Low season"), VLOOKUP(B215, low_saturday, 2, 0),
    AND(H215="Sunday", J215="Low season"), VLOOKUP(B215, low_sunday, 2, 0),
    TRUE, "error")</f>
        <v>Off-peak</v>
      </c>
    </row>
    <row r="216" spans="1:11" x14ac:dyDescent="0.25">
      <c r="A216" s="111">
        <v>45143</v>
      </c>
      <c r="B216" s="86">
        <v>0.3125</v>
      </c>
      <c r="C216" s="91">
        <f t="shared" ca="1" si="12"/>
        <v>29</v>
      </c>
      <c r="D216" s="118">
        <v>15</v>
      </c>
      <c r="E216" s="119">
        <v>0.29166666666666702</v>
      </c>
      <c r="F216" s="119">
        <v>0.3125</v>
      </c>
      <c r="G216" s="115">
        <f t="shared" si="13"/>
        <v>7</v>
      </c>
      <c r="H216" s="116" t="str" cm="1">
        <f t="array" ref="H216">_xlfn.IFS((G216&gt;=2)*(G216&lt;=6), "Weekday", G216=7, "Saturday", G216=1, "Sunday")</f>
        <v>Saturday</v>
      </c>
      <c r="I216" s="116">
        <f t="shared" si="14"/>
        <v>8</v>
      </c>
      <c r="J216" s="116" t="str">
        <f t="shared" si="15"/>
        <v>High season</v>
      </c>
      <c r="K216" s="117" t="str" cm="1">
        <f t="array" ref="K216">_xlfn.IFS(AND(H216="Weekday", J216="High season"), VLOOKUP(B216, high_weekday, 2, 0),
    AND(H216="Saturday", J216="High season"), VLOOKUP(B216, high_saturday, 2, 0),
    AND(H216="Sunday", J216="High season"), VLOOKUP(B216, high_sunday, 2, 0),
    AND(H216="Weekday", J216="Low season"), VLOOKUP(B216, low_weekdays, 2, 0),
    AND(H216="Saturday", J216="Low season"), VLOOKUP(B216, low_saturday, 2, 0),
    AND(H216="Sunday", J216="Low season"), VLOOKUP(B216, low_sunday, 2, 0),
    TRUE, "error")</f>
        <v>Standard</v>
      </c>
    </row>
    <row r="217" spans="1:11" x14ac:dyDescent="0.25">
      <c r="A217" s="111">
        <v>45143</v>
      </c>
      <c r="B217" s="86">
        <v>0.33333333333333298</v>
      </c>
      <c r="C217" s="91">
        <f t="shared" ca="1" si="12"/>
        <v>12</v>
      </c>
      <c r="D217" s="118">
        <v>16</v>
      </c>
      <c r="E217" s="119">
        <v>0.3125</v>
      </c>
      <c r="F217" s="119">
        <v>0.33333333333333298</v>
      </c>
      <c r="G217" s="115">
        <f t="shared" si="13"/>
        <v>7</v>
      </c>
      <c r="H217" s="116" t="str" cm="1">
        <f t="array" ref="H217">_xlfn.IFS((G217&gt;=2)*(G217&lt;=6), "Weekday", G217=7, "Saturday", G217=1, "Sunday")</f>
        <v>Saturday</v>
      </c>
      <c r="I217" s="116">
        <f t="shared" si="14"/>
        <v>8</v>
      </c>
      <c r="J217" s="116" t="str">
        <f t="shared" si="15"/>
        <v>High season</v>
      </c>
      <c r="K217" s="117" t="str" cm="1">
        <f t="array" ref="K217">_xlfn.IFS(AND(H217="Weekday", J217="High season"), VLOOKUP(B217, high_weekday, 2, 0),
    AND(H217="Saturday", J217="High season"), VLOOKUP(B217, high_saturday, 2, 0),
    AND(H217="Sunday", J217="High season"), VLOOKUP(B217, high_sunday, 2, 0),
    AND(H217="Weekday", J217="Low season"), VLOOKUP(B217, low_weekdays, 2, 0),
    AND(H217="Saturday", J217="Low season"), VLOOKUP(B217, low_saturday, 2, 0),
    AND(H217="Sunday", J217="Low season"), VLOOKUP(B217, low_sunday, 2, 0),
    TRUE, "error")</f>
        <v>Standard</v>
      </c>
    </row>
    <row r="218" spans="1:11" x14ac:dyDescent="0.25">
      <c r="A218" s="111">
        <v>45143</v>
      </c>
      <c r="B218" s="86">
        <v>0.35416666666666702</v>
      </c>
      <c r="C218" s="91">
        <f t="shared" ca="1" si="12"/>
        <v>7</v>
      </c>
      <c r="D218" s="118">
        <v>17</v>
      </c>
      <c r="E218" s="119">
        <v>0.33333333333333298</v>
      </c>
      <c r="F218" s="119">
        <v>0.35416666666666702</v>
      </c>
      <c r="G218" s="115">
        <f t="shared" si="13"/>
        <v>7</v>
      </c>
      <c r="H218" s="116" t="str" cm="1">
        <f t="array" ref="H218">_xlfn.IFS((G218&gt;=2)*(G218&lt;=6), "Weekday", G218=7, "Saturday", G218=1, "Sunday")</f>
        <v>Saturday</v>
      </c>
      <c r="I218" s="116">
        <f t="shared" si="14"/>
        <v>8</v>
      </c>
      <c r="J218" s="116" t="str">
        <f t="shared" si="15"/>
        <v>High season</v>
      </c>
      <c r="K218" s="117" t="str" cm="1">
        <f t="array" ref="K218">_xlfn.IFS(AND(H218="Weekday", J218="High season"), VLOOKUP(B218, high_weekday, 2, 0),
    AND(H218="Saturday", J218="High season"), VLOOKUP(B218, high_saturday, 2, 0),
    AND(H218="Sunday", J218="High season"), VLOOKUP(B218, high_sunday, 2, 0),
    AND(H218="Weekday", J218="Low season"), VLOOKUP(B218, low_weekdays, 2, 0),
    AND(H218="Saturday", J218="Low season"), VLOOKUP(B218, low_saturday, 2, 0),
    AND(H218="Sunday", J218="Low season"), VLOOKUP(B218, low_sunday, 2, 0),
    TRUE, "error")</f>
        <v>Standard</v>
      </c>
    </row>
    <row r="219" spans="1:11" x14ac:dyDescent="0.25">
      <c r="A219" s="111">
        <v>45143</v>
      </c>
      <c r="B219" s="86">
        <v>0.375</v>
      </c>
      <c r="C219" s="91">
        <f t="shared" ca="1" si="12"/>
        <v>22</v>
      </c>
      <c r="D219" s="118">
        <v>18</v>
      </c>
      <c r="E219" s="119">
        <v>0.35416666666666702</v>
      </c>
      <c r="F219" s="119">
        <v>0.375</v>
      </c>
      <c r="G219" s="115">
        <f t="shared" si="13"/>
        <v>7</v>
      </c>
      <c r="H219" s="116" t="str" cm="1">
        <f t="array" ref="H219">_xlfn.IFS((G219&gt;=2)*(G219&lt;=6), "Weekday", G219=7, "Saturday", G219=1, "Sunday")</f>
        <v>Saturday</v>
      </c>
      <c r="I219" s="116">
        <f t="shared" si="14"/>
        <v>8</v>
      </c>
      <c r="J219" s="116" t="str">
        <f t="shared" si="15"/>
        <v>High season</v>
      </c>
      <c r="K219" s="117" t="str" cm="1">
        <f t="array" ref="K219">_xlfn.IFS(AND(H219="Weekday", J219="High season"), VLOOKUP(B219, high_weekday, 2, 0),
    AND(H219="Saturday", J219="High season"), VLOOKUP(B219, high_saturday, 2, 0),
    AND(H219="Sunday", J219="High season"), VLOOKUP(B219, high_sunday, 2, 0),
    AND(H219="Weekday", J219="Low season"), VLOOKUP(B219, low_weekdays, 2, 0),
    AND(H219="Saturday", J219="Low season"), VLOOKUP(B219, low_saturday, 2, 0),
    AND(H219="Sunday", J219="Low season"), VLOOKUP(B219, low_sunday, 2, 0),
    TRUE, "error")</f>
        <v>Standard</v>
      </c>
    </row>
    <row r="220" spans="1:11" x14ac:dyDescent="0.25">
      <c r="A220" s="111">
        <v>45143</v>
      </c>
      <c r="B220" s="86">
        <v>0.39583333333333298</v>
      </c>
      <c r="C220" s="91">
        <f t="shared" ca="1" si="12"/>
        <v>5</v>
      </c>
      <c r="D220" s="118">
        <v>19</v>
      </c>
      <c r="E220" s="119">
        <v>0.375</v>
      </c>
      <c r="F220" s="119">
        <v>0.39583333333333298</v>
      </c>
      <c r="G220" s="115">
        <f t="shared" si="13"/>
        <v>7</v>
      </c>
      <c r="H220" s="116" t="str" cm="1">
        <f t="array" ref="H220">_xlfn.IFS((G220&gt;=2)*(G220&lt;=6), "Weekday", G220=7, "Saturday", G220=1, "Sunday")</f>
        <v>Saturday</v>
      </c>
      <c r="I220" s="116">
        <f t="shared" si="14"/>
        <v>8</v>
      </c>
      <c r="J220" s="116" t="str">
        <f t="shared" si="15"/>
        <v>High season</v>
      </c>
      <c r="K220" s="117" t="str" cm="1">
        <f t="array" ref="K220">_xlfn.IFS(AND(H220="Weekday", J220="High season"), VLOOKUP(B220, high_weekday, 2, 0),
    AND(H220="Saturday", J220="High season"), VLOOKUP(B220, high_saturday, 2, 0),
    AND(H220="Sunday", J220="High season"), VLOOKUP(B220, high_sunday, 2, 0),
    AND(H220="Weekday", J220="Low season"), VLOOKUP(B220, low_weekdays, 2, 0),
    AND(H220="Saturday", J220="Low season"), VLOOKUP(B220, low_saturday, 2, 0),
    AND(H220="Sunday", J220="Low season"), VLOOKUP(B220, low_sunday, 2, 0),
    TRUE, "error")</f>
        <v>Standard</v>
      </c>
    </row>
    <row r="221" spans="1:11" x14ac:dyDescent="0.25">
      <c r="A221" s="111">
        <v>45143</v>
      </c>
      <c r="B221" s="86">
        <v>0.41666666666666702</v>
      </c>
      <c r="C221" s="91">
        <f t="shared" ca="1" si="12"/>
        <v>7</v>
      </c>
      <c r="D221" s="118">
        <v>20</v>
      </c>
      <c r="E221" s="119">
        <v>0.39583333333333298</v>
      </c>
      <c r="F221" s="119">
        <v>0.41666666666666702</v>
      </c>
      <c r="G221" s="115">
        <f t="shared" si="13"/>
        <v>7</v>
      </c>
      <c r="H221" s="116" t="str" cm="1">
        <f t="array" ref="H221">_xlfn.IFS((G221&gt;=2)*(G221&lt;=6), "Weekday", G221=7, "Saturday", G221=1, "Sunday")</f>
        <v>Saturday</v>
      </c>
      <c r="I221" s="116">
        <f t="shared" si="14"/>
        <v>8</v>
      </c>
      <c r="J221" s="116" t="str">
        <f t="shared" si="15"/>
        <v>High season</v>
      </c>
      <c r="K221" s="117" t="str" cm="1">
        <f t="array" ref="K221">_xlfn.IFS(AND(H221="Weekday", J221="High season"), VLOOKUP(B221, high_weekday, 2, 0),
    AND(H221="Saturday", J221="High season"), VLOOKUP(B221, high_saturday, 2, 0),
    AND(H221="Sunday", J221="High season"), VLOOKUP(B221, high_sunday, 2, 0),
    AND(H221="Weekday", J221="Low season"), VLOOKUP(B221, low_weekdays, 2, 0),
    AND(H221="Saturday", J221="Low season"), VLOOKUP(B221, low_saturday, 2, 0),
    AND(H221="Sunday", J221="Low season"), VLOOKUP(B221, low_sunday, 2, 0),
    TRUE, "error")</f>
        <v>Standard</v>
      </c>
    </row>
    <row r="222" spans="1:11" x14ac:dyDescent="0.25">
      <c r="A222" s="111">
        <v>45143</v>
      </c>
      <c r="B222" s="86">
        <v>0.4375</v>
      </c>
      <c r="C222" s="91">
        <f t="shared" ca="1" si="12"/>
        <v>9</v>
      </c>
      <c r="D222" s="118">
        <v>21</v>
      </c>
      <c r="E222" s="119">
        <v>0.41666666666666702</v>
      </c>
      <c r="F222" s="119">
        <v>0.4375</v>
      </c>
      <c r="G222" s="115">
        <f t="shared" si="13"/>
        <v>7</v>
      </c>
      <c r="H222" s="116" t="str" cm="1">
        <f t="array" ref="H222">_xlfn.IFS((G222&gt;=2)*(G222&lt;=6), "Weekday", G222=7, "Saturday", G222=1, "Sunday")</f>
        <v>Saturday</v>
      </c>
      <c r="I222" s="116">
        <f t="shared" si="14"/>
        <v>8</v>
      </c>
      <c r="J222" s="116" t="str">
        <f t="shared" si="15"/>
        <v>High season</v>
      </c>
      <c r="K222" s="117" t="str" cm="1">
        <f t="array" ref="K222">_xlfn.IFS(AND(H222="Weekday", J222="High season"), VLOOKUP(B222, high_weekday, 2, 0),
    AND(H222="Saturday", J222="High season"), VLOOKUP(B222, high_saturday, 2, 0),
    AND(H222="Sunday", J222="High season"), VLOOKUP(B222, high_sunday, 2, 0),
    AND(H222="Weekday", J222="Low season"), VLOOKUP(B222, low_weekdays, 2, 0),
    AND(H222="Saturday", J222="Low season"), VLOOKUP(B222, low_saturday, 2, 0),
    AND(H222="Sunday", J222="Low season"), VLOOKUP(B222, low_sunday, 2, 0),
    TRUE, "error")</f>
        <v>Standard</v>
      </c>
    </row>
    <row r="223" spans="1:11" x14ac:dyDescent="0.25">
      <c r="A223" s="111">
        <v>45143</v>
      </c>
      <c r="B223" s="86">
        <v>0.45833333333333298</v>
      </c>
      <c r="C223" s="91">
        <f t="shared" ca="1" si="12"/>
        <v>13</v>
      </c>
      <c r="D223" s="118">
        <v>22</v>
      </c>
      <c r="E223" s="119">
        <v>0.4375</v>
      </c>
      <c r="F223" s="119">
        <v>0.45833333333333298</v>
      </c>
      <c r="G223" s="115">
        <f t="shared" si="13"/>
        <v>7</v>
      </c>
      <c r="H223" s="116" t="str" cm="1">
        <f t="array" ref="H223">_xlfn.IFS((G223&gt;=2)*(G223&lt;=6), "Weekday", G223=7, "Saturday", G223=1, "Sunday")</f>
        <v>Saturday</v>
      </c>
      <c r="I223" s="116">
        <f t="shared" si="14"/>
        <v>8</v>
      </c>
      <c r="J223" s="116" t="str">
        <f t="shared" si="15"/>
        <v>High season</v>
      </c>
      <c r="K223" s="117" t="str" cm="1">
        <f t="array" ref="K223">_xlfn.IFS(AND(H223="Weekday", J223="High season"), VLOOKUP(B223, high_weekday, 2, 0),
    AND(H223="Saturday", J223="High season"), VLOOKUP(B223, high_saturday, 2, 0),
    AND(H223="Sunday", J223="High season"), VLOOKUP(B223, high_sunday, 2, 0),
    AND(H223="Weekday", J223="Low season"), VLOOKUP(B223, low_weekdays, 2, 0),
    AND(H223="Saturday", J223="Low season"), VLOOKUP(B223, low_saturday, 2, 0),
    AND(H223="Sunday", J223="Low season"), VLOOKUP(B223, low_sunday, 2, 0),
    TRUE, "error")</f>
        <v>Standard</v>
      </c>
    </row>
    <row r="224" spans="1:11" x14ac:dyDescent="0.25">
      <c r="A224" s="111">
        <v>45143</v>
      </c>
      <c r="B224" s="86">
        <v>0.47916666666666702</v>
      </c>
      <c r="C224" s="91">
        <f t="shared" ca="1" si="12"/>
        <v>19</v>
      </c>
      <c r="D224" s="118">
        <v>23</v>
      </c>
      <c r="E224" s="119">
        <v>0.45833333333333298</v>
      </c>
      <c r="F224" s="119">
        <v>0.47916666666666702</v>
      </c>
      <c r="G224" s="115">
        <f t="shared" si="13"/>
        <v>7</v>
      </c>
      <c r="H224" s="116" t="str" cm="1">
        <f t="array" ref="H224">_xlfn.IFS((G224&gt;=2)*(G224&lt;=6), "Weekday", G224=7, "Saturday", G224=1, "Sunday")</f>
        <v>Saturday</v>
      </c>
      <c r="I224" s="116">
        <f t="shared" si="14"/>
        <v>8</v>
      </c>
      <c r="J224" s="116" t="str">
        <f t="shared" si="15"/>
        <v>High season</v>
      </c>
      <c r="K224" s="117" t="str" cm="1">
        <f t="array" ref="K224">_xlfn.IFS(AND(H224="Weekday", J224="High season"), VLOOKUP(B224, high_weekday, 2, 0),
    AND(H224="Saturday", J224="High season"), VLOOKUP(B224, high_saturday, 2, 0),
    AND(H224="Sunday", J224="High season"), VLOOKUP(B224, high_sunday, 2, 0),
    AND(H224="Weekday", J224="Low season"), VLOOKUP(B224, low_weekdays, 2, 0),
    AND(H224="Saturday", J224="Low season"), VLOOKUP(B224, low_saturday, 2, 0),
    AND(H224="Sunday", J224="Low season"), VLOOKUP(B224, low_sunday, 2, 0),
    TRUE, "error")</f>
        <v>Standard</v>
      </c>
    </row>
    <row r="225" spans="1:11" x14ac:dyDescent="0.25">
      <c r="A225" s="111">
        <v>45143</v>
      </c>
      <c r="B225" s="86">
        <v>0.5</v>
      </c>
      <c r="C225" s="91">
        <f t="shared" ca="1" si="12"/>
        <v>18</v>
      </c>
      <c r="D225" s="118">
        <v>24</v>
      </c>
      <c r="E225" s="119">
        <v>0.47916666666666702</v>
      </c>
      <c r="F225" s="119">
        <v>0.5</v>
      </c>
      <c r="G225" s="115">
        <f t="shared" si="13"/>
        <v>7</v>
      </c>
      <c r="H225" s="116" t="str" cm="1">
        <f t="array" ref="H225">_xlfn.IFS((G225&gt;=2)*(G225&lt;=6), "Weekday", G225=7, "Saturday", G225=1, "Sunday")</f>
        <v>Saturday</v>
      </c>
      <c r="I225" s="116">
        <f t="shared" si="14"/>
        <v>8</v>
      </c>
      <c r="J225" s="116" t="str">
        <f t="shared" si="15"/>
        <v>High season</v>
      </c>
      <c r="K225" s="117" t="str" cm="1">
        <f t="array" ref="K225">_xlfn.IFS(AND(H225="Weekday", J225="High season"), VLOOKUP(B225, high_weekday, 2, 0),
    AND(H225="Saturday", J225="High season"), VLOOKUP(B225, high_saturday, 2, 0),
    AND(H225="Sunday", J225="High season"), VLOOKUP(B225, high_sunday, 2, 0),
    AND(H225="Weekday", J225="Low season"), VLOOKUP(B225, low_weekdays, 2, 0),
    AND(H225="Saturday", J225="Low season"), VLOOKUP(B225, low_saturday, 2, 0),
    AND(H225="Sunday", J225="Low season"), VLOOKUP(B225, low_sunday, 2, 0),
    TRUE, "error")</f>
        <v>Standard</v>
      </c>
    </row>
    <row r="226" spans="1:11" x14ac:dyDescent="0.25">
      <c r="A226" s="111">
        <v>45143</v>
      </c>
      <c r="B226" s="86">
        <v>0.52083333333333304</v>
      </c>
      <c r="C226" s="91">
        <f t="shared" ca="1" si="12"/>
        <v>2</v>
      </c>
      <c r="D226" s="118">
        <v>25</v>
      </c>
      <c r="E226" s="119">
        <v>0.5</v>
      </c>
      <c r="F226" s="119">
        <v>0.52083333333333304</v>
      </c>
      <c r="G226" s="115">
        <f t="shared" si="13"/>
        <v>7</v>
      </c>
      <c r="H226" s="116" t="str" cm="1">
        <f t="array" ref="H226">_xlfn.IFS((G226&gt;=2)*(G226&lt;=6), "Weekday", G226=7, "Saturday", G226=1, "Sunday")</f>
        <v>Saturday</v>
      </c>
      <c r="I226" s="116">
        <f t="shared" si="14"/>
        <v>8</v>
      </c>
      <c r="J226" s="116" t="str">
        <f t="shared" si="15"/>
        <v>High season</v>
      </c>
      <c r="K226" s="117" t="str" cm="1">
        <f t="array" ref="K226">_xlfn.IFS(AND(H226="Weekday", J226="High season"), VLOOKUP(B226, high_weekday, 2, 0),
    AND(H226="Saturday", J226="High season"), VLOOKUP(B226, high_saturday, 2, 0),
    AND(H226="Sunday", J226="High season"), VLOOKUP(B226, high_sunday, 2, 0),
    AND(H226="Weekday", J226="Low season"), VLOOKUP(B226, low_weekdays, 2, 0),
    AND(H226="Saturday", J226="Low season"), VLOOKUP(B226, low_saturday, 2, 0),
    AND(H226="Sunday", J226="Low season"), VLOOKUP(B226, low_sunday, 2, 0),
    TRUE, "error")</f>
        <v>Off-peak</v>
      </c>
    </row>
    <row r="227" spans="1:11" x14ac:dyDescent="0.25">
      <c r="A227" s="111">
        <v>45143</v>
      </c>
      <c r="B227" s="86">
        <v>0.54166666666666696</v>
      </c>
      <c r="C227" s="91">
        <f t="shared" ca="1" si="12"/>
        <v>29</v>
      </c>
      <c r="D227" s="118">
        <v>26</v>
      </c>
      <c r="E227" s="119">
        <v>0.52083333333333304</v>
      </c>
      <c r="F227" s="119">
        <v>0.54166666666666696</v>
      </c>
      <c r="G227" s="115">
        <f t="shared" si="13"/>
        <v>7</v>
      </c>
      <c r="H227" s="116" t="str" cm="1">
        <f t="array" ref="H227">_xlfn.IFS((G227&gt;=2)*(G227&lt;=6), "Weekday", G227=7, "Saturday", G227=1, "Sunday")</f>
        <v>Saturday</v>
      </c>
      <c r="I227" s="116">
        <f t="shared" si="14"/>
        <v>8</v>
      </c>
      <c r="J227" s="116" t="str">
        <f t="shared" si="15"/>
        <v>High season</v>
      </c>
      <c r="K227" s="117" t="str" cm="1">
        <f t="array" ref="K227">_xlfn.IFS(AND(H227="Weekday", J227="High season"), VLOOKUP(B227, high_weekday, 2, 0),
    AND(H227="Saturday", J227="High season"), VLOOKUP(B227, high_saturday, 2, 0),
    AND(H227="Sunday", J227="High season"), VLOOKUP(B227, high_sunday, 2, 0),
    AND(H227="Weekday", J227="Low season"), VLOOKUP(B227, low_weekdays, 2, 0),
    AND(H227="Saturday", J227="Low season"), VLOOKUP(B227, low_saturday, 2, 0),
    AND(H227="Sunday", J227="Low season"), VLOOKUP(B227, low_sunday, 2, 0),
    TRUE, "error")</f>
        <v>Off-peak</v>
      </c>
    </row>
    <row r="228" spans="1:11" x14ac:dyDescent="0.25">
      <c r="A228" s="111">
        <v>45143</v>
      </c>
      <c r="B228" s="86">
        <v>0.5625</v>
      </c>
      <c r="C228" s="91">
        <f t="shared" ca="1" si="12"/>
        <v>24</v>
      </c>
      <c r="D228" s="118">
        <v>27</v>
      </c>
      <c r="E228" s="119">
        <v>0.54166666666666696</v>
      </c>
      <c r="F228" s="119">
        <v>0.5625</v>
      </c>
      <c r="G228" s="115">
        <f t="shared" si="13"/>
        <v>7</v>
      </c>
      <c r="H228" s="116" t="str" cm="1">
        <f t="array" ref="H228">_xlfn.IFS((G228&gt;=2)*(G228&lt;=6), "Weekday", G228=7, "Saturday", G228=1, "Sunday")</f>
        <v>Saturday</v>
      </c>
      <c r="I228" s="116">
        <f t="shared" si="14"/>
        <v>8</v>
      </c>
      <c r="J228" s="116" t="str">
        <f t="shared" si="15"/>
        <v>High season</v>
      </c>
      <c r="K228" s="117" t="str" cm="1">
        <f t="array" ref="K228">_xlfn.IFS(AND(H228="Weekday", J228="High season"), VLOOKUP(B228, high_weekday, 2, 0),
    AND(H228="Saturday", J228="High season"), VLOOKUP(B228, high_saturday, 2, 0),
    AND(H228="Sunday", J228="High season"), VLOOKUP(B228, high_sunday, 2, 0),
    AND(H228="Weekday", J228="Low season"), VLOOKUP(B228, low_weekdays, 2, 0),
    AND(H228="Saturday", J228="Low season"), VLOOKUP(B228, low_saturday, 2, 0),
    AND(H228="Sunday", J228="Low season"), VLOOKUP(B228, low_sunday, 2, 0),
    TRUE, "error")</f>
        <v>Off-peak</v>
      </c>
    </row>
    <row r="229" spans="1:11" x14ac:dyDescent="0.25">
      <c r="A229" s="111">
        <v>45143</v>
      </c>
      <c r="B229" s="86">
        <v>0.58333333333333304</v>
      </c>
      <c r="C229" s="91">
        <f t="shared" ca="1" si="12"/>
        <v>19</v>
      </c>
      <c r="D229" s="118">
        <v>28</v>
      </c>
      <c r="E229" s="119">
        <v>0.5625</v>
      </c>
      <c r="F229" s="119">
        <v>0.58333333333333304</v>
      </c>
      <c r="G229" s="115">
        <f t="shared" si="13"/>
        <v>7</v>
      </c>
      <c r="H229" s="116" t="str" cm="1">
        <f t="array" ref="H229">_xlfn.IFS((G229&gt;=2)*(G229&lt;=6), "Weekday", G229=7, "Saturday", G229=1, "Sunday")</f>
        <v>Saturday</v>
      </c>
      <c r="I229" s="116">
        <f t="shared" si="14"/>
        <v>8</v>
      </c>
      <c r="J229" s="116" t="str">
        <f t="shared" si="15"/>
        <v>High season</v>
      </c>
      <c r="K229" s="117" t="str" cm="1">
        <f t="array" ref="K229">_xlfn.IFS(AND(H229="Weekday", J229="High season"), VLOOKUP(B229, high_weekday, 2, 0),
    AND(H229="Saturday", J229="High season"), VLOOKUP(B229, high_saturday, 2, 0),
    AND(H229="Sunday", J229="High season"), VLOOKUP(B229, high_sunday, 2, 0),
    AND(H229="Weekday", J229="Low season"), VLOOKUP(B229, low_weekdays, 2, 0),
    AND(H229="Saturday", J229="Low season"), VLOOKUP(B229, low_saturday, 2, 0),
    AND(H229="Sunday", J229="Low season"), VLOOKUP(B229, low_sunday, 2, 0),
    TRUE, "error")</f>
        <v>Off-peak</v>
      </c>
    </row>
    <row r="230" spans="1:11" x14ac:dyDescent="0.25">
      <c r="A230" s="111">
        <v>45143</v>
      </c>
      <c r="B230" s="86">
        <v>0.60416666666666696</v>
      </c>
      <c r="C230" s="91">
        <f t="shared" ca="1" si="12"/>
        <v>22</v>
      </c>
      <c r="D230" s="118">
        <v>29</v>
      </c>
      <c r="E230" s="119">
        <v>0.58333333333333304</v>
      </c>
      <c r="F230" s="119">
        <v>0.60416666666666696</v>
      </c>
      <c r="G230" s="115">
        <f t="shared" si="13"/>
        <v>7</v>
      </c>
      <c r="H230" s="116" t="str" cm="1">
        <f t="array" ref="H230">_xlfn.IFS((G230&gt;=2)*(G230&lt;=6), "Weekday", G230=7, "Saturday", G230=1, "Sunday")</f>
        <v>Saturday</v>
      </c>
      <c r="I230" s="116">
        <f t="shared" si="14"/>
        <v>8</v>
      </c>
      <c r="J230" s="116" t="str">
        <f t="shared" si="15"/>
        <v>High season</v>
      </c>
      <c r="K230" s="117" t="str" cm="1">
        <f t="array" ref="K230">_xlfn.IFS(AND(H230="Weekday", J230="High season"), VLOOKUP(B230, high_weekday, 2, 0),
    AND(H230="Saturday", J230="High season"), VLOOKUP(B230, high_saturday, 2, 0),
    AND(H230="Sunday", J230="High season"), VLOOKUP(B230, high_sunday, 2, 0),
    AND(H230="Weekday", J230="Low season"), VLOOKUP(B230, low_weekdays, 2, 0),
    AND(H230="Saturday", J230="Low season"), VLOOKUP(B230, low_saturday, 2, 0),
    AND(H230="Sunday", J230="Low season"), VLOOKUP(B230, low_sunday, 2, 0),
    TRUE, "error")</f>
        <v>Off-peak</v>
      </c>
    </row>
    <row r="231" spans="1:11" x14ac:dyDescent="0.25">
      <c r="A231" s="111">
        <v>45143</v>
      </c>
      <c r="B231" s="86">
        <v>0.625</v>
      </c>
      <c r="C231" s="91">
        <f t="shared" ca="1" si="12"/>
        <v>20</v>
      </c>
      <c r="D231" s="118">
        <v>30</v>
      </c>
      <c r="E231" s="119">
        <v>0.60416666666666696</v>
      </c>
      <c r="F231" s="119">
        <v>0.625</v>
      </c>
      <c r="G231" s="115">
        <f t="shared" si="13"/>
        <v>7</v>
      </c>
      <c r="H231" s="116" t="str" cm="1">
        <f t="array" ref="H231">_xlfn.IFS((G231&gt;=2)*(G231&lt;=6), "Weekday", G231=7, "Saturday", G231=1, "Sunday")</f>
        <v>Saturday</v>
      </c>
      <c r="I231" s="116">
        <f t="shared" si="14"/>
        <v>8</v>
      </c>
      <c r="J231" s="116" t="str">
        <f t="shared" si="15"/>
        <v>High season</v>
      </c>
      <c r="K231" s="117" t="str" cm="1">
        <f t="array" ref="K231">_xlfn.IFS(AND(H231="Weekday", J231="High season"), VLOOKUP(B231, high_weekday, 2, 0),
    AND(H231="Saturday", J231="High season"), VLOOKUP(B231, high_saturday, 2, 0),
    AND(H231="Sunday", J231="High season"), VLOOKUP(B231, high_sunday, 2, 0),
    AND(H231="Weekday", J231="Low season"), VLOOKUP(B231, low_weekdays, 2, 0),
    AND(H231="Saturday", J231="Low season"), VLOOKUP(B231, low_saturday, 2, 0),
    AND(H231="Sunday", J231="Low season"), VLOOKUP(B231, low_sunday, 2, 0),
    TRUE, "error")</f>
        <v>Off-peak</v>
      </c>
    </row>
    <row r="232" spans="1:11" x14ac:dyDescent="0.25">
      <c r="A232" s="111">
        <v>45143</v>
      </c>
      <c r="B232" s="86">
        <v>0.64583333333333304</v>
      </c>
      <c r="C232" s="91">
        <f t="shared" ca="1" si="12"/>
        <v>8</v>
      </c>
      <c r="D232" s="118">
        <v>31</v>
      </c>
      <c r="E232" s="119">
        <v>0.625</v>
      </c>
      <c r="F232" s="119">
        <v>0.64583333333333304</v>
      </c>
      <c r="G232" s="115">
        <f t="shared" si="13"/>
        <v>7</v>
      </c>
      <c r="H232" s="116" t="str" cm="1">
        <f t="array" ref="H232">_xlfn.IFS((G232&gt;=2)*(G232&lt;=6), "Weekday", G232=7, "Saturday", G232=1, "Sunday")</f>
        <v>Saturday</v>
      </c>
      <c r="I232" s="116">
        <f t="shared" si="14"/>
        <v>8</v>
      </c>
      <c r="J232" s="116" t="str">
        <f t="shared" si="15"/>
        <v>High season</v>
      </c>
      <c r="K232" s="117" t="str" cm="1">
        <f t="array" ref="K232">_xlfn.IFS(AND(H232="Weekday", J232="High season"), VLOOKUP(B232, high_weekday, 2, 0),
    AND(H232="Saturday", J232="High season"), VLOOKUP(B232, high_saturday, 2, 0),
    AND(H232="Sunday", J232="High season"), VLOOKUP(B232, high_sunday, 2, 0),
    AND(H232="Weekday", J232="Low season"), VLOOKUP(B232, low_weekdays, 2, 0),
    AND(H232="Saturday", J232="Low season"), VLOOKUP(B232, low_saturday, 2, 0),
    AND(H232="Sunday", J232="Low season"), VLOOKUP(B232, low_sunday, 2, 0),
    TRUE, "error")</f>
        <v>Off-peak</v>
      </c>
    </row>
    <row r="233" spans="1:11" x14ac:dyDescent="0.25">
      <c r="A233" s="111">
        <v>45143</v>
      </c>
      <c r="B233" s="86">
        <v>0.66666666666666696</v>
      </c>
      <c r="C233" s="91">
        <f t="shared" ca="1" si="12"/>
        <v>19</v>
      </c>
      <c r="D233" s="118">
        <v>32</v>
      </c>
      <c r="E233" s="119">
        <v>0.64583333333333304</v>
      </c>
      <c r="F233" s="119">
        <v>0.66666666666666696</v>
      </c>
      <c r="G233" s="115">
        <f t="shared" si="13"/>
        <v>7</v>
      </c>
      <c r="H233" s="116" t="str" cm="1">
        <f t="array" ref="H233">_xlfn.IFS((G233&gt;=2)*(G233&lt;=6), "Weekday", G233=7, "Saturday", G233=1, "Sunday")</f>
        <v>Saturday</v>
      </c>
      <c r="I233" s="116">
        <f t="shared" si="14"/>
        <v>8</v>
      </c>
      <c r="J233" s="116" t="str">
        <f t="shared" si="15"/>
        <v>High season</v>
      </c>
      <c r="K233" s="117" t="str" cm="1">
        <f t="array" ref="K233">_xlfn.IFS(AND(H233="Weekday", J233="High season"), VLOOKUP(B233, high_weekday, 2, 0),
    AND(H233="Saturday", J233="High season"), VLOOKUP(B233, high_saturday, 2, 0),
    AND(H233="Sunday", J233="High season"), VLOOKUP(B233, high_sunday, 2, 0),
    AND(H233="Weekday", J233="Low season"), VLOOKUP(B233, low_weekdays, 2, 0),
    AND(H233="Saturday", J233="Low season"), VLOOKUP(B233, low_saturday, 2, 0),
    AND(H233="Sunday", J233="Low season"), VLOOKUP(B233, low_sunday, 2, 0),
    TRUE, "error")</f>
        <v>Off-peak</v>
      </c>
    </row>
    <row r="234" spans="1:11" x14ac:dyDescent="0.25">
      <c r="A234" s="111">
        <v>45143</v>
      </c>
      <c r="B234" s="86">
        <v>0.6875</v>
      </c>
      <c r="C234" s="91">
        <f t="shared" ca="1" si="12"/>
        <v>20</v>
      </c>
      <c r="D234" s="118">
        <v>33</v>
      </c>
      <c r="E234" s="119">
        <v>0.66666666666666696</v>
      </c>
      <c r="F234" s="119">
        <v>0.6875</v>
      </c>
      <c r="G234" s="115">
        <f t="shared" si="13"/>
        <v>7</v>
      </c>
      <c r="H234" s="116" t="str" cm="1">
        <f t="array" ref="H234">_xlfn.IFS((G234&gt;=2)*(G234&lt;=6), "Weekday", G234=7, "Saturday", G234=1, "Sunday")</f>
        <v>Saturday</v>
      </c>
      <c r="I234" s="116">
        <f t="shared" si="14"/>
        <v>8</v>
      </c>
      <c r="J234" s="116" t="str">
        <f t="shared" si="15"/>
        <v>High season</v>
      </c>
      <c r="K234" s="117" t="str" cm="1">
        <f t="array" ref="K234">_xlfn.IFS(AND(H234="Weekday", J234="High season"), VLOOKUP(B234, high_weekday, 2, 0),
    AND(H234="Saturday", J234="High season"), VLOOKUP(B234, high_saturday, 2, 0),
    AND(H234="Sunday", J234="High season"), VLOOKUP(B234, high_sunday, 2, 0),
    AND(H234="Weekday", J234="Low season"), VLOOKUP(B234, low_weekdays, 2, 0),
    AND(H234="Saturday", J234="Low season"), VLOOKUP(B234, low_saturday, 2, 0),
    AND(H234="Sunday", J234="Low season"), VLOOKUP(B234, low_sunday, 2, 0),
    TRUE, "error")</f>
        <v>Off-peak</v>
      </c>
    </row>
    <row r="235" spans="1:11" x14ac:dyDescent="0.25">
      <c r="A235" s="111">
        <v>45143</v>
      </c>
      <c r="B235" s="86">
        <v>0.70833333333333304</v>
      </c>
      <c r="C235" s="91">
        <f t="shared" ca="1" si="12"/>
        <v>14</v>
      </c>
      <c r="D235" s="118">
        <v>34</v>
      </c>
      <c r="E235" s="119">
        <v>0.6875</v>
      </c>
      <c r="F235" s="119">
        <v>0.70833333333333304</v>
      </c>
      <c r="G235" s="115">
        <f t="shared" si="13"/>
        <v>7</v>
      </c>
      <c r="H235" s="116" t="str" cm="1">
        <f t="array" ref="H235">_xlfn.IFS((G235&gt;=2)*(G235&lt;=6), "Weekday", G235=7, "Saturday", G235=1, "Sunday")</f>
        <v>Saturday</v>
      </c>
      <c r="I235" s="116">
        <f t="shared" si="14"/>
        <v>8</v>
      </c>
      <c r="J235" s="116" t="str">
        <f t="shared" si="15"/>
        <v>High season</v>
      </c>
      <c r="K235" s="117" t="str" cm="1">
        <f t="array" ref="K235">_xlfn.IFS(AND(H235="Weekday", J235="High season"), VLOOKUP(B235, high_weekday, 2, 0),
    AND(H235="Saturday", J235="High season"), VLOOKUP(B235, high_saturday, 2, 0),
    AND(H235="Sunday", J235="High season"), VLOOKUP(B235, high_sunday, 2, 0),
    AND(H235="Weekday", J235="Low season"), VLOOKUP(B235, low_weekdays, 2, 0),
    AND(H235="Saturday", J235="Low season"), VLOOKUP(B235, low_saturday, 2, 0),
    AND(H235="Sunday", J235="Low season"), VLOOKUP(B235, low_sunday, 2, 0),
    TRUE, "error")</f>
        <v>Off-peak</v>
      </c>
    </row>
    <row r="236" spans="1:11" x14ac:dyDescent="0.25">
      <c r="A236" s="111">
        <v>45143</v>
      </c>
      <c r="B236" s="86">
        <v>0.72916666666666696</v>
      </c>
      <c r="C236" s="91">
        <f t="shared" ca="1" si="12"/>
        <v>7</v>
      </c>
      <c r="D236" s="118">
        <v>35</v>
      </c>
      <c r="E236" s="119">
        <v>0.70833333333333304</v>
      </c>
      <c r="F236" s="119">
        <v>0.72916666666666696</v>
      </c>
      <c r="G236" s="115">
        <f t="shared" si="13"/>
        <v>7</v>
      </c>
      <c r="H236" s="116" t="str" cm="1">
        <f t="array" ref="H236">_xlfn.IFS((G236&gt;=2)*(G236&lt;=6), "Weekday", G236=7, "Saturday", G236=1, "Sunday")</f>
        <v>Saturday</v>
      </c>
      <c r="I236" s="116">
        <f t="shared" si="14"/>
        <v>8</v>
      </c>
      <c r="J236" s="116" t="str">
        <f t="shared" si="15"/>
        <v>High season</v>
      </c>
      <c r="K236" s="117" t="str" cm="1">
        <f t="array" ref="K236">_xlfn.IFS(AND(H236="Weekday", J236="High season"), VLOOKUP(B236, high_weekday, 2, 0),
    AND(H236="Saturday", J236="High season"), VLOOKUP(B236, high_saturday, 2, 0),
    AND(H236="Sunday", J236="High season"), VLOOKUP(B236, high_sunday, 2, 0),
    AND(H236="Weekday", J236="Low season"), VLOOKUP(B236, low_weekdays, 2, 0),
    AND(H236="Saturday", J236="Low season"), VLOOKUP(B236, low_saturday, 2, 0),
    AND(H236="Sunday", J236="Low season"), VLOOKUP(B236, low_sunday, 2, 0),
    TRUE, "error")</f>
        <v>Off-peak</v>
      </c>
    </row>
    <row r="237" spans="1:11" x14ac:dyDescent="0.25">
      <c r="A237" s="111">
        <v>45143</v>
      </c>
      <c r="B237" s="86">
        <v>0.75</v>
      </c>
      <c r="C237" s="91">
        <f t="shared" ca="1" si="12"/>
        <v>10</v>
      </c>
      <c r="D237" s="118">
        <v>36</v>
      </c>
      <c r="E237" s="119">
        <v>0.72916666666666696</v>
      </c>
      <c r="F237" s="119">
        <v>0.75</v>
      </c>
      <c r="G237" s="115">
        <f t="shared" si="13"/>
        <v>7</v>
      </c>
      <c r="H237" s="116" t="str" cm="1">
        <f t="array" ref="H237">_xlfn.IFS((G237&gt;=2)*(G237&lt;=6), "Weekday", G237=7, "Saturday", G237=1, "Sunday")</f>
        <v>Saturday</v>
      </c>
      <c r="I237" s="116">
        <f t="shared" si="14"/>
        <v>8</v>
      </c>
      <c r="J237" s="116" t="str">
        <f t="shared" si="15"/>
        <v>High season</v>
      </c>
      <c r="K237" s="117" t="str" cm="1">
        <f t="array" ref="K237">_xlfn.IFS(AND(H237="Weekday", J237="High season"), VLOOKUP(B237, high_weekday, 2, 0),
    AND(H237="Saturday", J237="High season"), VLOOKUP(B237, high_saturday, 2, 0),
    AND(H237="Sunday", J237="High season"), VLOOKUP(B237, high_sunday, 2, 0),
    AND(H237="Weekday", J237="Low season"), VLOOKUP(B237, low_weekdays, 2, 0),
    AND(H237="Saturday", J237="Low season"), VLOOKUP(B237, low_saturday, 2, 0),
    AND(H237="Sunday", J237="Low season"), VLOOKUP(B237, low_sunday, 2, 0),
    TRUE, "error")</f>
        <v>Off-peak</v>
      </c>
    </row>
    <row r="238" spans="1:11" x14ac:dyDescent="0.25">
      <c r="A238" s="111">
        <v>45143</v>
      </c>
      <c r="B238" s="86">
        <v>0.77083333333333304</v>
      </c>
      <c r="C238" s="91">
        <f t="shared" ca="1" si="12"/>
        <v>14</v>
      </c>
      <c r="D238" s="118">
        <v>37</v>
      </c>
      <c r="E238" s="119">
        <v>0.75</v>
      </c>
      <c r="F238" s="119">
        <v>0.77083333333333304</v>
      </c>
      <c r="G238" s="115">
        <f t="shared" si="13"/>
        <v>7</v>
      </c>
      <c r="H238" s="116" t="str" cm="1">
        <f t="array" ref="H238">_xlfn.IFS((G238&gt;=2)*(G238&lt;=6), "Weekday", G238=7, "Saturday", G238=1, "Sunday")</f>
        <v>Saturday</v>
      </c>
      <c r="I238" s="116">
        <f t="shared" si="14"/>
        <v>8</v>
      </c>
      <c r="J238" s="116" t="str">
        <f t="shared" si="15"/>
        <v>High season</v>
      </c>
      <c r="K238" s="117" t="str" cm="1">
        <f t="array" ref="K238">_xlfn.IFS(AND(H238="Weekday", J238="High season"), VLOOKUP(B238, high_weekday, 2, 0),
    AND(H238="Saturday", J238="High season"), VLOOKUP(B238, high_saturday, 2, 0),
    AND(H238="Sunday", J238="High season"), VLOOKUP(B238, high_sunday, 2, 0),
    AND(H238="Weekday", J238="Low season"), VLOOKUP(B238, low_weekdays, 2, 0),
    AND(H238="Saturday", J238="Low season"), VLOOKUP(B238, low_saturday, 2, 0),
    AND(H238="Sunday", J238="Low season"), VLOOKUP(B238, low_sunday, 2, 0),
    TRUE, "error")</f>
        <v>Standard</v>
      </c>
    </row>
    <row r="239" spans="1:11" x14ac:dyDescent="0.25">
      <c r="A239" s="111">
        <v>45143</v>
      </c>
      <c r="B239" s="86">
        <v>0.79166666666666696</v>
      </c>
      <c r="C239" s="91">
        <f t="shared" ca="1" si="12"/>
        <v>28</v>
      </c>
      <c r="D239" s="118">
        <v>38</v>
      </c>
      <c r="E239" s="119">
        <v>0.77083333333333304</v>
      </c>
      <c r="F239" s="119">
        <v>0.79166666666666696</v>
      </c>
      <c r="G239" s="115">
        <f t="shared" si="13"/>
        <v>7</v>
      </c>
      <c r="H239" s="116" t="str" cm="1">
        <f t="array" ref="H239">_xlfn.IFS((G239&gt;=2)*(G239&lt;=6), "Weekday", G239=7, "Saturday", G239=1, "Sunday")</f>
        <v>Saturday</v>
      </c>
      <c r="I239" s="116">
        <f t="shared" si="14"/>
        <v>8</v>
      </c>
      <c r="J239" s="116" t="str">
        <f t="shared" si="15"/>
        <v>High season</v>
      </c>
      <c r="K239" s="117" t="str" cm="1">
        <f t="array" ref="K239">_xlfn.IFS(AND(H239="Weekday", J239="High season"), VLOOKUP(B239, high_weekday, 2, 0),
    AND(H239="Saturday", J239="High season"), VLOOKUP(B239, high_saturday, 2, 0),
    AND(H239="Sunday", J239="High season"), VLOOKUP(B239, high_sunday, 2, 0),
    AND(H239="Weekday", J239="Low season"), VLOOKUP(B239, low_weekdays, 2, 0),
    AND(H239="Saturday", J239="Low season"), VLOOKUP(B239, low_saturday, 2, 0),
    AND(H239="Sunday", J239="Low season"), VLOOKUP(B239, low_sunday, 2, 0),
    TRUE, "error")</f>
        <v>Standard</v>
      </c>
    </row>
    <row r="240" spans="1:11" x14ac:dyDescent="0.25">
      <c r="A240" s="111">
        <v>45143</v>
      </c>
      <c r="B240" s="86">
        <v>0.8125</v>
      </c>
      <c r="C240" s="91">
        <f t="shared" ca="1" si="12"/>
        <v>16</v>
      </c>
      <c r="D240" s="118">
        <v>39</v>
      </c>
      <c r="E240" s="119">
        <v>0.79166666666666696</v>
      </c>
      <c r="F240" s="119">
        <v>0.8125</v>
      </c>
      <c r="G240" s="115">
        <f t="shared" si="13"/>
        <v>7</v>
      </c>
      <c r="H240" s="116" t="str" cm="1">
        <f t="array" ref="H240">_xlfn.IFS((G240&gt;=2)*(G240&lt;=6), "Weekday", G240=7, "Saturday", G240=1, "Sunday")</f>
        <v>Saturday</v>
      </c>
      <c r="I240" s="116">
        <f t="shared" si="14"/>
        <v>8</v>
      </c>
      <c r="J240" s="116" t="str">
        <f t="shared" si="15"/>
        <v>High season</v>
      </c>
      <c r="K240" s="117" t="str" cm="1">
        <f t="array" ref="K240">_xlfn.IFS(AND(H240="Weekday", J240="High season"), VLOOKUP(B240, high_weekday, 2, 0),
    AND(H240="Saturday", J240="High season"), VLOOKUP(B240, high_saturday, 2, 0),
    AND(H240="Sunday", J240="High season"), VLOOKUP(B240, high_sunday, 2, 0),
    AND(H240="Weekday", J240="Low season"), VLOOKUP(B240, low_weekdays, 2, 0),
    AND(H240="Saturday", J240="Low season"), VLOOKUP(B240, low_saturday, 2, 0),
    AND(H240="Sunday", J240="Low season"), VLOOKUP(B240, low_sunday, 2, 0),
    TRUE, "error")</f>
        <v>Standard</v>
      </c>
    </row>
    <row r="241" spans="1:11" x14ac:dyDescent="0.25">
      <c r="A241" s="111">
        <v>45143</v>
      </c>
      <c r="B241" s="86">
        <v>0.83333333333333304</v>
      </c>
      <c r="C241" s="91">
        <f t="shared" ca="1" si="12"/>
        <v>14</v>
      </c>
      <c r="D241" s="118">
        <v>40</v>
      </c>
      <c r="E241" s="119">
        <v>0.8125</v>
      </c>
      <c r="F241" s="119">
        <v>0.83333333333333304</v>
      </c>
      <c r="G241" s="115">
        <f t="shared" si="13"/>
        <v>7</v>
      </c>
      <c r="H241" s="116" t="str" cm="1">
        <f t="array" ref="H241">_xlfn.IFS((G241&gt;=2)*(G241&lt;=6), "Weekday", G241=7, "Saturday", G241=1, "Sunday")</f>
        <v>Saturday</v>
      </c>
      <c r="I241" s="116">
        <f t="shared" si="14"/>
        <v>8</v>
      </c>
      <c r="J241" s="116" t="str">
        <f t="shared" si="15"/>
        <v>High season</v>
      </c>
      <c r="K241" s="117" t="str" cm="1">
        <f t="array" ref="K241">_xlfn.IFS(AND(H241="Weekday", J241="High season"), VLOOKUP(B241, high_weekday, 2, 0),
    AND(H241="Saturday", J241="High season"), VLOOKUP(B241, high_saturday, 2, 0),
    AND(H241="Sunday", J241="High season"), VLOOKUP(B241, high_sunday, 2, 0),
    AND(H241="Weekday", J241="Low season"), VLOOKUP(B241, low_weekdays, 2, 0),
    AND(H241="Saturday", J241="Low season"), VLOOKUP(B241, low_saturday, 2, 0),
    AND(H241="Sunday", J241="Low season"), VLOOKUP(B241, low_sunday, 2, 0),
    TRUE, "error")</f>
        <v>Standard</v>
      </c>
    </row>
    <row r="242" spans="1:11" x14ac:dyDescent="0.25">
      <c r="A242" s="111">
        <v>45143</v>
      </c>
      <c r="B242" s="86">
        <v>0.85416666666666696</v>
      </c>
      <c r="C242" s="91">
        <f t="shared" ca="1" si="12"/>
        <v>6</v>
      </c>
      <c r="D242" s="118">
        <v>41</v>
      </c>
      <c r="E242" s="119">
        <v>0.83333333333333304</v>
      </c>
      <c r="F242" s="119">
        <v>0.85416666666666696</v>
      </c>
      <c r="G242" s="115">
        <f t="shared" si="13"/>
        <v>7</v>
      </c>
      <c r="H242" s="116" t="str" cm="1">
        <f t="array" ref="H242">_xlfn.IFS((G242&gt;=2)*(G242&lt;=6), "Weekday", G242=7, "Saturday", G242=1, "Sunday")</f>
        <v>Saturday</v>
      </c>
      <c r="I242" s="116">
        <f t="shared" si="14"/>
        <v>8</v>
      </c>
      <c r="J242" s="116" t="str">
        <f t="shared" si="15"/>
        <v>High season</v>
      </c>
      <c r="K242" s="117" t="str" cm="1">
        <f t="array" ref="K242">_xlfn.IFS(AND(H242="Weekday", J242="High season"), VLOOKUP(B242, high_weekday, 2, 0),
    AND(H242="Saturday", J242="High season"), VLOOKUP(B242, high_saturday, 2, 0),
    AND(H242="Sunday", J242="High season"), VLOOKUP(B242, high_sunday, 2, 0),
    AND(H242="Weekday", J242="Low season"), VLOOKUP(B242, low_weekdays, 2, 0),
    AND(H242="Saturday", J242="Low season"), VLOOKUP(B242, low_saturday, 2, 0),
    AND(H242="Sunday", J242="Low season"), VLOOKUP(B242, low_sunday, 2, 0),
    TRUE, "error")</f>
        <v>Off-peak</v>
      </c>
    </row>
    <row r="243" spans="1:11" x14ac:dyDescent="0.25">
      <c r="A243" s="111">
        <v>45143</v>
      </c>
      <c r="B243" s="86">
        <v>0.875</v>
      </c>
      <c r="C243" s="91">
        <f t="shared" ca="1" si="12"/>
        <v>6</v>
      </c>
      <c r="D243" s="118">
        <v>42</v>
      </c>
      <c r="E243" s="119">
        <v>0.85416666666666696</v>
      </c>
      <c r="F243" s="119">
        <v>0.875</v>
      </c>
      <c r="G243" s="115">
        <f t="shared" si="13"/>
        <v>7</v>
      </c>
      <c r="H243" s="116" t="str" cm="1">
        <f t="array" ref="H243">_xlfn.IFS((G243&gt;=2)*(G243&lt;=6), "Weekday", G243=7, "Saturday", G243=1, "Sunday")</f>
        <v>Saturday</v>
      </c>
      <c r="I243" s="116">
        <f t="shared" si="14"/>
        <v>8</v>
      </c>
      <c r="J243" s="116" t="str">
        <f t="shared" si="15"/>
        <v>High season</v>
      </c>
      <c r="K243" s="117" t="str" cm="1">
        <f t="array" ref="K243">_xlfn.IFS(AND(H243="Weekday", J243="High season"), VLOOKUP(B243, high_weekday, 2, 0),
    AND(H243="Saturday", J243="High season"), VLOOKUP(B243, high_saturday, 2, 0),
    AND(H243="Sunday", J243="High season"), VLOOKUP(B243, high_sunday, 2, 0),
    AND(H243="Weekday", J243="Low season"), VLOOKUP(B243, low_weekdays, 2, 0),
    AND(H243="Saturday", J243="Low season"), VLOOKUP(B243, low_saturday, 2, 0),
    AND(H243="Sunday", J243="Low season"), VLOOKUP(B243, low_sunday, 2, 0),
    TRUE, "error")</f>
        <v>Off-peak</v>
      </c>
    </row>
    <row r="244" spans="1:11" x14ac:dyDescent="0.25">
      <c r="A244" s="111">
        <v>45143</v>
      </c>
      <c r="B244" s="86">
        <v>0.89583333333333304</v>
      </c>
      <c r="C244" s="91">
        <f t="shared" ca="1" si="12"/>
        <v>8</v>
      </c>
      <c r="D244" s="118">
        <v>43</v>
      </c>
      <c r="E244" s="119">
        <v>0.875</v>
      </c>
      <c r="F244" s="119">
        <v>0.89583333333333304</v>
      </c>
      <c r="G244" s="115">
        <f t="shared" si="13"/>
        <v>7</v>
      </c>
      <c r="H244" s="116" t="str" cm="1">
        <f t="array" ref="H244">_xlfn.IFS((G244&gt;=2)*(G244&lt;=6), "Weekday", G244=7, "Saturday", G244=1, "Sunday")</f>
        <v>Saturday</v>
      </c>
      <c r="I244" s="116">
        <f t="shared" si="14"/>
        <v>8</v>
      </c>
      <c r="J244" s="116" t="str">
        <f t="shared" si="15"/>
        <v>High season</v>
      </c>
      <c r="K244" s="117" t="str" cm="1">
        <f t="array" ref="K244">_xlfn.IFS(AND(H244="Weekday", J244="High season"), VLOOKUP(B244, high_weekday, 2, 0),
    AND(H244="Saturday", J244="High season"), VLOOKUP(B244, high_saturday, 2, 0),
    AND(H244="Sunday", J244="High season"), VLOOKUP(B244, high_sunday, 2, 0),
    AND(H244="Weekday", J244="Low season"), VLOOKUP(B244, low_weekdays, 2, 0),
    AND(H244="Saturday", J244="Low season"), VLOOKUP(B244, low_saturday, 2, 0),
    AND(H244="Sunday", J244="Low season"), VLOOKUP(B244, low_sunday, 2, 0),
    TRUE, "error")</f>
        <v>Off-peak</v>
      </c>
    </row>
    <row r="245" spans="1:11" x14ac:dyDescent="0.25">
      <c r="A245" s="111">
        <v>45143</v>
      </c>
      <c r="B245" s="86">
        <v>0.91666666666666696</v>
      </c>
      <c r="C245" s="91">
        <f t="shared" ca="1" si="12"/>
        <v>12</v>
      </c>
      <c r="D245" s="118">
        <v>44</v>
      </c>
      <c r="E245" s="119">
        <v>0.89583333333333304</v>
      </c>
      <c r="F245" s="119">
        <v>0.91666666666666696</v>
      </c>
      <c r="G245" s="115">
        <f t="shared" si="13"/>
        <v>7</v>
      </c>
      <c r="H245" s="116" t="str" cm="1">
        <f t="array" ref="H245">_xlfn.IFS((G245&gt;=2)*(G245&lt;=6), "Weekday", G245=7, "Saturday", G245=1, "Sunday")</f>
        <v>Saturday</v>
      </c>
      <c r="I245" s="116">
        <f t="shared" si="14"/>
        <v>8</v>
      </c>
      <c r="J245" s="116" t="str">
        <f t="shared" si="15"/>
        <v>High season</v>
      </c>
      <c r="K245" s="117" t="str" cm="1">
        <f t="array" ref="K245">_xlfn.IFS(AND(H245="Weekday", J245="High season"), VLOOKUP(B245, high_weekday, 2, 0),
    AND(H245="Saturday", J245="High season"), VLOOKUP(B245, high_saturday, 2, 0),
    AND(H245="Sunday", J245="High season"), VLOOKUP(B245, high_sunday, 2, 0),
    AND(H245="Weekday", J245="Low season"), VLOOKUP(B245, low_weekdays, 2, 0),
    AND(H245="Saturday", J245="Low season"), VLOOKUP(B245, low_saturday, 2, 0),
    AND(H245="Sunday", J245="Low season"), VLOOKUP(B245, low_sunday, 2, 0),
    TRUE, "error")</f>
        <v>Off-peak</v>
      </c>
    </row>
    <row r="246" spans="1:11" x14ac:dyDescent="0.25">
      <c r="A246" s="111">
        <v>45143</v>
      </c>
      <c r="B246" s="86">
        <v>0.9375</v>
      </c>
      <c r="C246" s="91">
        <f t="shared" ca="1" si="12"/>
        <v>19</v>
      </c>
      <c r="D246" s="118">
        <v>45</v>
      </c>
      <c r="E246" s="119">
        <v>0.91666666666666696</v>
      </c>
      <c r="F246" s="119">
        <v>0.9375</v>
      </c>
      <c r="G246" s="115">
        <f t="shared" si="13"/>
        <v>7</v>
      </c>
      <c r="H246" s="116" t="str" cm="1">
        <f t="array" ref="H246">_xlfn.IFS((G246&gt;=2)*(G246&lt;=6), "Weekday", G246=7, "Saturday", G246=1, "Sunday")</f>
        <v>Saturday</v>
      </c>
      <c r="I246" s="116">
        <f t="shared" si="14"/>
        <v>8</v>
      </c>
      <c r="J246" s="116" t="str">
        <f t="shared" si="15"/>
        <v>High season</v>
      </c>
      <c r="K246" s="117" t="str" cm="1">
        <f t="array" ref="K246">_xlfn.IFS(AND(H246="Weekday", J246="High season"), VLOOKUP(B246, high_weekday, 2, 0),
    AND(H246="Saturday", J246="High season"), VLOOKUP(B246, high_saturday, 2, 0),
    AND(H246="Sunday", J246="High season"), VLOOKUP(B246, high_sunday, 2, 0),
    AND(H246="Weekday", J246="Low season"), VLOOKUP(B246, low_weekdays, 2, 0),
    AND(H246="Saturday", J246="Low season"), VLOOKUP(B246, low_saturday, 2, 0),
    AND(H246="Sunday", J246="Low season"), VLOOKUP(B246, low_sunday, 2, 0),
    TRUE, "error")</f>
        <v>Off-peak</v>
      </c>
    </row>
    <row r="247" spans="1:11" x14ac:dyDescent="0.25">
      <c r="A247" s="111">
        <v>45143</v>
      </c>
      <c r="B247" s="86">
        <v>0.95833333333333304</v>
      </c>
      <c r="C247" s="91">
        <f t="shared" ca="1" si="12"/>
        <v>14</v>
      </c>
      <c r="D247" s="118">
        <v>46</v>
      </c>
      <c r="E247" s="119">
        <v>0.9375</v>
      </c>
      <c r="F247" s="119">
        <v>0.95833333333333304</v>
      </c>
      <c r="G247" s="115">
        <f t="shared" si="13"/>
        <v>7</v>
      </c>
      <c r="H247" s="116" t="str" cm="1">
        <f t="array" ref="H247">_xlfn.IFS((G247&gt;=2)*(G247&lt;=6), "Weekday", G247=7, "Saturday", G247=1, "Sunday")</f>
        <v>Saturday</v>
      </c>
      <c r="I247" s="116">
        <f t="shared" si="14"/>
        <v>8</v>
      </c>
      <c r="J247" s="116" t="str">
        <f t="shared" si="15"/>
        <v>High season</v>
      </c>
      <c r="K247" s="117" t="str" cm="1">
        <f t="array" ref="K247">_xlfn.IFS(AND(H247="Weekday", J247="High season"), VLOOKUP(B247, high_weekday, 2, 0),
    AND(H247="Saturday", J247="High season"), VLOOKUP(B247, high_saturday, 2, 0),
    AND(H247="Sunday", J247="High season"), VLOOKUP(B247, high_sunday, 2, 0),
    AND(H247="Weekday", J247="Low season"), VLOOKUP(B247, low_weekdays, 2, 0),
    AND(H247="Saturday", J247="Low season"), VLOOKUP(B247, low_saturday, 2, 0),
    AND(H247="Sunday", J247="Low season"), VLOOKUP(B247, low_sunday, 2, 0),
    TRUE, "error")</f>
        <v>Off-peak</v>
      </c>
    </row>
    <row r="248" spans="1:11" x14ac:dyDescent="0.25">
      <c r="A248" s="111">
        <v>45143</v>
      </c>
      <c r="B248" s="86">
        <v>0.97916666666666696</v>
      </c>
      <c r="C248" s="91">
        <f t="shared" ca="1" si="12"/>
        <v>24</v>
      </c>
      <c r="D248" s="118">
        <v>47</v>
      </c>
      <c r="E248" s="119">
        <v>0.95833333333333304</v>
      </c>
      <c r="F248" s="119">
        <v>0.97916666666666696</v>
      </c>
      <c r="G248" s="115">
        <f t="shared" si="13"/>
        <v>7</v>
      </c>
      <c r="H248" s="116" t="str" cm="1">
        <f t="array" ref="H248">_xlfn.IFS((G248&gt;=2)*(G248&lt;=6), "Weekday", G248=7, "Saturday", G248=1, "Sunday")</f>
        <v>Saturday</v>
      </c>
      <c r="I248" s="116">
        <f t="shared" si="14"/>
        <v>8</v>
      </c>
      <c r="J248" s="116" t="str">
        <f t="shared" si="15"/>
        <v>High season</v>
      </c>
      <c r="K248" s="117" t="str" cm="1">
        <f t="array" ref="K248">_xlfn.IFS(AND(H248="Weekday", J248="High season"), VLOOKUP(B248, high_weekday, 2, 0),
    AND(H248="Saturday", J248="High season"), VLOOKUP(B248, high_saturday, 2, 0),
    AND(H248="Sunday", J248="High season"), VLOOKUP(B248, high_sunday, 2, 0),
    AND(H248="Weekday", J248="Low season"), VLOOKUP(B248, low_weekdays, 2, 0),
    AND(H248="Saturday", J248="Low season"), VLOOKUP(B248, low_saturday, 2, 0),
    AND(H248="Sunday", J248="Low season"), VLOOKUP(B248, low_sunday, 2, 0),
    TRUE, "error")</f>
        <v>Off-peak</v>
      </c>
    </row>
    <row r="249" spans="1:11" x14ac:dyDescent="0.25">
      <c r="A249" s="111">
        <v>45143</v>
      </c>
      <c r="B249" s="86">
        <v>1</v>
      </c>
      <c r="C249" s="91">
        <f t="shared" ca="1" si="12"/>
        <v>16</v>
      </c>
      <c r="D249" s="118">
        <v>48</v>
      </c>
      <c r="E249" s="119">
        <v>0.97916666666666696</v>
      </c>
      <c r="F249" s="119">
        <v>1</v>
      </c>
      <c r="G249" s="115">
        <f t="shared" si="13"/>
        <v>7</v>
      </c>
      <c r="H249" s="116" t="str" cm="1">
        <f t="array" ref="H249">_xlfn.IFS((G249&gt;=2)*(G249&lt;=6), "Weekday", G249=7, "Saturday", G249=1, "Sunday")</f>
        <v>Saturday</v>
      </c>
      <c r="I249" s="116">
        <f t="shared" si="14"/>
        <v>8</v>
      </c>
      <c r="J249" s="116" t="str">
        <f t="shared" si="15"/>
        <v>High season</v>
      </c>
      <c r="K249" s="117" t="str" cm="1">
        <f t="array" ref="K249">_xlfn.IFS(AND(H249="Weekday", J249="High season"), VLOOKUP(B249, high_weekday, 2, 0),
    AND(H249="Saturday", J249="High season"), VLOOKUP(B249, high_saturday, 2, 0),
    AND(H249="Sunday", J249="High season"), VLOOKUP(B249, high_sunday, 2, 0),
    AND(H249="Weekday", J249="Low season"), VLOOKUP(B249, low_weekdays, 2, 0),
    AND(H249="Saturday", J249="Low season"), VLOOKUP(B249, low_saturday, 2, 0),
    AND(H249="Sunday", J249="Low season"), VLOOKUP(B249, low_sunday, 2, 0),
    TRUE, "error")</f>
        <v>Off-peak</v>
      </c>
    </row>
    <row r="250" spans="1:11" x14ac:dyDescent="0.25">
      <c r="A250" s="111">
        <v>45144</v>
      </c>
      <c r="B250" s="86">
        <v>2.0833333333333332E-2</v>
      </c>
      <c r="C250" s="91">
        <f t="shared" ca="1" si="12"/>
        <v>26</v>
      </c>
      <c r="D250" s="118">
        <v>1</v>
      </c>
      <c r="E250" s="119">
        <v>0</v>
      </c>
      <c r="F250" s="119">
        <v>2.0833333333333332E-2</v>
      </c>
      <c r="G250" s="115">
        <f t="shared" si="13"/>
        <v>1</v>
      </c>
      <c r="H250" s="116" t="str" cm="1">
        <f t="array" ref="H250">_xlfn.IFS((G250&gt;=2)*(G250&lt;=6), "Weekday", G250=7, "Saturday", G250=1, "Sunday")</f>
        <v>Sunday</v>
      </c>
      <c r="I250" s="116">
        <f t="shared" si="14"/>
        <v>8</v>
      </c>
      <c r="J250" s="116" t="str">
        <f t="shared" si="15"/>
        <v>High season</v>
      </c>
      <c r="K250" s="117" t="str" cm="1">
        <f t="array" ref="K250">_xlfn.IFS(AND(H250="Weekday", J250="High season"), VLOOKUP(B250, high_weekday, 2, 0),
    AND(H250="Saturday", J250="High season"), VLOOKUP(B250, high_saturday, 2, 0),
    AND(H250="Sunday", J250="High season"), VLOOKUP(B250, high_sunday, 2, 0),
    AND(H250="Weekday", J250="Low season"), VLOOKUP(B250, low_weekdays, 2, 0),
    AND(H250="Saturday", J250="Low season"), VLOOKUP(B250, low_saturday, 2, 0),
    AND(H250="Sunday", J250="Low season"), VLOOKUP(B250, low_sunday, 2, 0),
    TRUE, "error")</f>
        <v>Off-peak</v>
      </c>
    </row>
    <row r="251" spans="1:11" x14ac:dyDescent="0.25">
      <c r="A251" s="111">
        <v>45144</v>
      </c>
      <c r="B251" s="86">
        <v>4.1666666666666664E-2</v>
      </c>
      <c r="C251" s="91">
        <f t="shared" ca="1" si="12"/>
        <v>13</v>
      </c>
      <c r="D251" s="118">
        <v>2</v>
      </c>
      <c r="E251" s="119">
        <v>2.0833333333333332E-2</v>
      </c>
      <c r="F251" s="119">
        <v>4.1666666666666664E-2</v>
      </c>
      <c r="G251" s="115">
        <f t="shared" si="13"/>
        <v>1</v>
      </c>
      <c r="H251" s="116" t="str" cm="1">
        <f t="array" ref="H251">_xlfn.IFS((G251&gt;=2)*(G251&lt;=6), "Weekday", G251=7, "Saturday", G251=1, "Sunday")</f>
        <v>Sunday</v>
      </c>
      <c r="I251" s="116">
        <f t="shared" si="14"/>
        <v>8</v>
      </c>
      <c r="J251" s="116" t="str">
        <f t="shared" si="15"/>
        <v>High season</v>
      </c>
      <c r="K251" s="117" t="str" cm="1">
        <f t="array" ref="K251">_xlfn.IFS(AND(H251="Weekday", J251="High season"), VLOOKUP(B251, high_weekday, 2, 0),
    AND(H251="Saturday", J251="High season"), VLOOKUP(B251, high_saturday, 2, 0),
    AND(H251="Sunday", J251="High season"), VLOOKUP(B251, high_sunday, 2, 0),
    AND(H251="Weekday", J251="Low season"), VLOOKUP(B251, low_weekdays, 2, 0),
    AND(H251="Saturday", J251="Low season"), VLOOKUP(B251, low_saturday, 2, 0),
    AND(H251="Sunday", J251="Low season"), VLOOKUP(B251, low_sunday, 2, 0),
    TRUE, "error")</f>
        <v>Off-peak</v>
      </c>
    </row>
    <row r="252" spans="1:11" x14ac:dyDescent="0.25">
      <c r="A252" s="111">
        <v>45144</v>
      </c>
      <c r="B252" s="86">
        <v>6.25E-2</v>
      </c>
      <c r="C252" s="91">
        <f t="shared" ca="1" si="12"/>
        <v>29</v>
      </c>
      <c r="D252" s="118">
        <v>3</v>
      </c>
      <c r="E252" s="119">
        <v>4.1666666666666664E-2</v>
      </c>
      <c r="F252" s="119">
        <v>6.25E-2</v>
      </c>
      <c r="G252" s="115">
        <f t="shared" si="13"/>
        <v>1</v>
      </c>
      <c r="H252" s="116" t="str" cm="1">
        <f t="array" ref="H252">_xlfn.IFS((G252&gt;=2)*(G252&lt;=6), "Weekday", G252=7, "Saturday", G252=1, "Sunday")</f>
        <v>Sunday</v>
      </c>
      <c r="I252" s="116">
        <f t="shared" si="14"/>
        <v>8</v>
      </c>
      <c r="J252" s="116" t="str">
        <f t="shared" si="15"/>
        <v>High season</v>
      </c>
      <c r="K252" s="117" t="str" cm="1">
        <f t="array" ref="K252">_xlfn.IFS(AND(H252="Weekday", J252="High season"), VLOOKUP(B252, high_weekday, 2, 0),
    AND(H252="Saturday", J252="High season"), VLOOKUP(B252, high_saturday, 2, 0),
    AND(H252="Sunday", J252="High season"), VLOOKUP(B252, high_sunday, 2, 0),
    AND(H252="Weekday", J252="Low season"), VLOOKUP(B252, low_weekdays, 2, 0),
    AND(H252="Saturday", J252="Low season"), VLOOKUP(B252, low_saturday, 2, 0),
    AND(H252="Sunday", J252="Low season"), VLOOKUP(B252, low_sunday, 2, 0),
    TRUE, "error")</f>
        <v>Off-peak</v>
      </c>
    </row>
    <row r="253" spans="1:11" x14ac:dyDescent="0.25">
      <c r="A253" s="111">
        <v>45144</v>
      </c>
      <c r="B253" s="86">
        <v>8.3333333333333301E-2</v>
      </c>
      <c r="C253" s="91">
        <f t="shared" ca="1" si="12"/>
        <v>25</v>
      </c>
      <c r="D253" s="118">
        <v>4</v>
      </c>
      <c r="E253" s="119">
        <v>6.25E-2</v>
      </c>
      <c r="F253" s="119">
        <v>8.3333333333333301E-2</v>
      </c>
      <c r="G253" s="115">
        <f t="shared" si="13"/>
        <v>1</v>
      </c>
      <c r="H253" s="116" t="str" cm="1">
        <f t="array" ref="H253">_xlfn.IFS((G253&gt;=2)*(G253&lt;=6), "Weekday", G253=7, "Saturday", G253=1, "Sunday")</f>
        <v>Sunday</v>
      </c>
      <c r="I253" s="116">
        <f t="shared" si="14"/>
        <v>8</v>
      </c>
      <c r="J253" s="116" t="str">
        <f t="shared" si="15"/>
        <v>High season</v>
      </c>
      <c r="K253" s="117" t="str" cm="1">
        <f t="array" ref="K253">_xlfn.IFS(AND(H253="Weekday", J253="High season"), VLOOKUP(B253, high_weekday, 2, 0),
    AND(H253="Saturday", J253="High season"), VLOOKUP(B253, high_saturday, 2, 0),
    AND(H253="Sunday", J253="High season"), VLOOKUP(B253, high_sunday, 2, 0),
    AND(H253="Weekday", J253="Low season"), VLOOKUP(B253, low_weekdays, 2, 0),
    AND(H253="Saturday", J253="Low season"), VLOOKUP(B253, low_saturday, 2, 0),
    AND(H253="Sunday", J253="Low season"), VLOOKUP(B253, low_sunday, 2, 0),
    TRUE, "error")</f>
        <v>Off-peak</v>
      </c>
    </row>
    <row r="254" spans="1:11" x14ac:dyDescent="0.25">
      <c r="A254" s="111">
        <v>45144</v>
      </c>
      <c r="B254" s="86">
        <v>0.104166666666667</v>
      </c>
      <c r="C254" s="91">
        <f t="shared" ca="1" si="12"/>
        <v>3</v>
      </c>
      <c r="D254" s="118">
        <v>5</v>
      </c>
      <c r="E254" s="119">
        <v>8.3333333333333301E-2</v>
      </c>
      <c r="F254" s="119">
        <v>0.104166666666667</v>
      </c>
      <c r="G254" s="115">
        <f t="shared" si="13"/>
        <v>1</v>
      </c>
      <c r="H254" s="116" t="str" cm="1">
        <f t="array" ref="H254">_xlfn.IFS((G254&gt;=2)*(G254&lt;=6), "Weekday", G254=7, "Saturday", G254=1, "Sunday")</f>
        <v>Sunday</v>
      </c>
      <c r="I254" s="116">
        <f t="shared" si="14"/>
        <v>8</v>
      </c>
      <c r="J254" s="116" t="str">
        <f t="shared" si="15"/>
        <v>High season</v>
      </c>
      <c r="K254" s="117" t="str" cm="1">
        <f t="array" ref="K254">_xlfn.IFS(AND(H254="Weekday", J254="High season"), VLOOKUP(B254, high_weekday, 2, 0),
    AND(H254="Saturday", J254="High season"), VLOOKUP(B254, high_saturday, 2, 0),
    AND(H254="Sunday", J254="High season"), VLOOKUP(B254, high_sunday, 2, 0),
    AND(H254="Weekday", J254="Low season"), VLOOKUP(B254, low_weekdays, 2, 0),
    AND(H254="Saturday", J254="Low season"), VLOOKUP(B254, low_saturday, 2, 0),
    AND(H254="Sunday", J254="Low season"), VLOOKUP(B254, low_sunday, 2, 0),
    TRUE, "error")</f>
        <v>Off-peak</v>
      </c>
    </row>
    <row r="255" spans="1:11" x14ac:dyDescent="0.25">
      <c r="A255" s="111">
        <v>45144</v>
      </c>
      <c r="B255" s="86">
        <v>0.125</v>
      </c>
      <c r="C255" s="91">
        <f t="shared" ca="1" si="12"/>
        <v>24</v>
      </c>
      <c r="D255" s="118">
        <v>6</v>
      </c>
      <c r="E255" s="119">
        <v>0.104166666666667</v>
      </c>
      <c r="F255" s="119">
        <v>0.125</v>
      </c>
      <c r="G255" s="115">
        <f t="shared" si="13"/>
        <v>1</v>
      </c>
      <c r="H255" s="116" t="str" cm="1">
        <f t="array" ref="H255">_xlfn.IFS((G255&gt;=2)*(G255&lt;=6), "Weekday", G255=7, "Saturday", G255=1, "Sunday")</f>
        <v>Sunday</v>
      </c>
      <c r="I255" s="116">
        <f t="shared" si="14"/>
        <v>8</v>
      </c>
      <c r="J255" s="116" t="str">
        <f t="shared" si="15"/>
        <v>High season</v>
      </c>
      <c r="K255" s="117" t="str" cm="1">
        <f t="array" ref="K255">_xlfn.IFS(AND(H255="Weekday", J255="High season"), VLOOKUP(B255, high_weekday, 2, 0),
    AND(H255="Saturday", J255="High season"), VLOOKUP(B255, high_saturday, 2, 0),
    AND(H255="Sunday", J255="High season"), VLOOKUP(B255, high_sunday, 2, 0),
    AND(H255="Weekday", J255="Low season"), VLOOKUP(B255, low_weekdays, 2, 0),
    AND(H255="Saturday", J255="Low season"), VLOOKUP(B255, low_saturday, 2, 0),
    AND(H255="Sunday", J255="Low season"), VLOOKUP(B255, low_sunday, 2, 0),
    TRUE, "error")</f>
        <v>Off-peak</v>
      </c>
    </row>
    <row r="256" spans="1:11" x14ac:dyDescent="0.25">
      <c r="A256" s="111">
        <v>45144</v>
      </c>
      <c r="B256" s="86">
        <v>0.14583333333333301</v>
      </c>
      <c r="C256" s="91">
        <f t="shared" ca="1" si="12"/>
        <v>1</v>
      </c>
      <c r="D256" s="118">
        <v>7</v>
      </c>
      <c r="E256" s="119">
        <v>0.125</v>
      </c>
      <c r="F256" s="119">
        <v>0.14583333333333301</v>
      </c>
      <c r="G256" s="115">
        <f t="shared" si="13"/>
        <v>1</v>
      </c>
      <c r="H256" s="116" t="str" cm="1">
        <f t="array" ref="H256">_xlfn.IFS((G256&gt;=2)*(G256&lt;=6), "Weekday", G256=7, "Saturday", G256=1, "Sunday")</f>
        <v>Sunday</v>
      </c>
      <c r="I256" s="116">
        <f t="shared" si="14"/>
        <v>8</v>
      </c>
      <c r="J256" s="116" t="str">
        <f t="shared" si="15"/>
        <v>High season</v>
      </c>
      <c r="K256" s="117" t="str" cm="1">
        <f t="array" ref="K256">_xlfn.IFS(AND(H256="Weekday", J256="High season"), VLOOKUP(B256, high_weekday, 2, 0),
    AND(H256="Saturday", J256="High season"), VLOOKUP(B256, high_saturday, 2, 0),
    AND(H256="Sunday", J256="High season"), VLOOKUP(B256, high_sunday, 2, 0),
    AND(H256="Weekday", J256="Low season"), VLOOKUP(B256, low_weekdays, 2, 0),
    AND(H256="Saturday", J256="Low season"), VLOOKUP(B256, low_saturday, 2, 0),
    AND(H256="Sunday", J256="Low season"), VLOOKUP(B256, low_sunday, 2, 0),
    TRUE, "error")</f>
        <v>Off-peak</v>
      </c>
    </row>
    <row r="257" spans="1:11" x14ac:dyDescent="0.25">
      <c r="A257" s="111">
        <v>45144</v>
      </c>
      <c r="B257" s="86">
        <v>0.16666666666666699</v>
      </c>
      <c r="C257" s="91">
        <f t="shared" ca="1" si="12"/>
        <v>6</v>
      </c>
      <c r="D257" s="118">
        <v>8</v>
      </c>
      <c r="E257" s="119">
        <v>0.14583333333333301</v>
      </c>
      <c r="F257" s="119">
        <v>0.16666666666666699</v>
      </c>
      <c r="G257" s="115">
        <f t="shared" si="13"/>
        <v>1</v>
      </c>
      <c r="H257" s="116" t="str" cm="1">
        <f t="array" ref="H257">_xlfn.IFS((G257&gt;=2)*(G257&lt;=6), "Weekday", G257=7, "Saturday", G257=1, "Sunday")</f>
        <v>Sunday</v>
      </c>
      <c r="I257" s="116">
        <f t="shared" si="14"/>
        <v>8</v>
      </c>
      <c r="J257" s="116" t="str">
        <f t="shared" si="15"/>
        <v>High season</v>
      </c>
      <c r="K257" s="117" t="str" cm="1">
        <f t="array" ref="K257">_xlfn.IFS(AND(H257="Weekday", J257="High season"), VLOOKUP(B257, high_weekday, 2, 0),
    AND(H257="Saturday", J257="High season"), VLOOKUP(B257, high_saturday, 2, 0),
    AND(H257="Sunday", J257="High season"), VLOOKUP(B257, high_sunday, 2, 0),
    AND(H257="Weekday", J257="Low season"), VLOOKUP(B257, low_weekdays, 2, 0),
    AND(H257="Saturday", J257="Low season"), VLOOKUP(B257, low_saturday, 2, 0),
    AND(H257="Sunday", J257="Low season"), VLOOKUP(B257, low_sunday, 2, 0),
    TRUE, "error")</f>
        <v>Off-peak</v>
      </c>
    </row>
    <row r="258" spans="1:11" x14ac:dyDescent="0.25">
      <c r="A258" s="111">
        <v>45144</v>
      </c>
      <c r="B258" s="86">
        <v>0.1875</v>
      </c>
      <c r="C258" s="91">
        <f t="shared" ca="1" si="12"/>
        <v>10</v>
      </c>
      <c r="D258" s="118">
        <v>9</v>
      </c>
      <c r="E258" s="119">
        <v>0.16666666666666699</v>
      </c>
      <c r="F258" s="119">
        <v>0.1875</v>
      </c>
      <c r="G258" s="115">
        <f t="shared" si="13"/>
        <v>1</v>
      </c>
      <c r="H258" s="116" t="str" cm="1">
        <f t="array" ref="H258">_xlfn.IFS((G258&gt;=2)*(G258&lt;=6), "Weekday", G258=7, "Saturday", G258=1, "Sunday")</f>
        <v>Sunday</v>
      </c>
      <c r="I258" s="116">
        <f t="shared" si="14"/>
        <v>8</v>
      </c>
      <c r="J258" s="116" t="str">
        <f t="shared" si="15"/>
        <v>High season</v>
      </c>
      <c r="K258" s="117" t="str" cm="1">
        <f t="array" ref="K258">_xlfn.IFS(AND(H258="Weekday", J258="High season"), VLOOKUP(B258, high_weekday, 2, 0),
    AND(H258="Saturday", J258="High season"), VLOOKUP(B258, high_saturday, 2, 0),
    AND(H258="Sunday", J258="High season"), VLOOKUP(B258, high_sunday, 2, 0),
    AND(H258="Weekday", J258="Low season"), VLOOKUP(B258, low_weekdays, 2, 0),
    AND(H258="Saturday", J258="Low season"), VLOOKUP(B258, low_saturday, 2, 0),
    AND(H258="Sunday", J258="Low season"), VLOOKUP(B258, low_sunday, 2, 0),
    TRUE, "error")</f>
        <v>Off-peak</v>
      </c>
    </row>
    <row r="259" spans="1:11" x14ac:dyDescent="0.25">
      <c r="A259" s="111">
        <v>45144</v>
      </c>
      <c r="B259" s="86">
        <v>0.20833333333333301</v>
      </c>
      <c r="C259" s="91">
        <f t="shared" ca="1" si="12"/>
        <v>27</v>
      </c>
      <c r="D259" s="118">
        <v>10</v>
      </c>
      <c r="E259" s="119">
        <v>0.1875</v>
      </c>
      <c r="F259" s="119">
        <v>0.20833333333333301</v>
      </c>
      <c r="G259" s="115">
        <f t="shared" si="13"/>
        <v>1</v>
      </c>
      <c r="H259" s="116" t="str" cm="1">
        <f t="array" ref="H259">_xlfn.IFS((G259&gt;=2)*(G259&lt;=6), "Weekday", G259=7, "Saturday", G259=1, "Sunday")</f>
        <v>Sunday</v>
      </c>
      <c r="I259" s="116">
        <f t="shared" si="14"/>
        <v>8</v>
      </c>
      <c r="J259" s="116" t="str">
        <f t="shared" si="15"/>
        <v>High season</v>
      </c>
      <c r="K259" s="117" t="str" cm="1">
        <f t="array" ref="K259">_xlfn.IFS(AND(H259="Weekday", J259="High season"), VLOOKUP(B259, high_weekday, 2, 0),
    AND(H259="Saturday", J259="High season"), VLOOKUP(B259, high_saturday, 2, 0),
    AND(H259="Sunday", J259="High season"), VLOOKUP(B259, high_sunday, 2, 0),
    AND(H259="Weekday", J259="Low season"), VLOOKUP(B259, low_weekdays, 2, 0),
    AND(H259="Saturday", J259="Low season"), VLOOKUP(B259, low_saturday, 2, 0),
    AND(H259="Sunday", J259="Low season"), VLOOKUP(B259, low_sunday, 2, 0),
    TRUE, "error")</f>
        <v>Off-peak</v>
      </c>
    </row>
    <row r="260" spans="1:11" x14ac:dyDescent="0.25">
      <c r="A260" s="111">
        <v>45144</v>
      </c>
      <c r="B260" s="86">
        <v>0.22916666666666699</v>
      </c>
      <c r="C260" s="91">
        <f t="shared" ca="1" si="12"/>
        <v>12</v>
      </c>
      <c r="D260" s="118">
        <v>11</v>
      </c>
      <c r="E260" s="119">
        <v>0.20833333333333301</v>
      </c>
      <c r="F260" s="119">
        <v>0.22916666666666699</v>
      </c>
      <c r="G260" s="115">
        <f t="shared" si="13"/>
        <v>1</v>
      </c>
      <c r="H260" s="116" t="str" cm="1">
        <f t="array" ref="H260">_xlfn.IFS((G260&gt;=2)*(G260&lt;=6), "Weekday", G260=7, "Saturday", G260=1, "Sunday")</f>
        <v>Sunday</v>
      </c>
      <c r="I260" s="116">
        <f t="shared" si="14"/>
        <v>8</v>
      </c>
      <c r="J260" s="116" t="str">
        <f t="shared" si="15"/>
        <v>High season</v>
      </c>
      <c r="K260" s="117" t="str" cm="1">
        <f t="array" ref="K260">_xlfn.IFS(AND(H260="Weekday", J260="High season"), VLOOKUP(B260, high_weekday, 2, 0),
    AND(H260="Saturday", J260="High season"), VLOOKUP(B260, high_saturday, 2, 0),
    AND(H260="Sunday", J260="High season"), VLOOKUP(B260, high_sunday, 2, 0),
    AND(H260="Weekday", J260="Low season"), VLOOKUP(B260, low_weekdays, 2, 0),
    AND(H260="Saturday", J260="Low season"), VLOOKUP(B260, low_saturday, 2, 0),
    AND(H260="Sunday", J260="Low season"), VLOOKUP(B260, low_sunday, 2, 0),
    TRUE, "error")</f>
        <v>Off-peak</v>
      </c>
    </row>
    <row r="261" spans="1:11" x14ac:dyDescent="0.25">
      <c r="A261" s="111">
        <v>45144</v>
      </c>
      <c r="B261" s="86">
        <v>0.25</v>
      </c>
      <c r="C261" s="91">
        <f t="shared" ca="1" si="12"/>
        <v>25</v>
      </c>
      <c r="D261" s="118">
        <v>12</v>
      </c>
      <c r="E261" s="119">
        <v>0.22916666666666699</v>
      </c>
      <c r="F261" s="119">
        <v>0.25</v>
      </c>
      <c r="G261" s="115">
        <f t="shared" si="13"/>
        <v>1</v>
      </c>
      <c r="H261" s="116" t="str" cm="1">
        <f t="array" ref="H261">_xlfn.IFS((G261&gt;=2)*(G261&lt;=6), "Weekday", G261=7, "Saturday", G261=1, "Sunday")</f>
        <v>Sunday</v>
      </c>
      <c r="I261" s="116">
        <f t="shared" si="14"/>
        <v>8</v>
      </c>
      <c r="J261" s="116" t="str">
        <f t="shared" si="15"/>
        <v>High season</v>
      </c>
      <c r="K261" s="117" t="str" cm="1">
        <f t="array" ref="K261">_xlfn.IFS(AND(H261="Weekday", J261="High season"), VLOOKUP(B261, high_weekday, 2, 0),
    AND(H261="Saturday", J261="High season"), VLOOKUP(B261, high_saturday, 2, 0),
    AND(H261="Sunday", J261="High season"), VLOOKUP(B261, high_sunday, 2, 0),
    AND(H261="Weekday", J261="Low season"), VLOOKUP(B261, low_weekdays, 2, 0),
    AND(H261="Saturday", J261="Low season"), VLOOKUP(B261, low_saturday, 2, 0),
    AND(H261="Sunday", J261="Low season"), VLOOKUP(B261, low_sunday, 2, 0),
    TRUE, "error")</f>
        <v>Off-peak</v>
      </c>
    </row>
    <row r="262" spans="1:11" x14ac:dyDescent="0.25">
      <c r="A262" s="111">
        <v>45144</v>
      </c>
      <c r="B262" s="86">
        <v>0.27083333333333298</v>
      </c>
      <c r="C262" s="91">
        <f t="shared" ca="1" si="12"/>
        <v>26</v>
      </c>
      <c r="D262" s="118">
        <v>13</v>
      </c>
      <c r="E262" s="119">
        <v>0.25</v>
      </c>
      <c r="F262" s="119">
        <v>0.27083333333333298</v>
      </c>
      <c r="G262" s="115">
        <f t="shared" si="13"/>
        <v>1</v>
      </c>
      <c r="H262" s="116" t="str" cm="1">
        <f t="array" ref="H262">_xlfn.IFS((G262&gt;=2)*(G262&lt;=6), "Weekday", G262=7, "Saturday", G262=1, "Sunday")</f>
        <v>Sunday</v>
      </c>
      <c r="I262" s="116">
        <f t="shared" si="14"/>
        <v>8</v>
      </c>
      <c r="J262" s="116" t="str">
        <f t="shared" si="15"/>
        <v>High season</v>
      </c>
      <c r="K262" s="117" t="str" cm="1">
        <f t="array" ref="K262">_xlfn.IFS(AND(H262="Weekday", J262="High season"), VLOOKUP(B262, high_weekday, 2, 0),
    AND(H262="Saturday", J262="High season"), VLOOKUP(B262, high_saturday, 2, 0),
    AND(H262="Sunday", J262="High season"), VLOOKUP(B262, high_sunday, 2, 0),
    AND(H262="Weekday", J262="Low season"), VLOOKUP(B262, low_weekdays, 2, 0),
    AND(H262="Saturday", J262="Low season"), VLOOKUP(B262, low_saturday, 2, 0),
    AND(H262="Sunday", J262="Low season"), VLOOKUP(B262, low_sunday, 2, 0),
    TRUE, "error")</f>
        <v>Off-peak</v>
      </c>
    </row>
    <row r="263" spans="1:11" x14ac:dyDescent="0.25">
      <c r="A263" s="111">
        <v>45144</v>
      </c>
      <c r="B263" s="86">
        <v>0.29166666666666702</v>
      </c>
      <c r="C263" s="91">
        <f t="shared" ca="1" si="12"/>
        <v>25</v>
      </c>
      <c r="D263" s="118">
        <v>14</v>
      </c>
      <c r="E263" s="119">
        <v>0.27083333333333298</v>
      </c>
      <c r="F263" s="119">
        <v>0.29166666666666702</v>
      </c>
      <c r="G263" s="115">
        <f t="shared" si="13"/>
        <v>1</v>
      </c>
      <c r="H263" s="116" t="str" cm="1">
        <f t="array" ref="H263">_xlfn.IFS((G263&gt;=2)*(G263&lt;=6), "Weekday", G263=7, "Saturday", G263=1, "Sunday")</f>
        <v>Sunday</v>
      </c>
      <c r="I263" s="116">
        <f t="shared" si="14"/>
        <v>8</v>
      </c>
      <c r="J263" s="116" t="str">
        <f t="shared" si="15"/>
        <v>High season</v>
      </c>
      <c r="K263" s="117" t="str" cm="1">
        <f t="array" ref="K263">_xlfn.IFS(AND(H263="Weekday", J263="High season"), VLOOKUP(B263, high_weekday, 2, 0),
    AND(H263="Saturday", J263="High season"), VLOOKUP(B263, high_saturday, 2, 0),
    AND(H263="Sunday", J263="High season"), VLOOKUP(B263, high_sunday, 2, 0),
    AND(H263="Weekday", J263="Low season"), VLOOKUP(B263, low_weekdays, 2, 0),
    AND(H263="Saturday", J263="Low season"), VLOOKUP(B263, low_saturday, 2, 0),
    AND(H263="Sunday", J263="Low season"), VLOOKUP(B263, low_sunday, 2, 0),
    TRUE, "error")</f>
        <v>Off-peak</v>
      </c>
    </row>
    <row r="264" spans="1:11" x14ac:dyDescent="0.25">
      <c r="A264" s="111">
        <v>45144</v>
      </c>
      <c r="B264" s="86">
        <v>0.3125</v>
      </c>
      <c r="C264" s="91">
        <f t="shared" ca="1" si="12"/>
        <v>11</v>
      </c>
      <c r="D264" s="118">
        <v>15</v>
      </c>
      <c r="E264" s="119">
        <v>0.29166666666666702</v>
      </c>
      <c r="F264" s="119">
        <v>0.3125</v>
      </c>
      <c r="G264" s="115">
        <f t="shared" si="13"/>
        <v>1</v>
      </c>
      <c r="H264" s="116" t="str" cm="1">
        <f t="array" ref="H264">_xlfn.IFS((G264&gt;=2)*(G264&lt;=6), "Weekday", G264=7, "Saturday", G264=1, "Sunday")</f>
        <v>Sunday</v>
      </c>
      <c r="I264" s="116">
        <f t="shared" si="14"/>
        <v>8</v>
      </c>
      <c r="J264" s="116" t="str">
        <f t="shared" si="15"/>
        <v>High season</v>
      </c>
      <c r="K264" s="117" t="str" cm="1">
        <f t="array" ref="K264">_xlfn.IFS(AND(H264="Weekday", J264="High season"), VLOOKUP(B264, high_weekday, 2, 0),
    AND(H264="Saturday", J264="High season"), VLOOKUP(B264, high_saturday, 2, 0),
    AND(H264="Sunday", J264="High season"), VLOOKUP(B264, high_sunday, 2, 0),
    AND(H264="Weekday", J264="Low season"), VLOOKUP(B264, low_weekdays, 2, 0),
    AND(H264="Saturday", J264="Low season"), VLOOKUP(B264, low_saturday, 2, 0),
    AND(H264="Sunday", J264="Low season"), VLOOKUP(B264, low_sunday, 2, 0),
    TRUE, "error")</f>
        <v>Off-peak</v>
      </c>
    </row>
    <row r="265" spans="1:11" x14ac:dyDescent="0.25">
      <c r="A265" s="111">
        <v>45144</v>
      </c>
      <c r="B265" s="86">
        <v>0.33333333333333298</v>
      </c>
      <c r="C265" s="91">
        <f t="shared" ca="1" si="12"/>
        <v>23</v>
      </c>
      <c r="D265" s="118">
        <v>16</v>
      </c>
      <c r="E265" s="119">
        <v>0.3125</v>
      </c>
      <c r="F265" s="119">
        <v>0.33333333333333298</v>
      </c>
      <c r="G265" s="115">
        <f t="shared" si="13"/>
        <v>1</v>
      </c>
      <c r="H265" s="116" t="str" cm="1">
        <f t="array" ref="H265">_xlfn.IFS((G265&gt;=2)*(G265&lt;=6), "Weekday", G265=7, "Saturday", G265=1, "Sunday")</f>
        <v>Sunday</v>
      </c>
      <c r="I265" s="116">
        <f t="shared" si="14"/>
        <v>8</v>
      </c>
      <c r="J265" s="116" t="str">
        <f t="shared" si="15"/>
        <v>High season</v>
      </c>
      <c r="K265" s="117" t="str" cm="1">
        <f t="array" ref="K265">_xlfn.IFS(AND(H265="Weekday", J265="High season"), VLOOKUP(B265, high_weekday, 2, 0),
    AND(H265="Saturday", J265="High season"), VLOOKUP(B265, high_saturday, 2, 0),
    AND(H265="Sunday", J265="High season"), VLOOKUP(B265, high_sunday, 2, 0),
    AND(H265="Weekday", J265="Low season"), VLOOKUP(B265, low_weekdays, 2, 0),
    AND(H265="Saturday", J265="Low season"), VLOOKUP(B265, low_saturday, 2, 0),
    AND(H265="Sunday", J265="Low season"), VLOOKUP(B265, low_sunday, 2, 0),
    TRUE, "error")</f>
        <v>Off-peak</v>
      </c>
    </row>
    <row r="266" spans="1:11" x14ac:dyDescent="0.25">
      <c r="A266" s="111">
        <v>45144</v>
      </c>
      <c r="B266" s="86">
        <v>0.35416666666666702</v>
      </c>
      <c r="C266" s="91">
        <f t="shared" ca="1" si="12"/>
        <v>26</v>
      </c>
      <c r="D266" s="118">
        <v>17</v>
      </c>
      <c r="E266" s="119">
        <v>0.33333333333333298</v>
      </c>
      <c r="F266" s="119">
        <v>0.35416666666666702</v>
      </c>
      <c r="G266" s="115">
        <f t="shared" si="13"/>
        <v>1</v>
      </c>
      <c r="H266" s="116" t="str" cm="1">
        <f t="array" ref="H266">_xlfn.IFS((G266&gt;=2)*(G266&lt;=6), "Weekday", G266=7, "Saturday", G266=1, "Sunday")</f>
        <v>Sunday</v>
      </c>
      <c r="I266" s="116">
        <f t="shared" si="14"/>
        <v>8</v>
      </c>
      <c r="J266" s="116" t="str">
        <f t="shared" si="15"/>
        <v>High season</v>
      </c>
      <c r="K266" s="117" t="str" cm="1">
        <f t="array" ref="K266">_xlfn.IFS(AND(H266="Weekday", J266="High season"), VLOOKUP(B266, high_weekday, 2, 0),
    AND(H266="Saturday", J266="High season"), VLOOKUP(B266, high_saturday, 2, 0),
    AND(H266="Sunday", J266="High season"), VLOOKUP(B266, high_sunday, 2, 0),
    AND(H266="Weekday", J266="Low season"), VLOOKUP(B266, low_weekdays, 2, 0),
    AND(H266="Saturday", J266="Low season"), VLOOKUP(B266, low_saturday, 2, 0),
    AND(H266="Sunday", J266="Low season"), VLOOKUP(B266, low_sunday, 2, 0),
    TRUE, "error")</f>
        <v>Off-peak</v>
      </c>
    </row>
    <row r="267" spans="1:11" x14ac:dyDescent="0.25">
      <c r="A267" s="111">
        <v>45144</v>
      </c>
      <c r="B267" s="86">
        <v>0.375</v>
      </c>
      <c r="C267" s="91">
        <f t="shared" ref="C267:C330" ca="1" si="16">RANDBETWEEN(1,30)</f>
        <v>26</v>
      </c>
      <c r="D267" s="118">
        <v>18</v>
      </c>
      <c r="E267" s="119">
        <v>0.35416666666666702</v>
      </c>
      <c r="F267" s="119">
        <v>0.375</v>
      </c>
      <c r="G267" s="115">
        <f t="shared" ref="G267:G330" si="17">WEEKDAY(A267)</f>
        <v>1</v>
      </c>
      <c r="H267" s="116" t="str" cm="1">
        <f t="array" ref="H267">_xlfn.IFS((G267&gt;=2)*(G267&lt;=6), "Weekday", G267=7, "Saturday", G267=1, "Sunday")</f>
        <v>Sunday</v>
      </c>
      <c r="I267" s="116">
        <f t="shared" ref="I267:I330" si="18">MONTH(A267)</f>
        <v>8</v>
      </c>
      <c r="J267" s="116" t="str">
        <f t="shared" ref="J267:J330" si="19">IF(AND(I267&gt;6, I267&lt;9), "High season", "Low season")</f>
        <v>High season</v>
      </c>
      <c r="K267" s="117" t="str" cm="1">
        <f t="array" ref="K267">_xlfn.IFS(AND(H267="Weekday", J267="High season"), VLOOKUP(B267, high_weekday, 2, 0),
    AND(H267="Saturday", J267="High season"), VLOOKUP(B267, high_saturday, 2, 0),
    AND(H267="Sunday", J267="High season"), VLOOKUP(B267, high_sunday, 2, 0),
    AND(H267="Weekday", J267="Low season"), VLOOKUP(B267, low_weekdays, 2, 0),
    AND(H267="Saturday", J267="Low season"), VLOOKUP(B267, low_saturday, 2, 0),
    AND(H267="Sunday", J267="Low season"), VLOOKUP(B267, low_sunday, 2, 0),
    TRUE, "error")</f>
        <v>Off-peak</v>
      </c>
    </row>
    <row r="268" spans="1:11" x14ac:dyDescent="0.25">
      <c r="A268" s="111">
        <v>45144</v>
      </c>
      <c r="B268" s="86">
        <v>0.39583333333333298</v>
      </c>
      <c r="C268" s="91">
        <f t="shared" ca="1" si="16"/>
        <v>17</v>
      </c>
      <c r="D268" s="118">
        <v>19</v>
      </c>
      <c r="E268" s="119">
        <v>0.375</v>
      </c>
      <c r="F268" s="119">
        <v>0.39583333333333298</v>
      </c>
      <c r="G268" s="115">
        <f t="shared" si="17"/>
        <v>1</v>
      </c>
      <c r="H268" s="116" t="str" cm="1">
        <f t="array" ref="H268">_xlfn.IFS((G268&gt;=2)*(G268&lt;=6), "Weekday", G268=7, "Saturday", G268=1, "Sunday")</f>
        <v>Sunday</v>
      </c>
      <c r="I268" s="116">
        <f t="shared" si="18"/>
        <v>8</v>
      </c>
      <c r="J268" s="116" t="str">
        <f t="shared" si="19"/>
        <v>High season</v>
      </c>
      <c r="K268" s="117" t="str" cm="1">
        <f t="array" ref="K268">_xlfn.IFS(AND(H268="Weekday", J268="High season"), VLOOKUP(B268, high_weekday, 2, 0),
    AND(H268="Saturday", J268="High season"), VLOOKUP(B268, high_saturday, 2, 0),
    AND(H268="Sunday", J268="High season"), VLOOKUP(B268, high_sunday, 2, 0),
    AND(H268="Weekday", J268="Low season"), VLOOKUP(B268, low_weekdays, 2, 0),
    AND(H268="Saturday", J268="Low season"), VLOOKUP(B268, low_saturday, 2, 0),
    AND(H268="Sunday", J268="Low season"), VLOOKUP(B268, low_sunday, 2, 0),
    TRUE, "error")</f>
        <v>Off-peak</v>
      </c>
    </row>
    <row r="269" spans="1:11" x14ac:dyDescent="0.25">
      <c r="A269" s="111">
        <v>45144</v>
      </c>
      <c r="B269" s="86">
        <v>0.41666666666666702</v>
      </c>
      <c r="C269" s="91">
        <f t="shared" ca="1" si="16"/>
        <v>27</v>
      </c>
      <c r="D269" s="118">
        <v>20</v>
      </c>
      <c r="E269" s="119">
        <v>0.39583333333333298</v>
      </c>
      <c r="F269" s="119">
        <v>0.41666666666666702</v>
      </c>
      <c r="G269" s="115">
        <f t="shared" si="17"/>
        <v>1</v>
      </c>
      <c r="H269" s="116" t="str" cm="1">
        <f t="array" ref="H269">_xlfn.IFS((G269&gt;=2)*(G269&lt;=6), "Weekday", G269=7, "Saturday", G269=1, "Sunday")</f>
        <v>Sunday</v>
      </c>
      <c r="I269" s="116">
        <f t="shared" si="18"/>
        <v>8</v>
      </c>
      <c r="J269" s="116" t="str">
        <f t="shared" si="19"/>
        <v>High season</v>
      </c>
      <c r="K269" s="117" t="str" cm="1">
        <f t="array" ref="K269">_xlfn.IFS(AND(H269="Weekday", J269="High season"), VLOOKUP(B269, high_weekday, 2, 0),
    AND(H269="Saturday", J269="High season"), VLOOKUP(B269, high_saturday, 2, 0),
    AND(H269="Sunday", J269="High season"), VLOOKUP(B269, high_sunday, 2, 0),
    AND(H269="Weekday", J269="Low season"), VLOOKUP(B269, low_weekdays, 2, 0),
    AND(H269="Saturday", J269="Low season"), VLOOKUP(B269, low_saturday, 2, 0),
    AND(H269="Sunday", J269="Low season"), VLOOKUP(B269, low_sunday, 2, 0),
    TRUE, "error")</f>
        <v>Off-peak</v>
      </c>
    </row>
    <row r="270" spans="1:11" x14ac:dyDescent="0.25">
      <c r="A270" s="111">
        <v>45144</v>
      </c>
      <c r="B270" s="86">
        <v>0.4375</v>
      </c>
      <c r="C270" s="91">
        <f t="shared" ca="1" si="16"/>
        <v>25</v>
      </c>
      <c r="D270" s="118">
        <v>21</v>
      </c>
      <c r="E270" s="119">
        <v>0.41666666666666702</v>
      </c>
      <c r="F270" s="119">
        <v>0.4375</v>
      </c>
      <c r="G270" s="115">
        <f t="shared" si="17"/>
        <v>1</v>
      </c>
      <c r="H270" s="116" t="str" cm="1">
        <f t="array" ref="H270">_xlfn.IFS((G270&gt;=2)*(G270&lt;=6), "Weekday", G270=7, "Saturday", G270=1, "Sunday")</f>
        <v>Sunday</v>
      </c>
      <c r="I270" s="116">
        <f t="shared" si="18"/>
        <v>8</v>
      </c>
      <c r="J270" s="116" t="str">
        <f t="shared" si="19"/>
        <v>High season</v>
      </c>
      <c r="K270" s="117" t="str" cm="1">
        <f t="array" ref="K270">_xlfn.IFS(AND(H270="Weekday", J270="High season"), VLOOKUP(B270, high_weekday, 2, 0),
    AND(H270="Saturday", J270="High season"), VLOOKUP(B270, high_saturday, 2, 0),
    AND(H270="Sunday", J270="High season"), VLOOKUP(B270, high_sunday, 2, 0),
    AND(H270="Weekday", J270="Low season"), VLOOKUP(B270, low_weekdays, 2, 0),
    AND(H270="Saturday", J270="Low season"), VLOOKUP(B270, low_saturday, 2, 0),
    AND(H270="Sunday", J270="Low season"), VLOOKUP(B270, low_sunday, 2, 0),
    TRUE, "error")</f>
        <v>Off-peak</v>
      </c>
    </row>
    <row r="271" spans="1:11" x14ac:dyDescent="0.25">
      <c r="A271" s="111">
        <v>45144</v>
      </c>
      <c r="B271" s="86">
        <v>0.45833333333333298</v>
      </c>
      <c r="C271" s="91">
        <f t="shared" ca="1" si="16"/>
        <v>14</v>
      </c>
      <c r="D271" s="118">
        <v>22</v>
      </c>
      <c r="E271" s="119">
        <v>0.4375</v>
      </c>
      <c r="F271" s="119">
        <v>0.45833333333333298</v>
      </c>
      <c r="G271" s="115">
        <f t="shared" si="17"/>
        <v>1</v>
      </c>
      <c r="H271" s="116" t="str" cm="1">
        <f t="array" ref="H271">_xlfn.IFS((G271&gt;=2)*(G271&lt;=6), "Weekday", G271=7, "Saturday", G271=1, "Sunday")</f>
        <v>Sunday</v>
      </c>
      <c r="I271" s="116">
        <f t="shared" si="18"/>
        <v>8</v>
      </c>
      <c r="J271" s="116" t="str">
        <f t="shared" si="19"/>
        <v>High season</v>
      </c>
      <c r="K271" s="117" t="str" cm="1">
        <f t="array" ref="K271">_xlfn.IFS(AND(H271="Weekday", J271="High season"), VLOOKUP(B271, high_weekday, 2, 0),
    AND(H271="Saturday", J271="High season"), VLOOKUP(B271, high_saturday, 2, 0),
    AND(H271="Sunday", J271="High season"), VLOOKUP(B271, high_sunday, 2, 0),
    AND(H271="Weekday", J271="Low season"), VLOOKUP(B271, low_weekdays, 2, 0),
    AND(H271="Saturday", J271="Low season"), VLOOKUP(B271, low_saturday, 2, 0),
    AND(H271="Sunday", J271="Low season"), VLOOKUP(B271, low_sunday, 2, 0),
    TRUE, "error")</f>
        <v>Off-peak</v>
      </c>
    </row>
    <row r="272" spans="1:11" x14ac:dyDescent="0.25">
      <c r="A272" s="111">
        <v>45144</v>
      </c>
      <c r="B272" s="86">
        <v>0.47916666666666702</v>
      </c>
      <c r="C272" s="91">
        <f t="shared" ca="1" si="16"/>
        <v>19</v>
      </c>
      <c r="D272" s="118">
        <v>23</v>
      </c>
      <c r="E272" s="119">
        <v>0.45833333333333298</v>
      </c>
      <c r="F272" s="119">
        <v>0.47916666666666702</v>
      </c>
      <c r="G272" s="115">
        <f t="shared" si="17"/>
        <v>1</v>
      </c>
      <c r="H272" s="116" t="str" cm="1">
        <f t="array" ref="H272">_xlfn.IFS((G272&gt;=2)*(G272&lt;=6), "Weekday", G272=7, "Saturday", G272=1, "Sunday")</f>
        <v>Sunday</v>
      </c>
      <c r="I272" s="116">
        <f t="shared" si="18"/>
        <v>8</v>
      </c>
      <c r="J272" s="116" t="str">
        <f t="shared" si="19"/>
        <v>High season</v>
      </c>
      <c r="K272" s="117" t="str" cm="1">
        <f t="array" ref="K272">_xlfn.IFS(AND(H272="Weekday", J272="High season"), VLOOKUP(B272, high_weekday, 2, 0),
    AND(H272="Saturday", J272="High season"), VLOOKUP(B272, high_saturday, 2, 0),
    AND(H272="Sunday", J272="High season"), VLOOKUP(B272, high_sunday, 2, 0),
    AND(H272="Weekday", J272="Low season"), VLOOKUP(B272, low_weekdays, 2, 0),
    AND(H272="Saturday", J272="Low season"), VLOOKUP(B272, low_saturday, 2, 0),
    AND(H272="Sunday", J272="Low season"), VLOOKUP(B272, low_sunday, 2, 0),
    TRUE, "error")</f>
        <v>Off-peak</v>
      </c>
    </row>
    <row r="273" spans="1:11" x14ac:dyDescent="0.25">
      <c r="A273" s="111">
        <v>45144</v>
      </c>
      <c r="B273" s="86">
        <v>0.5</v>
      </c>
      <c r="C273" s="91">
        <f t="shared" ca="1" si="16"/>
        <v>30</v>
      </c>
      <c r="D273" s="118">
        <v>24</v>
      </c>
      <c r="E273" s="119">
        <v>0.47916666666666702</v>
      </c>
      <c r="F273" s="119">
        <v>0.5</v>
      </c>
      <c r="G273" s="115">
        <f t="shared" si="17"/>
        <v>1</v>
      </c>
      <c r="H273" s="116" t="str" cm="1">
        <f t="array" ref="H273">_xlfn.IFS((G273&gt;=2)*(G273&lt;=6), "Weekday", G273=7, "Saturday", G273=1, "Sunday")</f>
        <v>Sunday</v>
      </c>
      <c r="I273" s="116">
        <f t="shared" si="18"/>
        <v>8</v>
      </c>
      <c r="J273" s="116" t="str">
        <f t="shared" si="19"/>
        <v>High season</v>
      </c>
      <c r="K273" s="117" t="str" cm="1">
        <f t="array" ref="K273">_xlfn.IFS(AND(H273="Weekday", J273="High season"), VLOOKUP(B273, high_weekday, 2, 0),
    AND(H273="Saturday", J273="High season"), VLOOKUP(B273, high_saturday, 2, 0),
    AND(H273="Sunday", J273="High season"), VLOOKUP(B273, high_sunday, 2, 0),
    AND(H273="Weekday", J273="Low season"), VLOOKUP(B273, low_weekdays, 2, 0),
    AND(H273="Saturday", J273="Low season"), VLOOKUP(B273, low_saturday, 2, 0),
    AND(H273="Sunday", J273="Low season"), VLOOKUP(B273, low_sunday, 2, 0),
    TRUE, "error")</f>
        <v>Off-peak</v>
      </c>
    </row>
    <row r="274" spans="1:11" x14ac:dyDescent="0.25">
      <c r="A274" s="111">
        <v>45144</v>
      </c>
      <c r="B274" s="86">
        <v>0.52083333333333304</v>
      </c>
      <c r="C274" s="91">
        <f t="shared" ca="1" si="16"/>
        <v>20</v>
      </c>
      <c r="D274" s="118">
        <v>25</v>
      </c>
      <c r="E274" s="119">
        <v>0.5</v>
      </c>
      <c r="F274" s="119">
        <v>0.52083333333333304</v>
      </c>
      <c r="G274" s="115">
        <f t="shared" si="17"/>
        <v>1</v>
      </c>
      <c r="H274" s="116" t="str" cm="1">
        <f t="array" ref="H274">_xlfn.IFS((G274&gt;=2)*(G274&lt;=6), "Weekday", G274=7, "Saturday", G274=1, "Sunday")</f>
        <v>Sunday</v>
      </c>
      <c r="I274" s="116">
        <f t="shared" si="18"/>
        <v>8</v>
      </c>
      <c r="J274" s="116" t="str">
        <f t="shared" si="19"/>
        <v>High season</v>
      </c>
      <c r="K274" s="117" t="str" cm="1">
        <f t="array" ref="K274">_xlfn.IFS(AND(H274="Weekday", J274="High season"), VLOOKUP(B274, high_weekday, 2, 0),
    AND(H274="Saturday", J274="High season"), VLOOKUP(B274, high_saturday, 2, 0),
    AND(H274="Sunday", J274="High season"), VLOOKUP(B274, high_sunday, 2, 0),
    AND(H274="Weekday", J274="Low season"), VLOOKUP(B274, low_weekdays, 2, 0),
    AND(H274="Saturday", J274="Low season"), VLOOKUP(B274, low_saturday, 2, 0),
    AND(H274="Sunday", J274="Low season"), VLOOKUP(B274, low_sunday, 2, 0),
    TRUE, "error")</f>
        <v>Off-peak</v>
      </c>
    </row>
    <row r="275" spans="1:11" x14ac:dyDescent="0.25">
      <c r="A275" s="111">
        <v>45144</v>
      </c>
      <c r="B275" s="86">
        <v>0.54166666666666696</v>
      </c>
      <c r="C275" s="91">
        <f t="shared" ca="1" si="16"/>
        <v>14</v>
      </c>
      <c r="D275" s="118">
        <v>26</v>
      </c>
      <c r="E275" s="119">
        <v>0.52083333333333304</v>
      </c>
      <c r="F275" s="119">
        <v>0.54166666666666696</v>
      </c>
      <c r="G275" s="115">
        <f t="shared" si="17"/>
        <v>1</v>
      </c>
      <c r="H275" s="116" t="str" cm="1">
        <f t="array" ref="H275">_xlfn.IFS((G275&gt;=2)*(G275&lt;=6), "Weekday", G275=7, "Saturday", G275=1, "Sunday")</f>
        <v>Sunday</v>
      </c>
      <c r="I275" s="116">
        <f t="shared" si="18"/>
        <v>8</v>
      </c>
      <c r="J275" s="116" t="str">
        <f t="shared" si="19"/>
        <v>High season</v>
      </c>
      <c r="K275" s="117" t="str" cm="1">
        <f t="array" ref="K275">_xlfn.IFS(AND(H275="Weekday", J275="High season"), VLOOKUP(B275, high_weekday, 2, 0),
    AND(H275="Saturday", J275="High season"), VLOOKUP(B275, high_saturday, 2, 0),
    AND(H275="Sunday", J275="High season"), VLOOKUP(B275, high_sunday, 2, 0),
    AND(H275="Weekday", J275="Low season"), VLOOKUP(B275, low_weekdays, 2, 0),
    AND(H275="Saturday", J275="Low season"), VLOOKUP(B275, low_saturday, 2, 0),
    AND(H275="Sunday", J275="Low season"), VLOOKUP(B275, low_sunday, 2, 0),
    TRUE, "error")</f>
        <v>Off-peak</v>
      </c>
    </row>
    <row r="276" spans="1:11" x14ac:dyDescent="0.25">
      <c r="A276" s="111">
        <v>45144</v>
      </c>
      <c r="B276" s="86">
        <v>0.5625</v>
      </c>
      <c r="C276" s="91">
        <f t="shared" ca="1" si="16"/>
        <v>1</v>
      </c>
      <c r="D276" s="118">
        <v>27</v>
      </c>
      <c r="E276" s="119">
        <v>0.54166666666666696</v>
      </c>
      <c r="F276" s="119">
        <v>0.5625</v>
      </c>
      <c r="G276" s="115">
        <f t="shared" si="17"/>
        <v>1</v>
      </c>
      <c r="H276" s="116" t="str" cm="1">
        <f t="array" ref="H276">_xlfn.IFS((G276&gt;=2)*(G276&lt;=6), "Weekday", G276=7, "Saturday", G276=1, "Sunday")</f>
        <v>Sunday</v>
      </c>
      <c r="I276" s="116">
        <f t="shared" si="18"/>
        <v>8</v>
      </c>
      <c r="J276" s="116" t="str">
        <f t="shared" si="19"/>
        <v>High season</v>
      </c>
      <c r="K276" s="117" t="str" cm="1">
        <f t="array" ref="K276">_xlfn.IFS(AND(H276="Weekday", J276="High season"), VLOOKUP(B276, high_weekday, 2, 0),
    AND(H276="Saturday", J276="High season"), VLOOKUP(B276, high_saturday, 2, 0),
    AND(H276="Sunday", J276="High season"), VLOOKUP(B276, high_sunday, 2, 0),
    AND(H276="Weekday", J276="Low season"), VLOOKUP(B276, low_weekdays, 2, 0),
    AND(H276="Saturday", J276="Low season"), VLOOKUP(B276, low_saturday, 2, 0),
    AND(H276="Sunday", J276="Low season"), VLOOKUP(B276, low_sunday, 2, 0),
    TRUE, "error")</f>
        <v>Off-peak</v>
      </c>
    </row>
    <row r="277" spans="1:11" x14ac:dyDescent="0.25">
      <c r="A277" s="111">
        <v>45144</v>
      </c>
      <c r="B277" s="86">
        <v>0.58333333333333304</v>
      </c>
      <c r="C277" s="91">
        <f t="shared" ca="1" si="16"/>
        <v>15</v>
      </c>
      <c r="D277" s="118">
        <v>28</v>
      </c>
      <c r="E277" s="119">
        <v>0.5625</v>
      </c>
      <c r="F277" s="119">
        <v>0.58333333333333304</v>
      </c>
      <c r="G277" s="115">
        <f t="shared" si="17"/>
        <v>1</v>
      </c>
      <c r="H277" s="116" t="str" cm="1">
        <f t="array" ref="H277">_xlfn.IFS((G277&gt;=2)*(G277&lt;=6), "Weekday", G277=7, "Saturday", G277=1, "Sunday")</f>
        <v>Sunday</v>
      </c>
      <c r="I277" s="116">
        <f t="shared" si="18"/>
        <v>8</v>
      </c>
      <c r="J277" s="116" t="str">
        <f t="shared" si="19"/>
        <v>High season</v>
      </c>
      <c r="K277" s="117" t="str" cm="1">
        <f t="array" ref="K277">_xlfn.IFS(AND(H277="Weekday", J277="High season"), VLOOKUP(B277, high_weekday, 2, 0),
    AND(H277="Saturday", J277="High season"), VLOOKUP(B277, high_saturday, 2, 0),
    AND(H277="Sunday", J277="High season"), VLOOKUP(B277, high_sunday, 2, 0),
    AND(H277="Weekday", J277="Low season"), VLOOKUP(B277, low_weekdays, 2, 0),
    AND(H277="Saturday", J277="Low season"), VLOOKUP(B277, low_saturday, 2, 0),
    AND(H277="Sunday", J277="Low season"), VLOOKUP(B277, low_sunday, 2, 0),
    TRUE, "error")</f>
        <v>Off-peak</v>
      </c>
    </row>
    <row r="278" spans="1:11" x14ac:dyDescent="0.25">
      <c r="A278" s="111">
        <v>45144</v>
      </c>
      <c r="B278" s="86">
        <v>0.60416666666666696</v>
      </c>
      <c r="C278" s="91">
        <f t="shared" ca="1" si="16"/>
        <v>4</v>
      </c>
      <c r="D278" s="118">
        <v>29</v>
      </c>
      <c r="E278" s="119">
        <v>0.58333333333333304</v>
      </c>
      <c r="F278" s="119">
        <v>0.60416666666666696</v>
      </c>
      <c r="G278" s="115">
        <f t="shared" si="17"/>
        <v>1</v>
      </c>
      <c r="H278" s="116" t="str" cm="1">
        <f t="array" ref="H278">_xlfn.IFS((G278&gt;=2)*(G278&lt;=6), "Weekday", G278=7, "Saturday", G278=1, "Sunday")</f>
        <v>Sunday</v>
      </c>
      <c r="I278" s="116">
        <f t="shared" si="18"/>
        <v>8</v>
      </c>
      <c r="J278" s="116" t="str">
        <f t="shared" si="19"/>
        <v>High season</v>
      </c>
      <c r="K278" s="117" t="str" cm="1">
        <f t="array" ref="K278">_xlfn.IFS(AND(H278="Weekday", J278="High season"), VLOOKUP(B278, high_weekday, 2, 0),
    AND(H278="Saturday", J278="High season"), VLOOKUP(B278, high_saturday, 2, 0),
    AND(H278="Sunday", J278="High season"), VLOOKUP(B278, high_sunday, 2, 0),
    AND(H278="Weekday", J278="Low season"), VLOOKUP(B278, low_weekdays, 2, 0),
    AND(H278="Saturday", J278="Low season"), VLOOKUP(B278, low_saturday, 2, 0),
    AND(H278="Sunday", J278="Low season"), VLOOKUP(B278, low_sunday, 2, 0),
    TRUE, "error")</f>
        <v>Off-peak</v>
      </c>
    </row>
    <row r="279" spans="1:11" x14ac:dyDescent="0.25">
      <c r="A279" s="111">
        <v>45144</v>
      </c>
      <c r="B279" s="86">
        <v>0.625</v>
      </c>
      <c r="C279" s="91">
        <f t="shared" ca="1" si="16"/>
        <v>18</v>
      </c>
      <c r="D279" s="118">
        <v>30</v>
      </c>
      <c r="E279" s="119">
        <v>0.60416666666666696</v>
      </c>
      <c r="F279" s="119">
        <v>0.625</v>
      </c>
      <c r="G279" s="115">
        <f t="shared" si="17"/>
        <v>1</v>
      </c>
      <c r="H279" s="116" t="str" cm="1">
        <f t="array" ref="H279">_xlfn.IFS((G279&gt;=2)*(G279&lt;=6), "Weekday", G279=7, "Saturday", G279=1, "Sunday")</f>
        <v>Sunday</v>
      </c>
      <c r="I279" s="116">
        <f t="shared" si="18"/>
        <v>8</v>
      </c>
      <c r="J279" s="116" t="str">
        <f t="shared" si="19"/>
        <v>High season</v>
      </c>
      <c r="K279" s="117" t="str" cm="1">
        <f t="array" ref="K279">_xlfn.IFS(AND(H279="Weekday", J279="High season"), VLOOKUP(B279, high_weekday, 2, 0),
    AND(H279="Saturday", J279="High season"), VLOOKUP(B279, high_saturday, 2, 0),
    AND(H279="Sunday", J279="High season"), VLOOKUP(B279, high_sunday, 2, 0),
    AND(H279="Weekday", J279="Low season"), VLOOKUP(B279, low_weekdays, 2, 0),
    AND(H279="Saturday", J279="Low season"), VLOOKUP(B279, low_saturday, 2, 0),
    AND(H279="Sunday", J279="Low season"), VLOOKUP(B279, low_sunday, 2, 0),
    TRUE, "error")</f>
        <v>Off-peak</v>
      </c>
    </row>
    <row r="280" spans="1:11" x14ac:dyDescent="0.25">
      <c r="A280" s="111">
        <v>45144</v>
      </c>
      <c r="B280" s="86">
        <v>0.64583333333333304</v>
      </c>
      <c r="C280" s="91">
        <f t="shared" ca="1" si="16"/>
        <v>29</v>
      </c>
      <c r="D280" s="118">
        <v>31</v>
      </c>
      <c r="E280" s="119">
        <v>0.625</v>
      </c>
      <c r="F280" s="119">
        <v>0.64583333333333304</v>
      </c>
      <c r="G280" s="115">
        <f t="shared" si="17"/>
        <v>1</v>
      </c>
      <c r="H280" s="116" t="str" cm="1">
        <f t="array" ref="H280">_xlfn.IFS((G280&gt;=2)*(G280&lt;=6), "Weekday", G280=7, "Saturday", G280=1, "Sunday")</f>
        <v>Sunday</v>
      </c>
      <c r="I280" s="116">
        <f t="shared" si="18"/>
        <v>8</v>
      </c>
      <c r="J280" s="116" t="str">
        <f t="shared" si="19"/>
        <v>High season</v>
      </c>
      <c r="K280" s="117" t="str" cm="1">
        <f t="array" ref="K280">_xlfn.IFS(AND(H280="Weekday", J280="High season"), VLOOKUP(B280, high_weekday, 2, 0),
    AND(H280="Saturday", J280="High season"), VLOOKUP(B280, high_saturday, 2, 0),
    AND(H280="Sunday", J280="High season"), VLOOKUP(B280, high_sunday, 2, 0),
    AND(H280="Weekday", J280="Low season"), VLOOKUP(B280, low_weekdays, 2, 0),
    AND(H280="Saturday", J280="Low season"), VLOOKUP(B280, low_saturday, 2, 0),
    AND(H280="Sunday", J280="Low season"), VLOOKUP(B280, low_sunday, 2, 0),
    TRUE, "error")</f>
        <v>Off-peak</v>
      </c>
    </row>
    <row r="281" spans="1:11" x14ac:dyDescent="0.25">
      <c r="A281" s="111">
        <v>45144</v>
      </c>
      <c r="B281" s="86">
        <v>0.66666666666666696</v>
      </c>
      <c r="C281" s="91">
        <f t="shared" ca="1" si="16"/>
        <v>22</v>
      </c>
      <c r="D281" s="118">
        <v>32</v>
      </c>
      <c r="E281" s="119">
        <v>0.64583333333333304</v>
      </c>
      <c r="F281" s="119">
        <v>0.66666666666666696</v>
      </c>
      <c r="G281" s="115">
        <f t="shared" si="17"/>
        <v>1</v>
      </c>
      <c r="H281" s="116" t="str" cm="1">
        <f t="array" ref="H281">_xlfn.IFS((G281&gt;=2)*(G281&lt;=6), "Weekday", G281=7, "Saturday", G281=1, "Sunday")</f>
        <v>Sunday</v>
      </c>
      <c r="I281" s="116">
        <f t="shared" si="18"/>
        <v>8</v>
      </c>
      <c r="J281" s="116" t="str">
        <f t="shared" si="19"/>
        <v>High season</v>
      </c>
      <c r="K281" s="117" t="str" cm="1">
        <f t="array" ref="K281">_xlfn.IFS(AND(H281="Weekday", J281="High season"), VLOOKUP(B281, high_weekday, 2, 0),
    AND(H281="Saturday", J281="High season"), VLOOKUP(B281, high_saturday, 2, 0),
    AND(H281="Sunday", J281="High season"), VLOOKUP(B281, high_sunday, 2, 0),
    AND(H281="Weekday", J281="Low season"), VLOOKUP(B281, low_weekdays, 2, 0),
    AND(H281="Saturday", J281="Low season"), VLOOKUP(B281, low_saturday, 2, 0),
    AND(H281="Sunday", J281="Low season"), VLOOKUP(B281, low_sunday, 2, 0),
    TRUE, "error")</f>
        <v>Off-peak</v>
      </c>
    </row>
    <row r="282" spans="1:11" x14ac:dyDescent="0.25">
      <c r="A282" s="111">
        <v>45144</v>
      </c>
      <c r="B282" s="86">
        <v>0.6875</v>
      </c>
      <c r="C282" s="91">
        <f t="shared" ca="1" si="16"/>
        <v>17</v>
      </c>
      <c r="D282" s="118">
        <v>33</v>
      </c>
      <c r="E282" s="119">
        <v>0.66666666666666696</v>
      </c>
      <c r="F282" s="119">
        <v>0.6875</v>
      </c>
      <c r="G282" s="115">
        <f t="shared" si="17"/>
        <v>1</v>
      </c>
      <c r="H282" s="116" t="str" cm="1">
        <f t="array" ref="H282">_xlfn.IFS((G282&gt;=2)*(G282&lt;=6), "Weekday", G282=7, "Saturday", G282=1, "Sunday")</f>
        <v>Sunday</v>
      </c>
      <c r="I282" s="116">
        <f t="shared" si="18"/>
        <v>8</v>
      </c>
      <c r="J282" s="116" t="str">
        <f t="shared" si="19"/>
        <v>High season</v>
      </c>
      <c r="K282" s="117" t="str" cm="1">
        <f t="array" ref="K282">_xlfn.IFS(AND(H282="Weekday", J282="High season"), VLOOKUP(B282, high_weekday, 2, 0),
    AND(H282="Saturday", J282="High season"), VLOOKUP(B282, high_saturday, 2, 0),
    AND(H282="Sunday", J282="High season"), VLOOKUP(B282, high_sunday, 2, 0),
    AND(H282="Weekday", J282="Low season"), VLOOKUP(B282, low_weekdays, 2, 0),
    AND(H282="Saturday", J282="Low season"), VLOOKUP(B282, low_saturday, 2, 0),
    AND(H282="Sunday", J282="Low season"), VLOOKUP(B282, low_sunday, 2, 0),
    TRUE, "error")</f>
        <v>Off-peak</v>
      </c>
    </row>
    <row r="283" spans="1:11" x14ac:dyDescent="0.25">
      <c r="A283" s="111">
        <v>45144</v>
      </c>
      <c r="B283" s="86">
        <v>0.70833333333333304</v>
      </c>
      <c r="C283" s="91">
        <f t="shared" ca="1" si="16"/>
        <v>4</v>
      </c>
      <c r="D283" s="118">
        <v>34</v>
      </c>
      <c r="E283" s="119">
        <v>0.6875</v>
      </c>
      <c r="F283" s="119">
        <v>0.70833333333333304</v>
      </c>
      <c r="G283" s="115">
        <f t="shared" si="17"/>
        <v>1</v>
      </c>
      <c r="H283" s="116" t="str" cm="1">
        <f t="array" ref="H283">_xlfn.IFS((G283&gt;=2)*(G283&lt;=6), "Weekday", G283=7, "Saturday", G283=1, "Sunday")</f>
        <v>Sunday</v>
      </c>
      <c r="I283" s="116">
        <f t="shared" si="18"/>
        <v>8</v>
      </c>
      <c r="J283" s="116" t="str">
        <f t="shared" si="19"/>
        <v>High season</v>
      </c>
      <c r="K283" s="117" t="str" cm="1">
        <f t="array" ref="K283">_xlfn.IFS(AND(H283="Weekday", J283="High season"), VLOOKUP(B283, high_weekday, 2, 0),
    AND(H283="Saturday", J283="High season"), VLOOKUP(B283, high_saturday, 2, 0),
    AND(H283="Sunday", J283="High season"), VLOOKUP(B283, high_sunday, 2, 0),
    AND(H283="Weekday", J283="Low season"), VLOOKUP(B283, low_weekdays, 2, 0),
    AND(H283="Saturday", J283="Low season"), VLOOKUP(B283, low_saturday, 2, 0),
    AND(H283="Sunday", J283="Low season"), VLOOKUP(B283, low_sunday, 2, 0),
    TRUE, "error")</f>
        <v>Off-peak</v>
      </c>
    </row>
    <row r="284" spans="1:11" x14ac:dyDescent="0.25">
      <c r="A284" s="111">
        <v>45144</v>
      </c>
      <c r="B284" s="86">
        <v>0.72916666666666696</v>
      </c>
      <c r="C284" s="91">
        <f t="shared" ca="1" si="16"/>
        <v>10</v>
      </c>
      <c r="D284" s="118">
        <v>35</v>
      </c>
      <c r="E284" s="119">
        <v>0.70833333333333304</v>
      </c>
      <c r="F284" s="119">
        <v>0.72916666666666696</v>
      </c>
      <c r="G284" s="115">
        <f t="shared" si="17"/>
        <v>1</v>
      </c>
      <c r="H284" s="116" t="str" cm="1">
        <f t="array" ref="H284">_xlfn.IFS((G284&gt;=2)*(G284&lt;=6), "Weekday", G284=7, "Saturday", G284=1, "Sunday")</f>
        <v>Sunday</v>
      </c>
      <c r="I284" s="116">
        <f t="shared" si="18"/>
        <v>8</v>
      </c>
      <c r="J284" s="116" t="str">
        <f t="shared" si="19"/>
        <v>High season</v>
      </c>
      <c r="K284" s="117" t="str" cm="1">
        <f t="array" ref="K284">_xlfn.IFS(AND(H284="Weekday", J284="High season"), VLOOKUP(B284, high_weekday, 2, 0),
    AND(H284="Saturday", J284="High season"), VLOOKUP(B284, high_saturday, 2, 0),
    AND(H284="Sunday", J284="High season"), VLOOKUP(B284, high_sunday, 2, 0),
    AND(H284="Weekday", J284="Low season"), VLOOKUP(B284, low_weekdays, 2, 0),
    AND(H284="Saturday", J284="Low season"), VLOOKUP(B284, low_saturday, 2, 0),
    AND(H284="Sunday", J284="Low season"), VLOOKUP(B284, low_sunday, 2, 0),
    TRUE, "error")</f>
        <v>Off-peak</v>
      </c>
    </row>
    <row r="285" spans="1:11" x14ac:dyDescent="0.25">
      <c r="A285" s="111">
        <v>45144</v>
      </c>
      <c r="B285" s="86">
        <v>0.75</v>
      </c>
      <c r="C285" s="91">
        <f t="shared" ca="1" si="16"/>
        <v>2</v>
      </c>
      <c r="D285" s="118">
        <v>36</v>
      </c>
      <c r="E285" s="119">
        <v>0.72916666666666696</v>
      </c>
      <c r="F285" s="119">
        <v>0.75</v>
      </c>
      <c r="G285" s="115">
        <f t="shared" si="17"/>
        <v>1</v>
      </c>
      <c r="H285" s="116" t="str" cm="1">
        <f t="array" ref="H285">_xlfn.IFS((G285&gt;=2)*(G285&lt;=6), "Weekday", G285=7, "Saturday", G285=1, "Sunday")</f>
        <v>Sunday</v>
      </c>
      <c r="I285" s="116">
        <f t="shared" si="18"/>
        <v>8</v>
      </c>
      <c r="J285" s="116" t="str">
        <f t="shared" si="19"/>
        <v>High season</v>
      </c>
      <c r="K285" s="117" t="str" cm="1">
        <f t="array" ref="K285">_xlfn.IFS(AND(H285="Weekday", J285="High season"), VLOOKUP(B285, high_weekday, 2, 0),
    AND(H285="Saturday", J285="High season"), VLOOKUP(B285, high_saturday, 2, 0),
    AND(H285="Sunday", J285="High season"), VLOOKUP(B285, high_sunday, 2, 0),
    AND(H285="Weekday", J285="Low season"), VLOOKUP(B285, low_weekdays, 2, 0),
    AND(H285="Saturday", J285="Low season"), VLOOKUP(B285, low_saturday, 2, 0),
    AND(H285="Sunday", J285="Low season"), VLOOKUP(B285, low_sunday, 2, 0),
    TRUE, "error")</f>
        <v>Off-peak</v>
      </c>
    </row>
    <row r="286" spans="1:11" x14ac:dyDescent="0.25">
      <c r="A286" s="111">
        <v>45144</v>
      </c>
      <c r="B286" s="86">
        <v>0.77083333333333304</v>
      </c>
      <c r="C286" s="91">
        <f t="shared" ca="1" si="16"/>
        <v>14</v>
      </c>
      <c r="D286" s="118">
        <v>37</v>
      </c>
      <c r="E286" s="119">
        <v>0.75</v>
      </c>
      <c r="F286" s="119">
        <v>0.77083333333333304</v>
      </c>
      <c r="G286" s="115">
        <f t="shared" si="17"/>
        <v>1</v>
      </c>
      <c r="H286" s="116" t="str" cm="1">
        <f t="array" ref="H286">_xlfn.IFS((G286&gt;=2)*(G286&lt;=6), "Weekday", G286=7, "Saturday", G286=1, "Sunday")</f>
        <v>Sunday</v>
      </c>
      <c r="I286" s="116">
        <f t="shared" si="18"/>
        <v>8</v>
      </c>
      <c r="J286" s="116" t="str">
        <f t="shared" si="19"/>
        <v>High season</v>
      </c>
      <c r="K286" s="117" t="str" cm="1">
        <f t="array" ref="K286">_xlfn.IFS(AND(H286="Weekday", J286="High season"), VLOOKUP(B286, high_weekday, 2, 0),
    AND(H286="Saturday", J286="High season"), VLOOKUP(B286, high_saturday, 2, 0),
    AND(H286="Sunday", J286="High season"), VLOOKUP(B286, high_sunday, 2, 0),
    AND(H286="Weekday", J286="Low season"), VLOOKUP(B286, low_weekdays, 2, 0),
    AND(H286="Saturday", J286="Low season"), VLOOKUP(B286, low_saturday, 2, 0),
    AND(H286="Sunday", J286="Low season"), VLOOKUP(B286, low_sunday, 2, 0),
    TRUE, "error")</f>
        <v>Off-peak</v>
      </c>
    </row>
    <row r="287" spans="1:11" x14ac:dyDescent="0.25">
      <c r="A287" s="111">
        <v>45144</v>
      </c>
      <c r="B287" s="86">
        <v>0.79166666666666696</v>
      </c>
      <c r="C287" s="91">
        <f t="shared" ca="1" si="16"/>
        <v>15</v>
      </c>
      <c r="D287" s="118">
        <v>38</v>
      </c>
      <c r="E287" s="119">
        <v>0.77083333333333304</v>
      </c>
      <c r="F287" s="119">
        <v>0.79166666666666696</v>
      </c>
      <c r="G287" s="115">
        <f t="shared" si="17"/>
        <v>1</v>
      </c>
      <c r="H287" s="116" t="str" cm="1">
        <f t="array" ref="H287">_xlfn.IFS((G287&gt;=2)*(G287&lt;=6), "Weekday", G287=7, "Saturday", G287=1, "Sunday")</f>
        <v>Sunday</v>
      </c>
      <c r="I287" s="116">
        <f t="shared" si="18"/>
        <v>8</v>
      </c>
      <c r="J287" s="116" t="str">
        <f t="shared" si="19"/>
        <v>High season</v>
      </c>
      <c r="K287" s="117" t="str" cm="1">
        <f t="array" ref="K287">_xlfn.IFS(AND(H287="Weekday", J287="High season"), VLOOKUP(B287, high_weekday, 2, 0),
    AND(H287="Saturday", J287="High season"), VLOOKUP(B287, high_saturday, 2, 0),
    AND(H287="Sunday", J287="High season"), VLOOKUP(B287, high_sunday, 2, 0),
    AND(H287="Weekday", J287="Low season"), VLOOKUP(B287, low_weekdays, 2, 0),
    AND(H287="Saturday", J287="Low season"), VLOOKUP(B287, low_saturday, 2, 0),
    AND(H287="Sunday", J287="Low season"), VLOOKUP(B287, low_sunday, 2, 0),
    TRUE, "error")</f>
        <v>Off-peak</v>
      </c>
    </row>
    <row r="288" spans="1:11" x14ac:dyDescent="0.25">
      <c r="A288" s="111">
        <v>45144</v>
      </c>
      <c r="B288" s="86">
        <v>0.8125</v>
      </c>
      <c r="C288" s="91">
        <f t="shared" ca="1" si="16"/>
        <v>27</v>
      </c>
      <c r="D288" s="118">
        <v>39</v>
      </c>
      <c r="E288" s="119">
        <v>0.79166666666666696</v>
      </c>
      <c r="F288" s="119">
        <v>0.8125</v>
      </c>
      <c r="G288" s="115">
        <f t="shared" si="17"/>
        <v>1</v>
      </c>
      <c r="H288" s="116" t="str" cm="1">
        <f t="array" ref="H288">_xlfn.IFS((G288&gt;=2)*(G288&lt;=6), "Weekday", G288=7, "Saturday", G288=1, "Sunday")</f>
        <v>Sunday</v>
      </c>
      <c r="I288" s="116">
        <f t="shared" si="18"/>
        <v>8</v>
      </c>
      <c r="J288" s="116" t="str">
        <f t="shared" si="19"/>
        <v>High season</v>
      </c>
      <c r="K288" s="117" t="str" cm="1">
        <f t="array" ref="K288">_xlfn.IFS(AND(H288="Weekday", J288="High season"), VLOOKUP(B288, high_weekday, 2, 0),
    AND(H288="Saturday", J288="High season"), VLOOKUP(B288, high_saturday, 2, 0),
    AND(H288="Sunday", J288="High season"), VLOOKUP(B288, high_sunday, 2, 0),
    AND(H288="Weekday", J288="Low season"), VLOOKUP(B288, low_weekdays, 2, 0),
    AND(H288="Saturday", J288="Low season"), VLOOKUP(B288, low_saturday, 2, 0),
    AND(H288="Sunday", J288="Low season"), VLOOKUP(B288, low_sunday, 2, 0),
    TRUE, "error")</f>
        <v>Off-peak</v>
      </c>
    </row>
    <row r="289" spans="1:11" x14ac:dyDescent="0.25">
      <c r="A289" s="111">
        <v>45144</v>
      </c>
      <c r="B289" s="86">
        <v>0.83333333333333304</v>
      </c>
      <c r="C289" s="91">
        <f t="shared" ca="1" si="16"/>
        <v>1</v>
      </c>
      <c r="D289" s="118">
        <v>40</v>
      </c>
      <c r="E289" s="119">
        <v>0.8125</v>
      </c>
      <c r="F289" s="119">
        <v>0.83333333333333304</v>
      </c>
      <c r="G289" s="115">
        <f t="shared" si="17"/>
        <v>1</v>
      </c>
      <c r="H289" s="116" t="str" cm="1">
        <f t="array" ref="H289">_xlfn.IFS((G289&gt;=2)*(G289&lt;=6), "Weekday", G289=7, "Saturday", G289=1, "Sunday")</f>
        <v>Sunday</v>
      </c>
      <c r="I289" s="116">
        <f t="shared" si="18"/>
        <v>8</v>
      </c>
      <c r="J289" s="116" t="str">
        <f t="shared" si="19"/>
        <v>High season</v>
      </c>
      <c r="K289" s="117" t="str" cm="1">
        <f t="array" ref="K289">_xlfn.IFS(AND(H289="Weekday", J289="High season"), VLOOKUP(B289, high_weekday, 2, 0),
    AND(H289="Saturday", J289="High season"), VLOOKUP(B289, high_saturday, 2, 0),
    AND(H289="Sunday", J289="High season"), VLOOKUP(B289, high_sunday, 2, 0),
    AND(H289="Weekday", J289="Low season"), VLOOKUP(B289, low_weekdays, 2, 0),
    AND(H289="Saturday", J289="Low season"), VLOOKUP(B289, low_saturday, 2, 0),
    AND(H289="Sunday", J289="Low season"), VLOOKUP(B289, low_sunday, 2, 0),
    TRUE, "error")</f>
        <v>Off-peak</v>
      </c>
    </row>
    <row r="290" spans="1:11" x14ac:dyDescent="0.25">
      <c r="A290" s="111">
        <v>45144</v>
      </c>
      <c r="B290" s="86">
        <v>0.85416666666666696</v>
      </c>
      <c r="C290" s="91">
        <f t="shared" ca="1" si="16"/>
        <v>14</v>
      </c>
      <c r="D290" s="118">
        <v>41</v>
      </c>
      <c r="E290" s="119">
        <v>0.83333333333333304</v>
      </c>
      <c r="F290" s="119">
        <v>0.85416666666666696</v>
      </c>
      <c r="G290" s="115">
        <f t="shared" si="17"/>
        <v>1</v>
      </c>
      <c r="H290" s="116" t="str" cm="1">
        <f t="array" ref="H290">_xlfn.IFS((G290&gt;=2)*(G290&lt;=6), "Weekday", G290=7, "Saturday", G290=1, "Sunday")</f>
        <v>Sunday</v>
      </c>
      <c r="I290" s="116">
        <f t="shared" si="18"/>
        <v>8</v>
      </c>
      <c r="J290" s="116" t="str">
        <f t="shared" si="19"/>
        <v>High season</v>
      </c>
      <c r="K290" s="117" t="str" cm="1">
        <f t="array" ref="K290">_xlfn.IFS(AND(H290="Weekday", J290="High season"), VLOOKUP(B290, high_weekday, 2, 0),
    AND(H290="Saturday", J290="High season"), VLOOKUP(B290, high_saturday, 2, 0),
    AND(H290="Sunday", J290="High season"), VLOOKUP(B290, high_sunday, 2, 0),
    AND(H290="Weekday", J290="Low season"), VLOOKUP(B290, low_weekdays, 2, 0),
    AND(H290="Saturday", J290="Low season"), VLOOKUP(B290, low_saturday, 2, 0),
    AND(H290="Sunday", J290="Low season"), VLOOKUP(B290, low_sunday, 2, 0),
    TRUE, "error")</f>
        <v>Off-peak</v>
      </c>
    </row>
    <row r="291" spans="1:11" x14ac:dyDescent="0.25">
      <c r="A291" s="111">
        <v>45144</v>
      </c>
      <c r="B291" s="86">
        <v>0.875</v>
      </c>
      <c r="C291" s="91">
        <f t="shared" ca="1" si="16"/>
        <v>22</v>
      </c>
      <c r="D291" s="118">
        <v>42</v>
      </c>
      <c r="E291" s="119">
        <v>0.85416666666666696</v>
      </c>
      <c r="F291" s="119">
        <v>0.875</v>
      </c>
      <c r="G291" s="115">
        <f t="shared" si="17"/>
        <v>1</v>
      </c>
      <c r="H291" s="116" t="str" cm="1">
        <f t="array" ref="H291">_xlfn.IFS((G291&gt;=2)*(G291&lt;=6), "Weekday", G291=7, "Saturday", G291=1, "Sunday")</f>
        <v>Sunday</v>
      </c>
      <c r="I291" s="116">
        <f t="shared" si="18"/>
        <v>8</v>
      </c>
      <c r="J291" s="116" t="str">
        <f t="shared" si="19"/>
        <v>High season</v>
      </c>
      <c r="K291" s="117" t="str" cm="1">
        <f t="array" ref="K291">_xlfn.IFS(AND(H291="Weekday", J291="High season"), VLOOKUP(B291, high_weekday, 2, 0),
    AND(H291="Saturday", J291="High season"), VLOOKUP(B291, high_saturday, 2, 0),
    AND(H291="Sunday", J291="High season"), VLOOKUP(B291, high_sunday, 2, 0),
    AND(H291="Weekday", J291="Low season"), VLOOKUP(B291, low_weekdays, 2, 0),
    AND(H291="Saturday", J291="Low season"), VLOOKUP(B291, low_saturday, 2, 0),
    AND(H291="Sunday", J291="Low season"), VLOOKUP(B291, low_sunday, 2, 0),
    TRUE, "error")</f>
        <v>Off-peak</v>
      </c>
    </row>
    <row r="292" spans="1:11" x14ac:dyDescent="0.25">
      <c r="A292" s="111">
        <v>45144</v>
      </c>
      <c r="B292" s="86">
        <v>0.89583333333333304</v>
      </c>
      <c r="C292" s="91">
        <f t="shared" ca="1" si="16"/>
        <v>24</v>
      </c>
      <c r="D292" s="118">
        <v>43</v>
      </c>
      <c r="E292" s="119">
        <v>0.875</v>
      </c>
      <c r="F292" s="119">
        <v>0.89583333333333304</v>
      </c>
      <c r="G292" s="115">
        <f t="shared" si="17"/>
        <v>1</v>
      </c>
      <c r="H292" s="116" t="str" cm="1">
        <f t="array" ref="H292">_xlfn.IFS((G292&gt;=2)*(G292&lt;=6), "Weekday", G292=7, "Saturday", G292=1, "Sunday")</f>
        <v>Sunday</v>
      </c>
      <c r="I292" s="116">
        <f t="shared" si="18"/>
        <v>8</v>
      </c>
      <c r="J292" s="116" t="str">
        <f t="shared" si="19"/>
        <v>High season</v>
      </c>
      <c r="K292" s="117" t="str" cm="1">
        <f t="array" ref="K292">_xlfn.IFS(AND(H292="Weekday", J292="High season"), VLOOKUP(B292, high_weekday, 2, 0),
    AND(H292="Saturday", J292="High season"), VLOOKUP(B292, high_saturday, 2, 0),
    AND(H292="Sunday", J292="High season"), VLOOKUP(B292, high_sunday, 2, 0),
    AND(H292="Weekday", J292="Low season"), VLOOKUP(B292, low_weekdays, 2, 0),
    AND(H292="Saturday", J292="Low season"), VLOOKUP(B292, low_saturday, 2, 0),
    AND(H292="Sunday", J292="Low season"), VLOOKUP(B292, low_sunday, 2, 0),
    TRUE, "error")</f>
        <v>Off-peak</v>
      </c>
    </row>
    <row r="293" spans="1:11" x14ac:dyDescent="0.25">
      <c r="A293" s="111">
        <v>45144</v>
      </c>
      <c r="B293" s="86">
        <v>0.91666666666666696</v>
      </c>
      <c r="C293" s="91">
        <f t="shared" ca="1" si="16"/>
        <v>27</v>
      </c>
      <c r="D293" s="118">
        <v>44</v>
      </c>
      <c r="E293" s="119">
        <v>0.89583333333333304</v>
      </c>
      <c r="F293" s="119">
        <v>0.91666666666666696</v>
      </c>
      <c r="G293" s="115">
        <f t="shared" si="17"/>
        <v>1</v>
      </c>
      <c r="H293" s="116" t="str" cm="1">
        <f t="array" ref="H293">_xlfn.IFS((G293&gt;=2)*(G293&lt;=6), "Weekday", G293=7, "Saturday", G293=1, "Sunday")</f>
        <v>Sunday</v>
      </c>
      <c r="I293" s="116">
        <f t="shared" si="18"/>
        <v>8</v>
      </c>
      <c r="J293" s="116" t="str">
        <f t="shared" si="19"/>
        <v>High season</v>
      </c>
      <c r="K293" s="117" t="str" cm="1">
        <f t="array" ref="K293">_xlfn.IFS(AND(H293="Weekday", J293="High season"), VLOOKUP(B293, high_weekday, 2, 0),
    AND(H293="Saturday", J293="High season"), VLOOKUP(B293, high_saturday, 2, 0),
    AND(H293="Sunday", J293="High season"), VLOOKUP(B293, high_sunday, 2, 0),
    AND(H293="Weekday", J293="Low season"), VLOOKUP(B293, low_weekdays, 2, 0),
    AND(H293="Saturday", J293="Low season"), VLOOKUP(B293, low_saturday, 2, 0),
    AND(H293="Sunday", J293="Low season"), VLOOKUP(B293, low_sunday, 2, 0),
    TRUE, "error")</f>
        <v>Off-peak</v>
      </c>
    </row>
    <row r="294" spans="1:11" x14ac:dyDescent="0.25">
      <c r="A294" s="111">
        <v>45144</v>
      </c>
      <c r="B294" s="86">
        <v>0.9375</v>
      </c>
      <c r="C294" s="91">
        <f t="shared" ca="1" si="16"/>
        <v>17</v>
      </c>
      <c r="D294" s="118">
        <v>45</v>
      </c>
      <c r="E294" s="119">
        <v>0.91666666666666696</v>
      </c>
      <c r="F294" s="119">
        <v>0.9375</v>
      </c>
      <c r="G294" s="115">
        <f t="shared" si="17"/>
        <v>1</v>
      </c>
      <c r="H294" s="116" t="str" cm="1">
        <f t="array" ref="H294">_xlfn.IFS((G294&gt;=2)*(G294&lt;=6), "Weekday", G294=7, "Saturday", G294=1, "Sunday")</f>
        <v>Sunday</v>
      </c>
      <c r="I294" s="116">
        <f t="shared" si="18"/>
        <v>8</v>
      </c>
      <c r="J294" s="116" t="str">
        <f t="shared" si="19"/>
        <v>High season</v>
      </c>
      <c r="K294" s="117" t="str" cm="1">
        <f t="array" ref="K294">_xlfn.IFS(AND(H294="Weekday", J294="High season"), VLOOKUP(B294, high_weekday, 2, 0),
    AND(H294="Saturday", J294="High season"), VLOOKUP(B294, high_saturday, 2, 0),
    AND(H294="Sunday", J294="High season"), VLOOKUP(B294, high_sunday, 2, 0),
    AND(H294="Weekday", J294="Low season"), VLOOKUP(B294, low_weekdays, 2, 0),
    AND(H294="Saturday", J294="Low season"), VLOOKUP(B294, low_saturday, 2, 0),
    AND(H294="Sunday", J294="Low season"), VLOOKUP(B294, low_sunday, 2, 0),
    TRUE, "error")</f>
        <v>Off-peak</v>
      </c>
    </row>
    <row r="295" spans="1:11" x14ac:dyDescent="0.25">
      <c r="A295" s="111">
        <v>45144</v>
      </c>
      <c r="B295" s="86">
        <v>0.95833333333333304</v>
      </c>
      <c r="C295" s="91">
        <f t="shared" ca="1" si="16"/>
        <v>8</v>
      </c>
      <c r="D295" s="118">
        <v>46</v>
      </c>
      <c r="E295" s="119">
        <v>0.9375</v>
      </c>
      <c r="F295" s="119">
        <v>0.95833333333333304</v>
      </c>
      <c r="G295" s="115">
        <f t="shared" si="17"/>
        <v>1</v>
      </c>
      <c r="H295" s="116" t="str" cm="1">
        <f t="array" ref="H295">_xlfn.IFS((G295&gt;=2)*(G295&lt;=6), "Weekday", G295=7, "Saturday", G295=1, "Sunday")</f>
        <v>Sunday</v>
      </c>
      <c r="I295" s="116">
        <f t="shared" si="18"/>
        <v>8</v>
      </c>
      <c r="J295" s="116" t="str">
        <f t="shared" si="19"/>
        <v>High season</v>
      </c>
      <c r="K295" s="117" t="str" cm="1">
        <f t="array" ref="K295">_xlfn.IFS(AND(H295="Weekday", J295="High season"), VLOOKUP(B295, high_weekday, 2, 0),
    AND(H295="Saturday", J295="High season"), VLOOKUP(B295, high_saturday, 2, 0),
    AND(H295="Sunday", J295="High season"), VLOOKUP(B295, high_sunday, 2, 0),
    AND(H295="Weekday", J295="Low season"), VLOOKUP(B295, low_weekdays, 2, 0),
    AND(H295="Saturday", J295="Low season"), VLOOKUP(B295, low_saturday, 2, 0),
    AND(H295="Sunday", J295="Low season"), VLOOKUP(B295, low_sunday, 2, 0),
    TRUE, "error")</f>
        <v>Off-peak</v>
      </c>
    </row>
    <row r="296" spans="1:11" x14ac:dyDescent="0.25">
      <c r="A296" s="111">
        <v>45144</v>
      </c>
      <c r="B296" s="86">
        <v>0.97916666666666696</v>
      </c>
      <c r="C296" s="91">
        <f t="shared" ca="1" si="16"/>
        <v>30</v>
      </c>
      <c r="D296" s="118">
        <v>47</v>
      </c>
      <c r="E296" s="119">
        <v>0.95833333333333304</v>
      </c>
      <c r="F296" s="119">
        <v>0.97916666666666696</v>
      </c>
      <c r="G296" s="115">
        <f t="shared" si="17"/>
        <v>1</v>
      </c>
      <c r="H296" s="116" t="str" cm="1">
        <f t="array" ref="H296">_xlfn.IFS((G296&gt;=2)*(G296&lt;=6), "Weekday", G296=7, "Saturday", G296=1, "Sunday")</f>
        <v>Sunday</v>
      </c>
      <c r="I296" s="116">
        <f t="shared" si="18"/>
        <v>8</v>
      </c>
      <c r="J296" s="116" t="str">
        <f t="shared" si="19"/>
        <v>High season</v>
      </c>
      <c r="K296" s="117" t="str" cm="1">
        <f t="array" ref="K296">_xlfn.IFS(AND(H296="Weekday", J296="High season"), VLOOKUP(B296, high_weekday, 2, 0),
    AND(H296="Saturday", J296="High season"), VLOOKUP(B296, high_saturday, 2, 0),
    AND(H296="Sunday", J296="High season"), VLOOKUP(B296, high_sunday, 2, 0),
    AND(H296="Weekday", J296="Low season"), VLOOKUP(B296, low_weekdays, 2, 0),
    AND(H296="Saturday", J296="Low season"), VLOOKUP(B296, low_saturday, 2, 0),
    AND(H296="Sunday", J296="Low season"), VLOOKUP(B296, low_sunday, 2, 0),
    TRUE, "error")</f>
        <v>Off-peak</v>
      </c>
    </row>
    <row r="297" spans="1:11" x14ac:dyDescent="0.25">
      <c r="A297" s="111">
        <v>45144</v>
      </c>
      <c r="B297" s="86">
        <v>1</v>
      </c>
      <c r="C297" s="91">
        <f t="shared" ca="1" si="16"/>
        <v>29</v>
      </c>
      <c r="D297" s="118">
        <v>48</v>
      </c>
      <c r="E297" s="119">
        <v>0.97916666666666696</v>
      </c>
      <c r="F297" s="119">
        <v>1</v>
      </c>
      <c r="G297" s="115">
        <f t="shared" si="17"/>
        <v>1</v>
      </c>
      <c r="H297" s="116" t="str" cm="1">
        <f t="array" ref="H297">_xlfn.IFS((G297&gt;=2)*(G297&lt;=6), "Weekday", G297=7, "Saturday", G297=1, "Sunday")</f>
        <v>Sunday</v>
      </c>
      <c r="I297" s="116">
        <f t="shared" si="18"/>
        <v>8</v>
      </c>
      <c r="J297" s="116" t="str">
        <f t="shared" si="19"/>
        <v>High season</v>
      </c>
      <c r="K297" s="117" t="str" cm="1">
        <f t="array" ref="K297">_xlfn.IFS(AND(H297="Weekday", J297="High season"), VLOOKUP(B297, high_weekday, 2, 0),
    AND(H297="Saturday", J297="High season"), VLOOKUP(B297, high_saturday, 2, 0),
    AND(H297="Sunday", J297="High season"), VLOOKUP(B297, high_sunday, 2, 0),
    AND(H297="Weekday", J297="Low season"), VLOOKUP(B297, low_weekdays, 2, 0),
    AND(H297="Saturday", J297="Low season"), VLOOKUP(B297, low_saturday, 2, 0),
    AND(H297="Sunday", J297="Low season"), VLOOKUP(B297, low_sunday, 2, 0),
    TRUE, "error")</f>
        <v>Off-peak</v>
      </c>
    </row>
    <row r="298" spans="1:11" x14ac:dyDescent="0.25">
      <c r="A298" s="111">
        <v>45145</v>
      </c>
      <c r="B298" s="86">
        <v>2.0833333333333332E-2</v>
      </c>
      <c r="C298" s="91">
        <f t="shared" ca="1" si="16"/>
        <v>22</v>
      </c>
      <c r="D298" s="118">
        <v>1</v>
      </c>
      <c r="E298" s="119">
        <v>0</v>
      </c>
      <c r="F298" s="119">
        <v>2.0833333333333332E-2</v>
      </c>
      <c r="G298" s="115">
        <f t="shared" si="17"/>
        <v>2</v>
      </c>
      <c r="H298" s="116" t="str" cm="1">
        <f t="array" ref="H298">_xlfn.IFS((G298&gt;=2)*(G298&lt;=6), "Weekday", G298=7, "Saturday", G298=1, "Sunday")</f>
        <v>Weekday</v>
      </c>
      <c r="I298" s="116">
        <f t="shared" si="18"/>
        <v>8</v>
      </c>
      <c r="J298" s="116" t="str">
        <f t="shared" si="19"/>
        <v>High season</v>
      </c>
      <c r="K298" s="117" t="str" cm="1">
        <f t="array" ref="K298">_xlfn.IFS(AND(H298="Weekday", J298="High season"), VLOOKUP(B298, high_weekday, 2, 0),
    AND(H298="Saturday", J298="High season"), VLOOKUP(B298, high_saturday, 2, 0),
    AND(H298="Sunday", J298="High season"), VLOOKUP(B298, high_sunday, 2, 0),
    AND(H298="Weekday", J298="Low season"), VLOOKUP(B298, low_weekdays, 2, 0),
    AND(H298="Saturday", J298="Low season"), VLOOKUP(B298, low_saturday, 2, 0),
    AND(H298="Sunday", J298="Low season"), VLOOKUP(B298, low_sunday, 2, 0),
    TRUE, "error")</f>
        <v>Off-peak</v>
      </c>
    </row>
    <row r="299" spans="1:11" x14ac:dyDescent="0.25">
      <c r="A299" s="111">
        <v>45145</v>
      </c>
      <c r="B299" s="86">
        <v>4.1666666666666664E-2</v>
      </c>
      <c r="C299" s="91">
        <f t="shared" ca="1" si="16"/>
        <v>20</v>
      </c>
      <c r="D299" s="118">
        <v>2</v>
      </c>
      <c r="E299" s="119">
        <v>2.0833333333333332E-2</v>
      </c>
      <c r="F299" s="119">
        <v>4.1666666666666664E-2</v>
      </c>
      <c r="G299" s="115">
        <f t="shared" si="17"/>
        <v>2</v>
      </c>
      <c r="H299" s="116" t="str" cm="1">
        <f t="array" ref="H299">_xlfn.IFS((G299&gt;=2)*(G299&lt;=6), "Weekday", G299=7, "Saturday", G299=1, "Sunday")</f>
        <v>Weekday</v>
      </c>
      <c r="I299" s="116">
        <f t="shared" si="18"/>
        <v>8</v>
      </c>
      <c r="J299" s="116" t="str">
        <f t="shared" si="19"/>
        <v>High season</v>
      </c>
      <c r="K299" s="117" t="str" cm="1">
        <f t="array" ref="K299">_xlfn.IFS(AND(H299="Weekday", J299="High season"), VLOOKUP(B299, high_weekday, 2, 0),
    AND(H299="Saturday", J299="High season"), VLOOKUP(B299, high_saturday, 2, 0),
    AND(H299="Sunday", J299="High season"), VLOOKUP(B299, high_sunday, 2, 0),
    AND(H299="Weekday", J299="Low season"), VLOOKUP(B299, low_weekdays, 2, 0),
    AND(H299="Saturday", J299="Low season"), VLOOKUP(B299, low_saturday, 2, 0),
    AND(H299="Sunday", J299="Low season"), VLOOKUP(B299, low_sunday, 2, 0),
    TRUE, "error")</f>
        <v>Off-peak</v>
      </c>
    </row>
    <row r="300" spans="1:11" x14ac:dyDescent="0.25">
      <c r="A300" s="111">
        <v>45145</v>
      </c>
      <c r="B300" s="86">
        <v>6.25E-2</v>
      </c>
      <c r="C300" s="91">
        <f t="shared" ca="1" si="16"/>
        <v>11</v>
      </c>
      <c r="D300" s="118">
        <v>3</v>
      </c>
      <c r="E300" s="119">
        <v>4.1666666666666664E-2</v>
      </c>
      <c r="F300" s="119">
        <v>6.25E-2</v>
      </c>
      <c r="G300" s="115">
        <f t="shared" si="17"/>
        <v>2</v>
      </c>
      <c r="H300" s="116" t="str" cm="1">
        <f t="array" ref="H300">_xlfn.IFS((G300&gt;=2)*(G300&lt;=6), "Weekday", G300=7, "Saturday", G300=1, "Sunday")</f>
        <v>Weekday</v>
      </c>
      <c r="I300" s="116">
        <f t="shared" si="18"/>
        <v>8</v>
      </c>
      <c r="J300" s="116" t="str">
        <f t="shared" si="19"/>
        <v>High season</v>
      </c>
      <c r="K300" s="117" t="str" cm="1">
        <f t="array" ref="K300">_xlfn.IFS(AND(H300="Weekday", J300="High season"), VLOOKUP(B300, high_weekday, 2, 0),
    AND(H300="Saturday", J300="High season"), VLOOKUP(B300, high_saturday, 2, 0),
    AND(H300="Sunday", J300="High season"), VLOOKUP(B300, high_sunday, 2, 0),
    AND(H300="Weekday", J300="Low season"), VLOOKUP(B300, low_weekdays, 2, 0),
    AND(H300="Saturday", J300="Low season"), VLOOKUP(B300, low_saturday, 2, 0),
    AND(H300="Sunday", J300="Low season"), VLOOKUP(B300, low_sunday, 2, 0),
    TRUE, "error")</f>
        <v>Off-peak</v>
      </c>
    </row>
    <row r="301" spans="1:11" x14ac:dyDescent="0.25">
      <c r="A301" s="111">
        <v>45145</v>
      </c>
      <c r="B301" s="86">
        <v>8.3333333333333301E-2</v>
      </c>
      <c r="C301" s="91">
        <f t="shared" ca="1" si="16"/>
        <v>18</v>
      </c>
      <c r="D301" s="118">
        <v>4</v>
      </c>
      <c r="E301" s="119">
        <v>6.25E-2</v>
      </c>
      <c r="F301" s="119">
        <v>8.3333333333333301E-2</v>
      </c>
      <c r="G301" s="115">
        <f t="shared" si="17"/>
        <v>2</v>
      </c>
      <c r="H301" s="116" t="str" cm="1">
        <f t="array" ref="H301">_xlfn.IFS((G301&gt;=2)*(G301&lt;=6), "Weekday", G301=7, "Saturday", G301=1, "Sunday")</f>
        <v>Weekday</v>
      </c>
      <c r="I301" s="116">
        <f t="shared" si="18"/>
        <v>8</v>
      </c>
      <c r="J301" s="116" t="str">
        <f t="shared" si="19"/>
        <v>High season</v>
      </c>
      <c r="K301" s="117" t="str" cm="1">
        <f t="array" ref="K301">_xlfn.IFS(AND(H301="Weekday", J301="High season"), VLOOKUP(B301, high_weekday, 2, 0),
    AND(H301="Saturday", J301="High season"), VLOOKUP(B301, high_saturday, 2, 0),
    AND(H301="Sunday", J301="High season"), VLOOKUP(B301, high_sunday, 2, 0),
    AND(H301="Weekday", J301="Low season"), VLOOKUP(B301, low_weekdays, 2, 0),
    AND(H301="Saturday", J301="Low season"), VLOOKUP(B301, low_saturday, 2, 0),
    AND(H301="Sunday", J301="Low season"), VLOOKUP(B301, low_sunday, 2, 0),
    TRUE, "error")</f>
        <v>Off-peak</v>
      </c>
    </row>
    <row r="302" spans="1:11" x14ac:dyDescent="0.25">
      <c r="A302" s="111">
        <v>45145</v>
      </c>
      <c r="B302" s="86">
        <v>0.104166666666667</v>
      </c>
      <c r="C302" s="91">
        <f t="shared" ca="1" si="16"/>
        <v>11</v>
      </c>
      <c r="D302" s="118">
        <v>5</v>
      </c>
      <c r="E302" s="119">
        <v>8.3333333333333301E-2</v>
      </c>
      <c r="F302" s="119">
        <v>0.104166666666667</v>
      </c>
      <c r="G302" s="115">
        <f t="shared" si="17"/>
        <v>2</v>
      </c>
      <c r="H302" s="116" t="str" cm="1">
        <f t="array" ref="H302">_xlfn.IFS((G302&gt;=2)*(G302&lt;=6), "Weekday", G302=7, "Saturday", G302=1, "Sunday")</f>
        <v>Weekday</v>
      </c>
      <c r="I302" s="116">
        <f t="shared" si="18"/>
        <v>8</v>
      </c>
      <c r="J302" s="116" t="str">
        <f t="shared" si="19"/>
        <v>High season</v>
      </c>
      <c r="K302" s="117" t="str" cm="1">
        <f t="array" ref="K302">_xlfn.IFS(AND(H302="Weekday", J302="High season"), VLOOKUP(B302, high_weekday, 2, 0),
    AND(H302="Saturday", J302="High season"), VLOOKUP(B302, high_saturday, 2, 0),
    AND(H302="Sunday", J302="High season"), VLOOKUP(B302, high_sunday, 2, 0),
    AND(H302="Weekday", J302="Low season"), VLOOKUP(B302, low_weekdays, 2, 0),
    AND(H302="Saturday", J302="Low season"), VLOOKUP(B302, low_saturday, 2, 0),
    AND(H302="Sunday", J302="Low season"), VLOOKUP(B302, low_sunday, 2, 0),
    TRUE, "error")</f>
        <v>Off-peak</v>
      </c>
    </row>
    <row r="303" spans="1:11" x14ac:dyDescent="0.25">
      <c r="A303" s="111">
        <v>45145</v>
      </c>
      <c r="B303" s="86">
        <v>0.125</v>
      </c>
      <c r="C303" s="91">
        <f t="shared" ca="1" si="16"/>
        <v>14</v>
      </c>
      <c r="D303" s="118">
        <v>6</v>
      </c>
      <c r="E303" s="119">
        <v>0.104166666666667</v>
      </c>
      <c r="F303" s="119">
        <v>0.125</v>
      </c>
      <c r="G303" s="115">
        <f t="shared" si="17"/>
        <v>2</v>
      </c>
      <c r="H303" s="116" t="str" cm="1">
        <f t="array" ref="H303">_xlfn.IFS((G303&gt;=2)*(G303&lt;=6), "Weekday", G303=7, "Saturday", G303=1, "Sunday")</f>
        <v>Weekday</v>
      </c>
      <c r="I303" s="116">
        <f t="shared" si="18"/>
        <v>8</v>
      </c>
      <c r="J303" s="116" t="str">
        <f t="shared" si="19"/>
        <v>High season</v>
      </c>
      <c r="K303" s="117" t="str" cm="1">
        <f t="array" ref="K303">_xlfn.IFS(AND(H303="Weekday", J303="High season"), VLOOKUP(B303, high_weekday, 2, 0),
    AND(H303="Saturday", J303="High season"), VLOOKUP(B303, high_saturday, 2, 0),
    AND(H303="Sunday", J303="High season"), VLOOKUP(B303, high_sunday, 2, 0),
    AND(H303="Weekday", J303="Low season"), VLOOKUP(B303, low_weekdays, 2, 0),
    AND(H303="Saturday", J303="Low season"), VLOOKUP(B303, low_saturday, 2, 0),
    AND(H303="Sunday", J303="Low season"), VLOOKUP(B303, low_sunday, 2, 0),
    TRUE, "error")</f>
        <v>Off-peak</v>
      </c>
    </row>
    <row r="304" spans="1:11" x14ac:dyDescent="0.25">
      <c r="A304" s="111">
        <v>45145</v>
      </c>
      <c r="B304" s="86">
        <v>0.14583333333333301</v>
      </c>
      <c r="C304" s="91">
        <f t="shared" ca="1" si="16"/>
        <v>19</v>
      </c>
      <c r="D304" s="118">
        <v>7</v>
      </c>
      <c r="E304" s="119">
        <v>0.125</v>
      </c>
      <c r="F304" s="119">
        <v>0.14583333333333301</v>
      </c>
      <c r="G304" s="115">
        <f t="shared" si="17"/>
        <v>2</v>
      </c>
      <c r="H304" s="116" t="str" cm="1">
        <f t="array" ref="H304">_xlfn.IFS((G304&gt;=2)*(G304&lt;=6), "Weekday", G304=7, "Saturday", G304=1, "Sunday")</f>
        <v>Weekday</v>
      </c>
      <c r="I304" s="116">
        <f t="shared" si="18"/>
        <v>8</v>
      </c>
      <c r="J304" s="116" t="str">
        <f t="shared" si="19"/>
        <v>High season</v>
      </c>
      <c r="K304" s="117" t="str" cm="1">
        <f t="array" ref="K304">_xlfn.IFS(AND(H304="Weekday", J304="High season"), VLOOKUP(B304, high_weekday, 2, 0),
    AND(H304="Saturday", J304="High season"), VLOOKUP(B304, high_saturday, 2, 0),
    AND(H304="Sunday", J304="High season"), VLOOKUP(B304, high_sunday, 2, 0),
    AND(H304="Weekday", J304="Low season"), VLOOKUP(B304, low_weekdays, 2, 0),
    AND(H304="Saturday", J304="Low season"), VLOOKUP(B304, low_saturday, 2, 0),
    AND(H304="Sunday", J304="Low season"), VLOOKUP(B304, low_sunday, 2, 0),
    TRUE, "error")</f>
        <v>Off-peak</v>
      </c>
    </row>
    <row r="305" spans="1:11" x14ac:dyDescent="0.25">
      <c r="A305" s="111">
        <v>45145</v>
      </c>
      <c r="B305" s="86">
        <v>0.16666666666666699</v>
      </c>
      <c r="C305" s="91">
        <f t="shared" ca="1" si="16"/>
        <v>17</v>
      </c>
      <c r="D305" s="118">
        <v>8</v>
      </c>
      <c r="E305" s="119">
        <v>0.14583333333333301</v>
      </c>
      <c r="F305" s="119">
        <v>0.16666666666666699</v>
      </c>
      <c r="G305" s="115">
        <f t="shared" si="17"/>
        <v>2</v>
      </c>
      <c r="H305" s="116" t="str" cm="1">
        <f t="array" ref="H305">_xlfn.IFS((G305&gt;=2)*(G305&lt;=6), "Weekday", G305=7, "Saturday", G305=1, "Sunday")</f>
        <v>Weekday</v>
      </c>
      <c r="I305" s="116">
        <f t="shared" si="18"/>
        <v>8</v>
      </c>
      <c r="J305" s="116" t="str">
        <f t="shared" si="19"/>
        <v>High season</v>
      </c>
      <c r="K305" s="117" t="str" cm="1">
        <f t="array" ref="K305">_xlfn.IFS(AND(H305="Weekday", J305="High season"), VLOOKUP(B305, high_weekday, 2, 0),
    AND(H305="Saturday", J305="High season"), VLOOKUP(B305, high_saturday, 2, 0),
    AND(H305="Sunday", J305="High season"), VLOOKUP(B305, high_sunday, 2, 0),
    AND(H305="Weekday", J305="Low season"), VLOOKUP(B305, low_weekdays, 2, 0),
    AND(H305="Saturday", J305="Low season"), VLOOKUP(B305, low_saturday, 2, 0),
    AND(H305="Sunday", J305="Low season"), VLOOKUP(B305, low_sunday, 2, 0),
    TRUE, "error")</f>
        <v>Off-peak</v>
      </c>
    </row>
    <row r="306" spans="1:11" x14ac:dyDescent="0.25">
      <c r="A306" s="111">
        <v>45145</v>
      </c>
      <c r="B306" s="86">
        <v>0.1875</v>
      </c>
      <c r="C306" s="91">
        <f t="shared" ca="1" si="16"/>
        <v>23</v>
      </c>
      <c r="D306" s="118">
        <v>9</v>
      </c>
      <c r="E306" s="119">
        <v>0.16666666666666699</v>
      </c>
      <c r="F306" s="119">
        <v>0.1875</v>
      </c>
      <c r="G306" s="115">
        <f t="shared" si="17"/>
        <v>2</v>
      </c>
      <c r="H306" s="116" t="str" cm="1">
        <f t="array" ref="H306">_xlfn.IFS((G306&gt;=2)*(G306&lt;=6), "Weekday", G306=7, "Saturday", G306=1, "Sunday")</f>
        <v>Weekday</v>
      </c>
      <c r="I306" s="116">
        <f t="shared" si="18"/>
        <v>8</v>
      </c>
      <c r="J306" s="116" t="str">
        <f t="shared" si="19"/>
        <v>High season</v>
      </c>
      <c r="K306" s="117" t="str" cm="1">
        <f t="array" ref="K306">_xlfn.IFS(AND(H306="Weekday", J306="High season"), VLOOKUP(B306, high_weekday, 2, 0),
    AND(H306="Saturday", J306="High season"), VLOOKUP(B306, high_saturday, 2, 0),
    AND(H306="Sunday", J306="High season"), VLOOKUP(B306, high_sunday, 2, 0),
    AND(H306="Weekday", J306="Low season"), VLOOKUP(B306, low_weekdays, 2, 0),
    AND(H306="Saturday", J306="Low season"), VLOOKUP(B306, low_saturday, 2, 0),
    AND(H306="Sunday", J306="Low season"), VLOOKUP(B306, low_sunday, 2, 0),
    TRUE, "error")</f>
        <v>Off-peak</v>
      </c>
    </row>
    <row r="307" spans="1:11" x14ac:dyDescent="0.25">
      <c r="A307" s="111">
        <v>45145</v>
      </c>
      <c r="B307" s="86">
        <v>0.20833333333333301</v>
      </c>
      <c r="C307" s="91">
        <f t="shared" ca="1" si="16"/>
        <v>19</v>
      </c>
      <c r="D307" s="118">
        <v>10</v>
      </c>
      <c r="E307" s="119">
        <v>0.1875</v>
      </c>
      <c r="F307" s="119">
        <v>0.20833333333333301</v>
      </c>
      <c r="G307" s="115">
        <f t="shared" si="17"/>
        <v>2</v>
      </c>
      <c r="H307" s="116" t="str" cm="1">
        <f t="array" ref="H307">_xlfn.IFS((G307&gt;=2)*(G307&lt;=6), "Weekday", G307=7, "Saturday", G307=1, "Sunday")</f>
        <v>Weekday</v>
      </c>
      <c r="I307" s="116">
        <f t="shared" si="18"/>
        <v>8</v>
      </c>
      <c r="J307" s="116" t="str">
        <f t="shared" si="19"/>
        <v>High season</v>
      </c>
      <c r="K307" s="117" t="str" cm="1">
        <f t="array" ref="K307">_xlfn.IFS(AND(H307="Weekday", J307="High season"), VLOOKUP(B307, high_weekday, 2, 0),
    AND(H307="Saturday", J307="High season"), VLOOKUP(B307, high_saturday, 2, 0),
    AND(H307="Sunday", J307="High season"), VLOOKUP(B307, high_sunday, 2, 0),
    AND(H307="Weekday", J307="Low season"), VLOOKUP(B307, low_weekdays, 2, 0),
    AND(H307="Saturday", J307="Low season"), VLOOKUP(B307, low_saturday, 2, 0),
    AND(H307="Sunday", J307="Low season"), VLOOKUP(B307, low_sunday, 2, 0),
    TRUE, "error")</f>
        <v>Off-peak</v>
      </c>
    </row>
    <row r="308" spans="1:11" x14ac:dyDescent="0.25">
      <c r="A308" s="111">
        <v>45145</v>
      </c>
      <c r="B308" s="86">
        <v>0.22916666666666699</v>
      </c>
      <c r="C308" s="91">
        <f t="shared" ca="1" si="16"/>
        <v>5</v>
      </c>
      <c r="D308" s="118">
        <v>11</v>
      </c>
      <c r="E308" s="119">
        <v>0.20833333333333301</v>
      </c>
      <c r="F308" s="119">
        <v>0.22916666666666699</v>
      </c>
      <c r="G308" s="115">
        <f t="shared" si="17"/>
        <v>2</v>
      </c>
      <c r="H308" s="116" t="str" cm="1">
        <f t="array" ref="H308">_xlfn.IFS((G308&gt;=2)*(G308&lt;=6), "Weekday", G308=7, "Saturday", G308=1, "Sunday")</f>
        <v>Weekday</v>
      </c>
      <c r="I308" s="116">
        <f t="shared" si="18"/>
        <v>8</v>
      </c>
      <c r="J308" s="116" t="str">
        <f t="shared" si="19"/>
        <v>High season</v>
      </c>
      <c r="K308" s="117" t="str" cm="1">
        <f t="array" ref="K308">_xlfn.IFS(AND(H308="Weekday", J308="High season"), VLOOKUP(B308, high_weekday, 2, 0),
    AND(H308="Saturday", J308="High season"), VLOOKUP(B308, high_saturday, 2, 0),
    AND(H308="Sunday", J308="High season"), VLOOKUP(B308, high_sunday, 2, 0),
    AND(H308="Weekday", J308="Low season"), VLOOKUP(B308, low_weekdays, 2, 0),
    AND(H308="Saturday", J308="Low season"), VLOOKUP(B308, low_saturday, 2, 0),
    AND(H308="Sunday", J308="Low season"), VLOOKUP(B308, low_sunday, 2, 0),
    TRUE, "error")</f>
        <v>Off-peak</v>
      </c>
    </row>
    <row r="309" spans="1:11" x14ac:dyDescent="0.25">
      <c r="A309" s="111">
        <v>45145</v>
      </c>
      <c r="B309" s="86">
        <v>0.25</v>
      </c>
      <c r="C309" s="91">
        <f t="shared" ca="1" si="16"/>
        <v>30</v>
      </c>
      <c r="D309" s="118">
        <v>12</v>
      </c>
      <c r="E309" s="119">
        <v>0.22916666666666699</v>
      </c>
      <c r="F309" s="119">
        <v>0.25</v>
      </c>
      <c r="G309" s="115">
        <f t="shared" si="17"/>
        <v>2</v>
      </c>
      <c r="H309" s="116" t="str" cm="1">
        <f t="array" ref="H309">_xlfn.IFS((G309&gt;=2)*(G309&lt;=6), "Weekday", G309=7, "Saturday", G309=1, "Sunday")</f>
        <v>Weekday</v>
      </c>
      <c r="I309" s="116">
        <f t="shared" si="18"/>
        <v>8</v>
      </c>
      <c r="J309" s="116" t="str">
        <f t="shared" si="19"/>
        <v>High season</v>
      </c>
      <c r="K309" s="117" t="str" cm="1">
        <f t="array" ref="K309">_xlfn.IFS(AND(H309="Weekday", J309="High season"), VLOOKUP(B309, high_weekday, 2, 0),
    AND(H309="Saturday", J309="High season"), VLOOKUP(B309, high_saturday, 2, 0),
    AND(H309="Sunday", J309="High season"), VLOOKUP(B309, high_sunday, 2, 0),
    AND(H309="Weekday", J309="Low season"), VLOOKUP(B309, low_weekdays, 2, 0),
    AND(H309="Saturday", J309="Low season"), VLOOKUP(B309, low_saturday, 2, 0),
    AND(H309="Sunday", J309="Low season"), VLOOKUP(B309, low_sunday, 2, 0),
    TRUE, "error")</f>
        <v>Off-peak</v>
      </c>
    </row>
    <row r="310" spans="1:11" x14ac:dyDescent="0.25">
      <c r="A310" s="111">
        <v>45145</v>
      </c>
      <c r="B310" s="86">
        <v>0.27083333333333298</v>
      </c>
      <c r="C310" s="91">
        <f t="shared" ca="1" si="16"/>
        <v>20</v>
      </c>
      <c r="D310" s="118">
        <v>13</v>
      </c>
      <c r="E310" s="119">
        <v>0.25</v>
      </c>
      <c r="F310" s="119">
        <v>0.27083333333333298</v>
      </c>
      <c r="G310" s="115">
        <f t="shared" si="17"/>
        <v>2</v>
      </c>
      <c r="H310" s="116" t="str" cm="1">
        <f t="array" ref="H310">_xlfn.IFS((G310&gt;=2)*(G310&lt;=6), "Weekday", G310=7, "Saturday", G310=1, "Sunday")</f>
        <v>Weekday</v>
      </c>
      <c r="I310" s="116">
        <f t="shared" si="18"/>
        <v>8</v>
      </c>
      <c r="J310" s="116" t="str">
        <f t="shared" si="19"/>
        <v>High season</v>
      </c>
      <c r="K310" s="117" t="str" cm="1">
        <f t="array" ref="K310">_xlfn.IFS(AND(H310="Weekday", J310="High season"), VLOOKUP(B310, high_weekday, 2, 0),
    AND(H310="Saturday", J310="High season"), VLOOKUP(B310, high_saturday, 2, 0),
    AND(H310="Sunday", J310="High season"), VLOOKUP(B310, high_sunday, 2, 0),
    AND(H310="Weekday", J310="Low season"), VLOOKUP(B310, low_weekdays, 2, 0),
    AND(H310="Saturday", J310="Low season"), VLOOKUP(B310, low_saturday, 2, 0),
    AND(H310="Sunday", J310="Low season"), VLOOKUP(B310, low_sunday, 2, 0),
    TRUE, "error")</f>
        <v>Peak</v>
      </c>
    </row>
    <row r="311" spans="1:11" x14ac:dyDescent="0.25">
      <c r="A311" s="111">
        <v>45145</v>
      </c>
      <c r="B311" s="86">
        <v>0.29166666666666702</v>
      </c>
      <c r="C311" s="91">
        <f t="shared" ca="1" si="16"/>
        <v>17</v>
      </c>
      <c r="D311" s="118">
        <v>14</v>
      </c>
      <c r="E311" s="119">
        <v>0.27083333333333298</v>
      </c>
      <c r="F311" s="119">
        <v>0.29166666666666702</v>
      </c>
      <c r="G311" s="115">
        <f t="shared" si="17"/>
        <v>2</v>
      </c>
      <c r="H311" s="116" t="str" cm="1">
        <f t="array" ref="H311">_xlfn.IFS((G311&gt;=2)*(G311&lt;=6), "Weekday", G311=7, "Saturday", G311=1, "Sunday")</f>
        <v>Weekday</v>
      </c>
      <c r="I311" s="116">
        <f t="shared" si="18"/>
        <v>8</v>
      </c>
      <c r="J311" s="116" t="str">
        <f t="shared" si="19"/>
        <v>High season</v>
      </c>
      <c r="K311" s="117" t="str" cm="1">
        <f t="array" ref="K311">_xlfn.IFS(AND(H311="Weekday", J311="High season"), VLOOKUP(B311, high_weekday, 2, 0),
    AND(H311="Saturday", J311="High season"), VLOOKUP(B311, high_saturday, 2, 0),
    AND(H311="Sunday", J311="High season"), VLOOKUP(B311, high_sunday, 2, 0),
    AND(H311="Weekday", J311="Low season"), VLOOKUP(B311, low_weekdays, 2, 0),
    AND(H311="Saturday", J311="Low season"), VLOOKUP(B311, low_saturday, 2, 0),
    AND(H311="Sunday", J311="Low season"), VLOOKUP(B311, low_sunday, 2, 0),
    TRUE, "error")</f>
        <v>Peak</v>
      </c>
    </row>
    <row r="312" spans="1:11" x14ac:dyDescent="0.25">
      <c r="A312" s="111">
        <v>45145</v>
      </c>
      <c r="B312" s="86">
        <v>0.3125</v>
      </c>
      <c r="C312" s="91">
        <f t="shared" ca="1" si="16"/>
        <v>4</v>
      </c>
      <c r="D312" s="118">
        <v>15</v>
      </c>
      <c r="E312" s="119">
        <v>0.29166666666666702</v>
      </c>
      <c r="F312" s="119">
        <v>0.3125</v>
      </c>
      <c r="G312" s="115">
        <f t="shared" si="17"/>
        <v>2</v>
      </c>
      <c r="H312" s="116" t="str" cm="1">
        <f t="array" ref="H312">_xlfn.IFS((G312&gt;=2)*(G312&lt;=6), "Weekday", G312=7, "Saturday", G312=1, "Sunday")</f>
        <v>Weekday</v>
      </c>
      <c r="I312" s="116">
        <f t="shared" si="18"/>
        <v>8</v>
      </c>
      <c r="J312" s="116" t="str">
        <f t="shared" si="19"/>
        <v>High season</v>
      </c>
      <c r="K312" s="117" t="str" cm="1">
        <f t="array" ref="K312">_xlfn.IFS(AND(H312="Weekday", J312="High season"), VLOOKUP(B312, high_weekday, 2, 0),
    AND(H312="Saturday", J312="High season"), VLOOKUP(B312, high_saturday, 2, 0),
    AND(H312="Sunday", J312="High season"), VLOOKUP(B312, high_sunday, 2, 0),
    AND(H312="Weekday", J312="Low season"), VLOOKUP(B312, low_weekdays, 2, 0),
    AND(H312="Saturday", J312="Low season"), VLOOKUP(B312, low_saturday, 2, 0),
    AND(H312="Sunday", J312="Low season"), VLOOKUP(B312, low_sunday, 2, 0),
    TRUE, "error")</f>
        <v>Peak</v>
      </c>
    </row>
    <row r="313" spans="1:11" x14ac:dyDescent="0.25">
      <c r="A313" s="111">
        <v>45145</v>
      </c>
      <c r="B313" s="86">
        <v>0.33333333333333298</v>
      </c>
      <c r="C313" s="91">
        <f t="shared" ca="1" si="16"/>
        <v>30</v>
      </c>
      <c r="D313" s="118">
        <v>16</v>
      </c>
      <c r="E313" s="119">
        <v>0.3125</v>
      </c>
      <c r="F313" s="119">
        <v>0.33333333333333298</v>
      </c>
      <c r="G313" s="115">
        <f t="shared" si="17"/>
        <v>2</v>
      </c>
      <c r="H313" s="116" t="str" cm="1">
        <f t="array" ref="H313">_xlfn.IFS((G313&gt;=2)*(G313&lt;=6), "Weekday", G313=7, "Saturday", G313=1, "Sunday")</f>
        <v>Weekday</v>
      </c>
      <c r="I313" s="116">
        <f t="shared" si="18"/>
        <v>8</v>
      </c>
      <c r="J313" s="116" t="str">
        <f t="shared" si="19"/>
        <v>High season</v>
      </c>
      <c r="K313" s="117" t="str" cm="1">
        <f t="array" ref="K313">_xlfn.IFS(AND(H313="Weekday", J313="High season"), VLOOKUP(B313, high_weekday, 2, 0),
    AND(H313="Saturday", J313="High season"), VLOOKUP(B313, high_saturday, 2, 0),
    AND(H313="Sunday", J313="High season"), VLOOKUP(B313, high_sunday, 2, 0),
    AND(H313="Weekday", J313="Low season"), VLOOKUP(B313, low_weekdays, 2, 0),
    AND(H313="Saturday", J313="Low season"), VLOOKUP(B313, low_saturday, 2, 0),
    AND(H313="Sunday", J313="Low season"), VLOOKUP(B313, low_sunday, 2, 0),
    TRUE, "error")</f>
        <v>Peak</v>
      </c>
    </row>
    <row r="314" spans="1:11" x14ac:dyDescent="0.25">
      <c r="A314" s="111">
        <v>45145</v>
      </c>
      <c r="B314" s="86">
        <v>0.35416666666666702</v>
      </c>
      <c r="C314" s="91">
        <f t="shared" ca="1" si="16"/>
        <v>28</v>
      </c>
      <c r="D314" s="118">
        <v>17</v>
      </c>
      <c r="E314" s="119">
        <v>0.33333333333333298</v>
      </c>
      <c r="F314" s="119">
        <v>0.35416666666666702</v>
      </c>
      <c r="G314" s="115">
        <f t="shared" si="17"/>
        <v>2</v>
      </c>
      <c r="H314" s="116" t="str" cm="1">
        <f t="array" ref="H314">_xlfn.IFS((G314&gt;=2)*(G314&lt;=6), "Weekday", G314=7, "Saturday", G314=1, "Sunday")</f>
        <v>Weekday</v>
      </c>
      <c r="I314" s="116">
        <f t="shared" si="18"/>
        <v>8</v>
      </c>
      <c r="J314" s="116" t="str">
        <f t="shared" si="19"/>
        <v>High season</v>
      </c>
      <c r="K314" s="117" t="str" cm="1">
        <f t="array" ref="K314">_xlfn.IFS(AND(H314="Weekday", J314="High season"), VLOOKUP(B314, high_weekday, 2, 0),
    AND(H314="Saturday", J314="High season"), VLOOKUP(B314, high_saturday, 2, 0),
    AND(H314="Sunday", J314="High season"), VLOOKUP(B314, high_sunday, 2, 0),
    AND(H314="Weekday", J314="Low season"), VLOOKUP(B314, low_weekdays, 2, 0),
    AND(H314="Saturday", J314="Low season"), VLOOKUP(B314, low_saturday, 2, 0),
    AND(H314="Sunday", J314="Low season"), VLOOKUP(B314, low_sunday, 2, 0),
    TRUE, "error")</f>
        <v>Peak</v>
      </c>
    </row>
    <row r="315" spans="1:11" x14ac:dyDescent="0.25">
      <c r="A315" s="111">
        <v>45145</v>
      </c>
      <c r="B315" s="86">
        <v>0.375</v>
      </c>
      <c r="C315" s="91">
        <f t="shared" ca="1" si="16"/>
        <v>20</v>
      </c>
      <c r="D315" s="118">
        <v>18</v>
      </c>
      <c r="E315" s="119">
        <v>0.35416666666666702</v>
      </c>
      <c r="F315" s="119">
        <v>0.375</v>
      </c>
      <c r="G315" s="115">
        <f t="shared" si="17"/>
        <v>2</v>
      </c>
      <c r="H315" s="116" t="str" cm="1">
        <f t="array" ref="H315">_xlfn.IFS((G315&gt;=2)*(G315&lt;=6), "Weekday", G315=7, "Saturday", G315=1, "Sunday")</f>
        <v>Weekday</v>
      </c>
      <c r="I315" s="116">
        <f t="shared" si="18"/>
        <v>8</v>
      </c>
      <c r="J315" s="116" t="str">
        <f t="shared" si="19"/>
        <v>High season</v>
      </c>
      <c r="K315" s="117" t="str" cm="1">
        <f t="array" ref="K315">_xlfn.IFS(AND(H315="Weekday", J315="High season"), VLOOKUP(B315, high_weekday, 2, 0),
    AND(H315="Saturday", J315="High season"), VLOOKUP(B315, high_saturday, 2, 0),
    AND(H315="Sunday", J315="High season"), VLOOKUP(B315, high_sunday, 2, 0),
    AND(H315="Weekday", J315="Low season"), VLOOKUP(B315, low_weekdays, 2, 0),
    AND(H315="Saturday", J315="Low season"), VLOOKUP(B315, low_saturday, 2, 0),
    AND(H315="Sunday", J315="Low season"), VLOOKUP(B315, low_sunday, 2, 0),
    TRUE, "error")</f>
        <v>Peak</v>
      </c>
    </row>
    <row r="316" spans="1:11" x14ac:dyDescent="0.25">
      <c r="A316" s="111">
        <v>45145</v>
      </c>
      <c r="B316" s="86">
        <v>0.39583333333333298</v>
      </c>
      <c r="C316" s="91">
        <f t="shared" ca="1" si="16"/>
        <v>9</v>
      </c>
      <c r="D316" s="118">
        <v>19</v>
      </c>
      <c r="E316" s="119">
        <v>0.375</v>
      </c>
      <c r="F316" s="119">
        <v>0.39583333333333298</v>
      </c>
      <c r="G316" s="115">
        <f t="shared" si="17"/>
        <v>2</v>
      </c>
      <c r="H316" s="116" t="str" cm="1">
        <f t="array" ref="H316">_xlfn.IFS((G316&gt;=2)*(G316&lt;=6), "Weekday", G316=7, "Saturday", G316=1, "Sunday")</f>
        <v>Weekday</v>
      </c>
      <c r="I316" s="116">
        <f t="shared" si="18"/>
        <v>8</v>
      </c>
      <c r="J316" s="116" t="str">
        <f t="shared" si="19"/>
        <v>High season</v>
      </c>
      <c r="K316" s="117" t="str" cm="1">
        <f t="array" ref="K316">_xlfn.IFS(AND(H316="Weekday", J316="High season"), VLOOKUP(B316, high_weekday, 2, 0),
    AND(H316="Saturday", J316="High season"), VLOOKUP(B316, high_saturday, 2, 0),
    AND(H316="Sunday", J316="High season"), VLOOKUP(B316, high_sunday, 2, 0),
    AND(H316="Weekday", J316="Low season"), VLOOKUP(B316, low_weekdays, 2, 0),
    AND(H316="Saturday", J316="Low season"), VLOOKUP(B316, low_saturday, 2, 0),
    AND(H316="Sunday", J316="Low season"), VLOOKUP(B316, low_sunday, 2, 0),
    TRUE, "error")</f>
        <v>Standard</v>
      </c>
    </row>
    <row r="317" spans="1:11" x14ac:dyDescent="0.25">
      <c r="A317" s="111">
        <v>45145</v>
      </c>
      <c r="B317" s="86">
        <v>0.41666666666666702</v>
      </c>
      <c r="C317" s="91">
        <f t="shared" ca="1" si="16"/>
        <v>23</v>
      </c>
      <c r="D317" s="118">
        <v>20</v>
      </c>
      <c r="E317" s="119">
        <v>0.39583333333333298</v>
      </c>
      <c r="F317" s="119">
        <v>0.41666666666666702</v>
      </c>
      <c r="G317" s="115">
        <f t="shared" si="17"/>
        <v>2</v>
      </c>
      <c r="H317" s="116" t="str" cm="1">
        <f t="array" ref="H317">_xlfn.IFS((G317&gt;=2)*(G317&lt;=6), "Weekday", G317=7, "Saturday", G317=1, "Sunday")</f>
        <v>Weekday</v>
      </c>
      <c r="I317" s="116">
        <f t="shared" si="18"/>
        <v>8</v>
      </c>
      <c r="J317" s="116" t="str">
        <f t="shared" si="19"/>
        <v>High season</v>
      </c>
      <c r="K317" s="117" t="str" cm="1">
        <f t="array" ref="K317">_xlfn.IFS(AND(H317="Weekday", J317="High season"), VLOOKUP(B317, high_weekday, 2, 0),
    AND(H317="Saturday", J317="High season"), VLOOKUP(B317, high_saturday, 2, 0),
    AND(H317="Sunday", J317="High season"), VLOOKUP(B317, high_sunday, 2, 0),
    AND(H317="Weekday", J317="Low season"), VLOOKUP(B317, low_weekdays, 2, 0),
    AND(H317="Saturday", J317="Low season"), VLOOKUP(B317, low_saturday, 2, 0),
    AND(H317="Sunday", J317="Low season"), VLOOKUP(B317, low_sunday, 2, 0),
    TRUE, "error")</f>
        <v>Standard</v>
      </c>
    </row>
    <row r="318" spans="1:11" x14ac:dyDescent="0.25">
      <c r="A318" s="111">
        <v>45145</v>
      </c>
      <c r="B318" s="86">
        <v>0.4375</v>
      </c>
      <c r="C318" s="91">
        <f t="shared" ca="1" si="16"/>
        <v>12</v>
      </c>
      <c r="D318" s="118">
        <v>21</v>
      </c>
      <c r="E318" s="119">
        <v>0.41666666666666702</v>
      </c>
      <c r="F318" s="119">
        <v>0.4375</v>
      </c>
      <c r="G318" s="115">
        <f t="shared" si="17"/>
        <v>2</v>
      </c>
      <c r="H318" s="116" t="str" cm="1">
        <f t="array" ref="H318">_xlfn.IFS((G318&gt;=2)*(G318&lt;=6), "Weekday", G318=7, "Saturday", G318=1, "Sunday")</f>
        <v>Weekday</v>
      </c>
      <c r="I318" s="116">
        <f t="shared" si="18"/>
        <v>8</v>
      </c>
      <c r="J318" s="116" t="str">
        <f t="shared" si="19"/>
        <v>High season</v>
      </c>
      <c r="K318" s="117" t="str" cm="1">
        <f t="array" ref="K318">_xlfn.IFS(AND(H318="Weekday", J318="High season"), VLOOKUP(B318, high_weekday, 2, 0),
    AND(H318="Saturday", J318="High season"), VLOOKUP(B318, high_saturday, 2, 0),
    AND(H318="Sunday", J318="High season"), VLOOKUP(B318, high_sunday, 2, 0),
    AND(H318="Weekday", J318="Low season"), VLOOKUP(B318, low_weekdays, 2, 0),
    AND(H318="Saturday", J318="Low season"), VLOOKUP(B318, low_saturday, 2, 0),
    AND(H318="Sunday", J318="Low season"), VLOOKUP(B318, low_sunday, 2, 0),
    TRUE, "error")</f>
        <v>Standard</v>
      </c>
    </row>
    <row r="319" spans="1:11" x14ac:dyDescent="0.25">
      <c r="A319" s="111">
        <v>45145</v>
      </c>
      <c r="B319" s="86">
        <v>0.45833333333333298</v>
      </c>
      <c r="C319" s="91">
        <f t="shared" ca="1" si="16"/>
        <v>15</v>
      </c>
      <c r="D319" s="118">
        <v>22</v>
      </c>
      <c r="E319" s="119">
        <v>0.4375</v>
      </c>
      <c r="F319" s="119">
        <v>0.45833333333333298</v>
      </c>
      <c r="G319" s="115">
        <f t="shared" si="17"/>
        <v>2</v>
      </c>
      <c r="H319" s="116" t="str" cm="1">
        <f t="array" ref="H319">_xlfn.IFS((G319&gt;=2)*(G319&lt;=6), "Weekday", G319=7, "Saturday", G319=1, "Sunday")</f>
        <v>Weekday</v>
      </c>
      <c r="I319" s="116">
        <f t="shared" si="18"/>
        <v>8</v>
      </c>
      <c r="J319" s="116" t="str">
        <f t="shared" si="19"/>
        <v>High season</v>
      </c>
      <c r="K319" s="117" t="str" cm="1">
        <f t="array" ref="K319">_xlfn.IFS(AND(H319="Weekday", J319="High season"), VLOOKUP(B319, high_weekday, 2, 0),
    AND(H319="Saturday", J319="High season"), VLOOKUP(B319, high_saturday, 2, 0),
    AND(H319="Sunday", J319="High season"), VLOOKUP(B319, high_sunday, 2, 0),
    AND(H319="Weekday", J319="Low season"), VLOOKUP(B319, low_weekdays, 2, 0),
    AND(H319="Saturday", J319="Low season"), VLOOKUP(B319, low_saturday, 2, 0),
    AND(H319="Sunday", J319="Low season"), VLOOKUP(B319, low_sunday, 2, 0),
    TRUE, "error")</f>
        <v>Standard</v>
      </c>
    </row>
    <row r="320" spans="1:11" x14ac:dyDescent="0.25">
      <c r="A320" s="111">
        <v>45145</v>
      </c>
      <c r="B320" s="86">
        <v>0.47916666666666702</v>
      </c>
      <c r="C320" s="91">
        <f t="shared" ca="1" si="16"/>
        <v>22</v>
      </c>
      <c r="D320" s="118">
        <v>23</v>
      </c>
      <c r="E320" s="119">
        <v>0.45833333333333298</v>
      </c>
      <c r="F320" s="119">
        <v>0.47916666666666702</v>
      </c>
      <c r="G320" s="115">
        <f t="shared" si="17"/>
        <v>2</v>
      </c>
      <c r="H320" s="116" t="str" cm="1">
        <f t="array" ref="H320">_xlfn.IFS((G320&gt;=2)*(G320&lt;=6), "Weekday", G320=7, "Saturday", G320=1, "Sunday")</f>
        <v>Weekday</v>
      </c>
      <c r="I320" s="116">
        <f t="shared" si="18"/>
        <v>8</v>
      </c>
      <c r="J320" s="116" t="str">
        <f t="shared" si="19"/>
        <v>High season</v>
      </c>
      <c r="K320" s="117" t="str" cm="1">
        <f t="array" ref="K320">_xlfn.IFS(AND(H320="Weekday", J320="High season"), VLOOKUP(B320, high_weekday, 2, 0),
    AND(H320="Saturday", J320="High season"), VLOOKUP(B320, high_saturday, 2, 0),
    AND(H320="Sunday", J320="High season"), VLOOKUP(B320, high_sunday, 2, 0),
    AND(H320="Weekday", J320="Low season"), VLOOKUP(B320, low_weekdays, 2, 0),
    AND(H320="Saturday", J320="Low season"), VLOOKUP(B320, low_saturday, 2, 0),
    AND(H320="Sunday", J320="Low season"), VLOOKUP(B320, low_sunday, 2, 0),
    TRUE, "error")</f>
        <v>Standard</v>
      </c>
    </row>
    <row r="321" spans="1:11" x14ac:dyDescent="0.25">
      <c r="A321" s="111">
        <v>45145</v>
      </c>
      <c r="B321" s="86">
        <v>0.5</v>
      </c>
      <c r="C321" s="91">
        <f t="shared" ca="1" si="16"/>
        <v>27</v>
      </c>
      <c r="D321" s="118">
        <v>24</v>
      </c>
      <c r="E321" s="119">
        <v>0.47916666666666702</v>
      </c>
      <c r="F321" s="119">
        <v>0.5</v>
      </c>
      <c r="G321" s="115">
        <f t="shared" si="17"/>
        <v>2</v>
      </c>
      <c r="H321" s="116" t="str" cm="1">
        <f t="array" ref="H321">_xlfn.IFS((G321&gt;=2)*(G321&lt;=6), "Weekday", G321=7, "Saturday", G321=1, "Sunday")</f>
        <v>Weekday</v>
      </c>
      <c r="I321" s="116">
        <f t="shared" si="18"/>
        <v>8</v>
      </c>
      <c r="J321" s="116" t="str">
        <f t="shared" si="19"/>
        <v>High season</v>
      </c>
      <c r="K321" s="117" t="str" cm="1">
        <f t="array" ref="K321">_xlfn.IFS(AND(H321="Weekday", J321="High season"), VLOOKUP(B321, high_weekday, 2, 0),
    AND(H321="Saturday", J321="High season"), VLOOKUP(B321, high_saturday, 2, 0),
    AND(H321="Sunday", J321="High season"), VLOOKUP(B321, high_sunday, 2, 0),
    AND(H321="Weekday", J321="Low season"), VLOOKUP(B321, low_weekdays, 2, 0),
    AND(H321="Saturday", J321="Low season"), VLOOKUP(B321, low_saturday, 2, 0),
    AND(H321="Sunday", J321="Low season"), VLOOKUP(B321, low_sunday, 2, 0),
    TRUE, "error")</f>
        <v>Standard</v>
      </c>
    </row>
    <row r="322" spans="1:11" x14ac:dyDescent="0.25">
      <c r="A322" s="111">
        <v>45145</v>
      </c>
      <c r="B322" s="86">
        <v>0.52083333333333304</v>
      </c>
      <c r="C322" s="91">
        <f t="shared" ca="1" si="16"/>
        <v>18</v>
      </c>
      <c r="D322" s="118">
        <v>25</v>
      </c>
      <c r="E322" s="119">
        <v>0.5</v>
      </c>
      <c r="F322" s="119">
        <v>0.52083333333333304</v>
      </c>
      <c r="G322" s="115">
        <f t="shared" si="17"/>
        <v>2</v>
      </c>
      <c r="H322" s="116" t="str" cm="1">
        <f t="array" ref="H322">_xlfn.IFS((G322&gt;=2)*(G322&lt;=6), "Weekday", G322=7, "Saturday", G322=1, "Sunday")</f>
        <v>Weekday</v>
      </c>
      <c r="I322" s="116">
        <f t="shared" si="18"/>
        <v>8</v>
      </c>
      <c r="J322" s="116" t="str">
        <f t="shared" si="19"/>
        <v>High season</v>
      </c>
      <c r="K322" s="117" t="str" cm="1">
        <f t="array" ref="K322">_xlfn.IFS(AND(H322="Weekday", J322="High season"), VLOOKUP(B322, high_weekday, 2, 0),
    AND(H322="Saturday", J322="High season"), VLOOKUP(B322, high_saturday, 2, 0),
    AND(H322="Sunday", J322="High season"), VLOOKUP(B322, high_sunday, 2, 0),
    AND(H322="Weekday", J322="Low season"), VLOOKUP(B322, low_weekdays, 2, 0),
    AND(H322="Saturday", J322="Low season"), VLOOKUP(B322, low_saturday, 2, 0),
    AND(H322="Sunday", J322="Low season"), VLOOKUP(B322, low_sunday, 2, 0),
    TRUE, "error")</f>
        <v>Standard</v>
      </c>
    </row>
    <row r="323" spans="1:11" x14ac:dyDescent="0.25">
      <c r="A323" s="111">
        <v>45145</v>
      </c>
      <c r="B323" s="86">
        <v>0.54166666666666696</v>
      </c>
      <c r="C323" s="91">
        <f t="shared" ca="1" si="16"/>
        <v>29</v>
      </c>
      <c r="D323" s="118">
        <v>26</v>
      </c>
      <c r="E323" s="119">
        <v>0.52083333333333304</v>
      </c>
      <c r="F323" s="119">
        <v>0.54166666666666696</v>
      </c>
      <c r="G323" s="115">
        <f t="shared" si="17"/>
        <v>2</v>
      </c>
      <c r="H323" s="116" t="str" cm="1">
        <f t="array" ref="H323">_xlfn.IFS((G323&gt;=2)*(G323&lt;=6), "Weekday", G323=7, "Saturday", G323=1, "Sunday")</f>
        <v>Weekday</v>
      </c>
      <c r="I323" s="116">
        <f t="shared" si="18"/>
        <v>8</v>
      </c>
      <c r="J323" s="116" t="str">
        <f t="shared" si="19"/>
        <v>High season</v>
      </c>
      <c r="K323" s="117" t="str" cm="1">
        <f t="array" ref="K323">_xlfn.IFS(AND(H323="Weekday", J323="High season"), VLOOKUP(B323, high_weekday, 2, 0),
    AND(H323="Saturday", J323="High season"), VLOOKUP(B323, high_saturday, 2, 0),
    AND(H323="Sunday", J323="High season"), VLOOKUP(B323, high_sunday, 2, 0),
    AND(H323="Weekday", J323="Low season"), VLOOKUP(B323, low_weekdays, 2, 0),
    AND(H323="Saturday", J323="Low season"), VLOOKUP(B323, low_saturday, 2, 0),
    AND(H323="Sunday", J323="Low season"), VLOOKUP(B323, low_sunday, 2, 0),
    TRUE, "error")</f>
        <v>Standard</v>
      </c>
    </row>
    <row r="324" spans="1:11" x14ac:dyDescent="0.25">
      <c r="A324" s="111">
        <v>45145</v>
      </c>
      <c r="B324" s="86">
        <v>0.5625</v>
      </c>
      <c r="C324" s="91">
        <f t="shared" ca="1" si="16"/>
        <v>8</v>
      </c>
      <c r="D324" s="118">
        <v>27</v>
      </c>
      <c r="E324" s="119">
        <v>0.54166666666666696</v>
      </c>
      <c r="F324" s="119">
        <v>0.5625</v>
      </c>
      <c r="G324" s="115">
        <f t="shared" si="17"/>
        <v>2</v>
      </c>
      <c r="H324" s="116" t="str" cm="1">
        <f t="array" ref="H324">_xlfn.IFS((G324&gt;=2)*(G324&lt;=6), "Weekday", G324=7, "Saturday", G324=1, "Sunday")</f>
        <v>Weekday</v>
      </c>
      <c r="I324" s="116">
        <f t="shared" si="18"/>
        <v>8</v>
      </c>
      <c r="J324" s="116" t="str">
        <f t="shared" si="19"/>
        <v>High season</v>
      </c>
      <c r="K324" s="117" t="str" cm="1">
        <f t="array" ref="K324">_xlfn.IFS(AND(H324="Weekday", J324="High season"), VLOOKUP(B324, high_weekday, 2, 0),
    AND(H324="Saturday", J324="High season"), VLOOKUP(B324, high_saturday, 2, 0),
    AND(H324="Sunday", J324="High season"), VLOOKUP(B324, high_sunday, 2, 0),
    AND(H324="Weekday", J324="Low season"), VLOOKUP(B324, low_weekdays, 2, 0),
    AND(H324="Saturday", J324="Low season"), VLOOKUP(B324, low_saturday, 2, 0),
    AND(H324="Sunday", J324="Low season"), VLOOKUP(B324, low_sunday, 2, 0),
    TRUE, "error")</f>
        <v>Standard</v>
      </c>
    </row>
    <row r="325" spans="1:11" x14ac:dyDescent="0.25">
      <c r="A325" s="111">
        <v>45145</v>
      </c>
      <c r="B325" s="86">
        <v>0.58333333333333304</v>
      </c>
      <c r="C325" s="91">
        <f t="shared" ca="1" si="16"/>
        <v>25</v>
      </c>
      <c r="D325" s="118">
        <v>28</v>
      </c>
      <c r="E325" s="119">
        <v>0.5625</v>
      </c>
      <c r="F325" s="119">
        <v>0.58333333333333304</v>
      </c>
      <c r="G325" s="115">
        <f t="shared" si="17"/>
        <v>2</v>
      </c>
      <c r="H325" s="116" t="str" cm="1">
        <f t="array" ref="H325">_xlfn.IFS((G325&gt;=2)*(G325&lt;=6), "Weekday", G325=7, "Saturday", G325=1, "Sunday")</f>
        <v>Weekday</v>
      </c>
      <c r="I325" s="116">
        <f t="shared" si="18"/>
        <v>8</v>
      </c>
      <c r="J325" s="116" t="str">
        <f t="shared" si="19"/>
        <v>High season</v>
      </c>
      <c r="K325" s="117" t="str" cm="1">
        <f t="array" ref="K325">_xlfn.IFS(AND(H325="Weekday", J325="High season"), VLOOKUP(B325, high_weekday, 2, 0),
    AND(H325="Saturday", J325="High season"), VLOOKUP(B325, high_saturday, 2, 0),
    AND(H325="Sunday", J325="High season"), VLOOKUP(B325, high_sunday, 2, 0),
    AND(H325="Weekday", J325="Low season"), VLOOKUP(B325, low_weekdays, 2, 0),
    AND(H325="Saturday", J325="Low season"), VLOOKUP(B325, low_saturday, 2, 0),
    AND(H325="Sunday", J325="Low season"), VLOOKUP(B325, low_sunday, 2, 0),
    TRUE, "error")</f>
        <v>Standard</v>
      </c>
    </row>
    <row r="326" spans="1:11" x14ac:dyDescent="0.25">
      <c r="A326" s="111">
        <v>45145</v>
      </c>
      <c r="B326" s="86">
        <v>0.60416666666666696</v>
      </c>
      <c r="C326" s="91">
        <f t="shared" ca="1" si="16"/>
        <v>21</v>
      </c>
      <c r="D326" s="118">
        <v>29</v>
      </c>
      <c r="E326" s="119">
        <v>0.58333333333333304</v>
      </c>
      <c r="F326" s="119">
        <v>0.60416666666666696</v>
      </c>
      <c r="G326" s="115">
        <f t="shared" si="17"/>
        <v>2</v>
      </c>
      <c r="H326" s="116" t="str" cm="1">
        <f t="array" ref="H326">_xlfn.IFS((G326&gt;=2)*(G326&lt;=6), "Weekday", G326=7, "Saturday", G326=1, "Sunday")</f>
        <v>Weekday</v>
      </c>
      <c r="I326" s="116">
        <f t="shared" si="18"/>
        <v>8</v>
      </c>
      <c r="J326" s="116" t="str">
        <f t="shared" si="19"/>
        <v>High season</v>
      </c>
      <c r="K326" s="117" t="str" cm="1">
        <f t="array" ref="K326">_xlfn.IFS(AND(H326="Weekday", J326="High season"), VLOOKUP(B326, high_weekday, 2, 0),
    AND(H326="Saturday", J326="High season"), VLOOKUP(B326, high_saturday, 2, 0),
    AND(H326="Sunday", J326="High season"), VLOOKUP(B326, high_sunday, 2, 0),
    AND(H326="Weekday", J326="Low season"), VLOOKUP(B326, low_weekdays, 2, 0),
    AND(H326="Saturday", J326="Low season"), VLOOKUP(B326, low_saturday, 2, 0),
    AND(H326="Sunday", J326="Low season"), VLOOKUP(B326, low_sunday, 2, 0),
    TRUE, "error")</f>
        <v>Standard</v>
      </c>
    </row>
    <row r="327" spans="1:11" x14ac:dyDescent="0.25">
      <c r="A327" s="111">
        <v>45145</v>
      </c>
      <c r="B327" s="86">
        <v>0.625</v>
      </c>
      <c r="C327" s="91">
        <f t="shared" ca="1" si="16"/>
        <v>19</v>
      </c>
      <c r="D327" s="118">
        <v>30</v>
      </c>
      <c r="E327" s="119">
        <v>0.60416666666666696</v>
      </c>
      <c r="F327" s="119">
        <v>0.625</v>
      </c>
      <c r="G327" s="115">
        <f t="shared" si="17"/>
        <v>2</v>
      </c>
      <c r="H327" s="116" t="str" cm="1">
        <f t="array" ref="H327">_xlfn.IFS((G327&gt;=2)*(G327&lt;=6), "Weekday", G327=7, "Saturday", G327=1, "Sunday")</f>
        <v>Weekday</v>
      </c>
      <c r="I327" s="116">
        <f t="shared" si="18"/>
        <v>8</v>
      </c>
      <c r="J327" s="116" t="str">
        <f t="shared" si="19"/>
        <v>High season</v>
      </c>
      <c r="K327" s="117" t="str" cm="1">
        <f t="array" ref="K327">_xlfn.IFS(AND(H327="Weekday", J327="High season"), VLOOKUP(B327, high_weekday, 2, 0),
    AND(H327="Saturday", J327="High season"), VLOOKUP(B327, high_saturday, 2, 0),
    AND(H327="Sunday", J327="High season"), VLOOKUP(B327, high_sunday, 2, 0),
    AND(H327="Weekday", J327="Low season"), VLOOKUP(B327, low_weekdays, 2, 0),
    AND(H327="Saturday", J327="Low season"), VLOOKUP(B327, low_saturday, 2, 0),
    AND(H327="Sunday", J327="Low season"), VLOOKUP(B327, low_sunday, 2, 0),
    TRUE, "error")</f>
        <v>Standard</v>
      </c>
    </row>
    <row r="328" spans="1:11" x14ac:dyDescent="0.25">
      <c r="A328" s="111">
        <v>45145</v>
      </c>
      <c r="B328" s="86">
        <v>0.64583333333333304</v>
      </c>
      <c r="C328" s="91">
        <f t="shared" ca="1" si="16"/>
        <v>2</v>
      </c>
      <c r="D328" s="118">
        <v>31</v>
      </c>
      <c r="E328" s="119">
        <v>0.625</v>
      </c>
      <c r="F328" s="119">
        <v>0.64583333333333304</v>
      </c>
      <c r="G328" s="115">
        <f t="shared" si="17"/>
        <v>2</v>
      </c>
      <c r="H328" s="116" t="str" cm="1">
        <f t="array" ref="H328">_xlfn.IFS((G328&gt;=2)*(G328&lt;=6), "Weekday", G328=7, "Saturday", G328=1, "Sunday")</f>
        <v>Weekday</v>
      </c>
      <c r="I328" s="116">
        <f t="shared" si="18"/>
        <v>8</v>
      </c>
      <c r="J328" s="116" t="str">
        <f t="shared" si="19"/>
        <v>High season</v>
      </c>
      <c r="K328" s="117" t="str" cm="1">
        <f t="array" ref="K328">_xlfn.IFS(AND(H328="Weekday", J328="High season"), VLOOKUP(B328, high_weekday, 2, 0),
    AND(H328="Saturday", J328="High season"), VLOOKUP(B328, high_saturday, 2, 0),
    AND(H328="Sunday", J328="High season"), VLOOKUP(B328, high_sunday, 2, 0),
    AND(H328="Weekday", J328="Low season"), VLOOKUP(B328, low_weekdays, 2, 0),
    AND(H328="Saturday", J328="Low season"), VLOOKUP(B328, low_saturday, 2, 0),
    AND(H328="Sunday", J328="Low season"), VLOOKUP(B328, low_sunday, 2, 0),
    TRUE, "error")</f>
        <v>Standard</v>
      </c>
    </row>
    <row r="329" spans="1:11" x14ac:dyDescent="0.25">
      <c r="A329" s="111">
        <v>45145</v>
      </c>
      <c r="B329" s="86">
        <v>0.66666666666666696</v>
      </c>
      <c r="C329" s="91">
        <f t="shared" ca="1" si="16"/>
        <v>25</v>
      </c>
      <c r="D329" s="118">
        <v>32</v>
      </c>
      <c r="E329" s="119">
        <v>0.64583333333333304</v>
      </c>
      <c r="F329" s="119">
        <v>0.66666666666666696</v>
      </c>
      <c r="G329" s="115">
        <f t="shared" si="17"/>
        <v>2</v>
      </c>
      <c r="H329" s="116" t="str" cm="1">
        <f t="array" ref="H329">_xlfn.IFS((G329&gt;=2)*(G329&lt;=6), "Weekday", G329=7, "Saturday", G329=1, "Sunday")</f>
        <v>Weekday</v>
      </c>
      <c r="I329" s="116">
        <f t="shared" si="18"/>
        <v>8</v>
      </c>
      <c r="J329" s="116" t="str">
        <f t="shared" si="19"/>
        <v>High season</v>
      </c>
      <c r="K329" s="117" t="str" cm="1">
        <f t="array" ref="K329">_xlfn.IFS(AND(H329="Weekday", J329="High season"), VLOOKUP(B329, high_weekday, 2, 0),
    AND(H329="Saturday", J329="High season"), VLOOKUP(B329, high_saturday, 2, 0),
    AND(H329="Sunday", J329="High season"), VLOOKUP(B329, high_sunday, 2, 0),
    AND(H329="Weekday", J329="Low season"), VLOOKUP(B329, low_weekdays, 2, 0),
    AND(H329="Saturday", J329="Low season"), VLOOKUP(B329, low_saturday, 2, 0),
    AND(H329="Sunday", J329="Low season"), VLOOKUP(B329, low_sunday, 2, 0),
    TRUE, "error")</f>
        <v>Standard</v>
      </c>
    </row>
    <row r="330" spans="1:11" x14ac:dyDescent="0.25">
      <c r="A330" s="111">
        <v>45145</v>
      </c>
      <c r="B330" s="86">
        <v>0.6875</v>
      </c>
      <c r="C330" s="91">
        <f t="shared" ca="1" si="16"/>
        <v>23</v>
      </c>
      <c r="D330" s="118">
        <v>33</v>
      </c>
      <c r="E330" s="119">
        <v>0.66666666666666696</v>
      </c>
      <c r="F330" s="119">
        <v>0.6875</v>
      </c>
      <c r="G330" s="115">
        <f t="shared" si="17"/>
        <v>2</v>
      </c>
      <c r="H330" s="116" t="str" cm="1">
        <f t="array" ref="H330">_xlfn.IFS((G330&gt;=2)*(G330&lt;=6), "Weekday", G330=7, "Saturday", G330=1, "Sunday")</f>
        <v>Weekday</v>
      </c>
      <c r="I330" s="116">
        <f t="shared" si="18"/>
        <v>8</v>
      </c>
      <c r="J330" s="116" t="str">
        <f t="shared" si="19"/>
        <v>High season</v>
      </c>
      <c r="K330" s="117" t="str" cm="1">
        <f t="array" ref="K330">_xlfn.IFS(AND(H330="Weekday", J330="High season"), VLOOKUP(B330, high_weekday, 2, 0),
    AND(H330="Saturday", J330="High season"), VLOOKUP(B330, high_saturday, 2, 0),
    AND(H330="Sunday", J330="High season"), VLOOKUP(B330, high_sunday, 2, 0),
    AND(H330="Weekday", J330="Low season"), VLOOKUP(B330, low_weekdays, 2, 0),
    AND(H330="Saturday", J330="Low season"), VLOOKUP(B330, low_saturday, 2, 0),
    AND(H330="Sunday", J330="Low season"), VLOOKUP(B330, low_sunday, 2, 0),
    TRUE, "error")</f>
        <v>Standard</v>
      </c>
    </row>
    <row r="331" spans="1:11" x14ac:dyDescent="0.25">
      <c r="A331" s="111">
        <v>45145</v>
      </c>
      <c r="B331" s="86">
        <v>0.70833333333333304</v>
      </c>
      <c r="C331" s="91">
        <f t="shared" ref="C331:C394" ca="1" si="20">RANDBETWEEN(1,30)</f>
        <v>29</v>
      </c>
      <c r="D331" s="118">
        <v>34</v>
      </c>
      <c r="E331" s="119">
        <v>0.6875</v>
      </c>
      <c r="F331" s="119">
        <v>0.70833333333333304</v>
      </c>
      <c r="G331" s="115">
        <f t="shared" ref="G331:G394" si="21">WEEKDAY(A331)</f>
        <v>2</v>
      </c>
      <c r="H331" s="116" t="str" cm="1">
        <f t="array" ref="H331">_xlfn.IFS((G331&gt;=2)*(G331&lt;=6), "Weekday", G331=7, "Saturday", G331=1, "Sunday")</f>
        <v>Weekday</v>
      </c>
      <c r="I331" s="116">
        <f t="shared" ref="I331:I394" si="22">MONTH(A331)</f>
        <v>8</v>
      </c>
      <c r="J331" s="116" t="str">
        <f t="shared" ref="J331:J394" si="23">IF(AND(I331&gt;6, I331&lt;9), "High season", "Low season")</f>
        <v>High season</v>
      </c>
      <c r="K331" s="117" t="str" cm="1">
        <f t="array" ref="K331">_xlfn.IFS(AND(H331="Weekday", J331="High season"), VLOOKUP(B331, high_weekday, 2, 0),
    AND(H331="Saturday", J331="High season"), VLOOKUP(B331, high_saturday, 2, 0),
    AND(H331="Sunday", J331="High season"), VLOOKUP(B331, high_sunday, 2, 0),
    AND(H331="Weekday", J331="Low season"), VLOOKUP(B331, low_weekdays, 2, 0),
    AND(H331="Saturday", J331="Low season"), VLOOKUP(B331, low_saturday, 2, 0),
    AND(H331="Sunday", J331="Low season"), VLOOKUP(B331, low_sunday, 2, 0),
    TRUE, "error")</f>
        <v>Standard</v>
      </c>
    </row>
    <row r="332" spans="1:11" x14ac:dyDescent="0.25">
      <c r="A332" s="111">
        <v>45145</v>
      </c>
      <c r="B332" s="86">
        <v>0.72916666666666696</v>
      </c>
      <c r="C332" s="91">
        <f t="shared" ca="1" si="20"/>
        <v>29</v>
      </c>
      <c r="D332" s="118">
        <v>35</v>
      </c>
      <c r="E332" s="119">
        <v>0.70833333333333304</v>
      </c>
      <c r="F332" s="119">
        <v>0.72916666666666696</v>
      </c>
      <c r="G332" s="115">
        <f t="shared" si="21"/>
        <v>2</v>
      </c>
      <c r="H332" s="116" t="str" cm="1">
        <f t="array" ref="H332">_xlfn.IFS((G332&gt;=2)*(G332&lt;=6), "Weekday", G332=7, "Saturday", G332=1, "Sunday")</f>
        <v>Weekday</v>
      </c>
      <c r="I332" s="116">
        <f t="shared" si="22"/>
        <v>8</v>
      </c>
      <c r="J332" s="116" t="str">
        <f t="shared" si="23"/>
        <v>High season</v>
      </c>
      <c r="K332" s="117" t="str" cm="1">
        <f t="array" ref="K332">_xlfn.IFS(AND(H332="Weekday", J332="High season"), VLOOKUP(B332, high_weekday, 2, 0),
    AND(H332="Saturday", J332="High season"), VLOOKUP(B332, high_saturday, 2, 0),
    AND(H332="Sunday", J332="High season"), VLOOKUP(B332, high_sunday, 2, 0),
    AND(H332="Weekday", J332="Low season"), VLOOKUP(B332, low_weekdays, 2, 0),
    AND(H332="Saturday", J332="Low season"), VLOOKUP(B332, low_saturday, 2, 0),
    AND(H332="Sunday", J332="Low season"), VLOOKUP(B332, low_sunday, 2, 0),
    TRUE, "error")</f>
        <v>Peak</v>
      </c>
    </row>
    <row r="333" spans="1:11" x14ac:dyDescent="0.25">
      <c r="A333" s="111">
        <v>45145</v>
      </c>
      <c r="B333" s="86">
        <v>0.75</v>
      </c>
      <c r="C333" s="91">
        <f t="shared" ca="1" si="20"/>
        <v>8</v>
      </c>
      <c r="D333" s="118">
        <v>36</v>
      </c>
      <c r="E333" s="119">
        <v>0.72916666666666696</v>
      </c>
      <c r="F333" s="119">
        <v>0.75</v>
      </c>
      <c r="G333" s="115">
        <f t="shared" si="21"/>
        <v>2</v>
      </c>
      <c r="H333" s="116" t="str" cm="1">
        <f t="array" ref="H333">_xlfn.IFS((G333&gt;=2)*(G333&lt;=6), "Weekday", G333=7, "Saturday", G333=1, "Sunday")</f>
        <v>Weekday</v>
      </c>
      <c r="I333" s="116">
        <f t="shared" si="22"/>
        <v>8</v>
      </c>
      <c r="J333" s="116" t="str">
        <f t="shared" si="23"/>
        <v>High season</v>
      </c>
      <c r="K333" s="117" t="str" cm="1">
        <f t="array" ref="K333">_xlfn.IFS(AND(H333="Weekday", J333="High season"), VLOOKUP(B333, high_weekday, 2, 0),
    AND(H333="Saturday", J333="High season"), VLOOKUP(B333, high_saturday, 2, 0),
    AND(H333="Sunday", J333="High season"), VLOOKUP(B333, high_sunday, 2, 0),
    AND(H333="Weekday", J333="Low season"), VLOOKUP(B333, low_weekdays, 2, 0),
    AND(H333="Saturday", J333="Low season"), VLOOKUP(B333, low_saturday, 2, 0),
    AND(H333="Sunday", J333="Low season"), VLOOKUP(B333, low_sunday, 2, 0),
    TRUE, "error")</f>
        <v>Peak</v>
      </c>
    </row>
    <row r="334" spans="1:11" x14ac:dyDescent="0.25">
      <c r="A334" s="111">
        <v>45145</v>
      </c>
      <c r="B334" s="86">
        <v>0.77083333333333304</v>
      </c>
      <c r="C334" s="91">
        <f t="shared" ca="1" si="20"/>
        <v>7</v>
      </c>
      <c r="D334" s="118">
        <v>37</v>
      </c>
      <c r="E334" s="119">
        <v>0.75</v>
      </c>
      <c r="F334" s="119">
        <v>0.77083333333333304</v>
      </c>
      <c r="G334" s="115">
        <f t="shared" si="21"/>
        <v>2</v>
      </c>
      <c r="H334" s="116" t="str" cm="1">
        <f t="array" ref="H334">_xlfn.IFS((G334&gt;=2)*(G334&lt;=6), "Weekday", G334=7, "Saturday", G334=1, "Sunday")</f>
        <v>Weekday</v>
      </c>
      <c r="I334" s="116">
        <f t="shared" si="22"/>
        <v>8</v>
      </c>
      <c r="J334" s="116" t="str">
        <f t="shared" si="23"/>
        <v>High season</v>
      </c>
      <c r="K334" s="117" t="str" cm="1">
        <f t="array" ref="K334">_xlfn.IFS(AND(H334="Weekday", J334="High season"), VLOOKUP(B334, high_weekday, 2, 0),
    AND(H334="Saturday", J334="High season"), VLOOKUP(B334, high_saturday, 2, 0),
    AND(H334="Sunday", J334="High season"), VLOOKUP(B334, high_sunday, 2, 0),
    AND(H334="Weekday", J334="Low season"), VLOOKUP(B334, low_weekdays, 2, 0),
    AND(H334="Saturday", J334="Low season"), VLOOKUP(B334, low_saturday, 2, 0),
    AND(H334="Sunday", J334="Low season"), VLOOKUP(B334, low_sunday, 2, 0),
    TRUE, "error")</f>
        <v>Peak</v>
      </c>
    </row>
    <row r="335" spans="1:11" x14ac:dyDescent="0.25">
      <c r="A335" s="111">
        <v>45145</v>
      </c>
      <c r="B335" s="86">
        <v>0.79166666666666696</v>
      </c>
      <c r="C335" s="91">
        <f t="shared" ca="1" si="20"/>
        <v>16</v>
      </c>
      <c r="D335" s="118">
        <v>38</v>
      </c>
      <c r="E335" s="119">
        <v>0.77083333333333304</v>
      </c>
      <c r="F335" s="119">
        <v>0.79166666666666696</v>
      </c>
      <c r="G335" s="115">
        <f t="shared" si="21"/>
        <v>2</v>
      </c>
      <c r="H335" s="116" t="str" cm="1">
        <f t="array" ref="H335">_xlfn.IFS((G335&gt;=2)*(G335&lt;=6), "Weekday", G335=7, "Saturday", G335=1, "Sunday")</f>
        <v>Weekday</v>
      </c>
      <c r="I335" s="116">
        <f t="shared" si="22"/>
        <v>8</v>
      </c>
      <c r="J335" s="116" t="str">
        <f t="shared" si="23"/>
        <v>High season</v>
      </c>
      <c r="K335" s="117" t="str" cm="1">
        <f t="array" ref="K335">_xlfn.IFS(AND(H335="Weekday", J335="High season"), VLOOKUP(B335, high_weekday, 2, 0),
    AND(H335="Saturday", J335="High season"), VLOOKUP(B335, high_saturday, 2, 0),
    AND(H335="Sunday", J335="High season"), VLOOKUP(B335, high_sunday, 2, 0),
    AND(H335="Weekday", J335="Low season"), VLOOKUP(B335, low_weekdays, 2, 0),
    AND(H335="Saturday", J335="Low season"), VLOOKUP(B335, low_saturday, 2, 0),
    AND(H335="Sunday", J335="Low season"), VLOOKUP(B335, low_sunday, 2, 0),
    TRUE, "error")</f>
        <v>Peak</v>
      </c>
    </row>
    <row r="336" spans="1:11" x14ac:dyDescent="0.25">
      <c r="A336" s="111">
        <v>45145</v>
      </c>
      <c r="B336" s="86">
        <v>0.8125</v>
      </c>
      <c r="C336" s="91">
        <f t="shared" ca="1" si="20"/>
        <v>14</v>
      </c>
      <c r="D336" s="118">
        <v>39</v>
      </c>
      <c r="E336" s="119">
        <v>0.79166666666666696</v>
      </c>
      <c r="F336" s="119">
        <v>0.8125</v>
      </c>
      <c r="G336" s="115">
        <f t="shared" si="21"/>
        <v>2</v>
      </c>
      <c r="H336" s="116" t="str" cm="1">
        <f t="array" ref="H336">_xlfn.IFS((G336&gt;=2)*(G336&lt;=6), "Weekday", G336=7, "Saturday", G336=1, "Sunday")</f>
        <v>Weekday</v>
      </c>
      <c r="I336" s="116">
        <f t="shared" si="22"/>
        <v>8</v>
      </c>
      <c r="J336" s="116" t="str">
        <f t="shared" si="23"/>
        <v>High season</v>
      </c>
      <c r="K336" s="117" t="str" cm="1">
        <f t="array" ref="K336">_xlfn.IFS(AND(H336="Weekday", J336="High season"), VLOOKUP(B336, high_weekday, 2, 0),
    AND(H336="Saturday", J336="High season"), VLOOKUP(B336, high_saturday, 2, 0),
    AND(H336="Sunday", J336="High season"), VLOOKUP(B336, high_sunday, 2, 0),
    AND(H336="Weekday", J336="Low season"), VLOOKUP(B336, low_weekdays, 2, 0),
    AND(H336="Saturday", J336="Low season"), VLOOKUP(B336, low_saturday, 2, 0),
    AND(H336="Sunday", J336="Low season"), VLOOKUP(B336, low_sunday, 2, 0),
    TRUE, "error")</f>
        <v>Standard</v>
      </c>
    </row>
    <row r="337" spans="1:11" x14ac:dyDescent="0.25">
      <c r="A337" s="111">
        <v>45145</v>
      </c>
      <c r="B337" s="86">
        <v>0.83333333333333304</v>
      </c>
      <c r="C337" s="91">
        <f t="shared" ca="1" si="20"/>
        <v>15</v>
      </c>
      <c r="D337" s="118">
        <v>40</v>
      </c>
      <c r="E337" s="119">
        <v>0.8125</v>
      </c>
      <c r="F337" s="119">
        <v>0.83333333333333304</v>
      </c>
      <c r="G337" s="115">
        <f t="shared" si="21"/>
        <v>2</v>
      </c>
      <c r="H337" s="116" t="str" cm="1">
        <f t="array" ref="H337">_xlfn.IFS((G337&gt;=2)*(G337&lt;=6), "Weekday", G337=7, "Saturday", G337=1, "Sunday")</f>
        <v>Weekday</v>
      </c>
      <c r="I337" s="116">
        <f t="shared" si="22"/>
        <v>8</v>
      </c>
      <c r="J337" s="116" t="str">
        <f t="shared" si="23"/>
        <v>High season</v>
      </c>
      <c r="K337" s="117" t="str" cm="1">
        <f t="array" ref="K337">_xlfn.IFS(AND(H337="Weekday", J337="High season"), VLOOKUP(B337, high_weekday, 2, 0),
    AND(H337="Saturday", J337="High season"), VLOOKUP(B337, high_saturday, 2, 0),
    AND(H337="Sunday", J337="High season"), VLOOKUP(B337, high_sunday, 2, 0),
    AND(H337="Weekday", J337="Low season"), VLOOKUP(B337, low_weekdays, 2, 0),
    AND(H337="Saturday", J337="Low season"), VLOOKUP(B337, low_saturday, 2, 0),
    AND(H337="Sunday", J337="Low season"), VLOOKUP(B337, low_sunday, 2, 0),
    TRUE, "error")</f>
        <v>Standard</v>
      </c>
    </row>
    <row r="338" spans="1:11" x14ac:dyDescent="0.25">
      <c r="A338" s="111">
        <v>45145</v>
      </c>
      <c r="B338" s="86">
        <v>0.85416666666666696</v>
      </c>
      <c r="C338" s="91">
        <f t="shared" ca="1" si="20"/>
        <v>10</v>
      </c>
      <c r="D338" s="118">
        <v>41</v>
      </c>
      <c r="E338" s="119">
        <v>0.83333333333333304</v>
      </c>
      <c r="F338" s="119">
        <v>0.85416666666666696</v>
      </c>
      <c r="G338" s="115">
        <f t="shared" si="21"/>
        <v>2</v>
      </c>
      <c r="H338" s="116" t="str" cm="1">
        <f t="array" ref="H338">_xlfn.IFS((G338&gt;=2)*(G338&lt;=6), "Weekday", G338=7, "Saturday", G338=1, "Sunday")</f>
        <v>Weekday</v>
      </c>
      <c r="I338" s="116">
        <f t="shared" si="22"/>
        <v>8</v>
      </c>
      <c r="J338" s="116" t="str">
        <f t="shared" si="23"/>
        <v>High season</v>
      </c>
      <c r="K338" s="117" t="str" cm="1">
        <f t="array" ref="K338">_xlfn.IFS(AND(H338="Weekday", J338="High season"), VLOOKUP(B338, high_weekday, 2, 0),
    AND(H338="Saturday", J338="High season"), VLOOKUP(B338, high_saturday, 2, 0),
    AND(H338="Sunday", J338="High season"), VLOOKUP(B338, high_sunday, 2, 0),
    AND(H338="Weekday", J338="Low season"), VLOOKUP(B338, low_weekdays, 2, 0),
    AND(H338="Saturday", J338="Low season"), VLOOKUP(B338, low_saturday, 2, 0),
    AND(H338="Sunday", J338="Low season"), VLOOKUP(B338, low_sunday, 2, 0),
    TRUE, "error")</f>
        <v>Standard</v>
      </c>
    </row>
    <row r="339" spans="1:11" x14ac:dyDescent="0.25">
      <c r="A339" s="111">
        <v>45145</v>
      </c>
      <c r="B339" s="86">
        <v>0.875</v>
      </c>
      <c r="C339" s="91">
        <f t="shared" ca="1" si="20"/>
        <v>4</v>
      </c>
      <c r="D339" s="118">
        <v>42</v>
      </c>
      <c r="E339" s="119">
        <v>0.85416666666666696</v>
      </c>
      <c r="F339" s="119">
        <v>0.875</v>
      </c>
      <c r="G339" s="115">
        <f t="shared" si="21"/>
        <v>2</v>
      </c>
      <c r="H339" s="116" t="str" cm="1">
        <f t="array" ref="H339">_xlfn.IFS((G339&gt;=2)*(G339&lt;=6), "Weekday", G339=7, "Saturday", G339=1, "Sunday")</f>
        <v>Weekday</v>
      </c>
      <c r="I339" s="116">
        <f t="shared" si="22"/>
        <v>8</v>
      </c>
      <c r="J339" s="116" t="str">
        <f t="shared" si="23"/>
        <v>High season</v>
      </c>
      <c r="K339" s="117" t="str" cm="1">
        <f t="array" ref="K339">_xlfn.IFS(AND(H339="Weekday", J339="High season"), VLOOKUP(B339, high_weekday, 2, 0),
    AND(H339="Saturday", J339="High season"), VLOOKUP(B339, high_saturday, 2, 0),
    AND(H339="Sunday", J339="High season"), VLOOKUP(B339, high_sunday, 2, 0),
    AND(H339="Weekday", J339="Low season"), VLOOKUP(B339, low_weekdays, 2, 0),
    AND(H339="Saturday", J339="Low season"), VLOOKUP(B339, low_saturday, 2, 0),
    AND(H339="Sunday", J339="Low season"), VLOOKUP(B339, low_sunday, 2, 0),
    TRUE, "error")</f>
        <v>Standard</v>
      </c>
    </row>
    <row r="340" spans="1:11" x14ac:dyDescent="0.25">
      <c r="A340" s="111">
        <v>45145</v>
      </c>
      <c r="B340" s="86">
        <v>0.89583333333333304</v>
      </c>
      <c r="C340" s="91">
        <f t="shared" ca="1" si="20"/>
        <v>22</v>
      </c>
      <c r="D340" s="118">
        <v>43</v>
      </c>
      <c r="E340" s="119">
        <v>0.875</v>
      </c>
      <c r="F340" s="119">
        <v>0.89583333333333304</v>
      </c>
      <c r="G340" s="115">
        <f t="shared" si="21"/>
        <v>2</v>
      </c>
      <c r="H340" s="116" t="str" cm="1">
        <f t="array" ref="H340">_xlfn.IFS((G340&gt;=2)*(G340&lt;=6), "Weekday", G340=7, "Saturday", G340=1, "Sunday")</f>
        <v>Weekday</v>
      </c>
      <c r="I340" s="116">
        <f t="shared" si="22"/>
        <v>8</v>
      </c>
      <c r="J340" s="116" t="str">
        <f t="shared" si="23"/>
        <v>High season</v>
      </c>
      <c r="K340" s="117" t="str" cm="1">
        <f t="array" ref="K340">_xlfn.IFS(AND(H340="Weekday", J340="High season"), VLOOKUP(B340, high_weekday, 2, 0),
    AND(H340="Saturday", J340="High season"), VLOOKUP(B340, high_saturday, 2, 0),
    AND(H340="Sunday", J340="High season"), VLOOKUP(B340, high_sunday, 2, 0),
    AND(H340="Weekday", J340="Low season"), VLOOKUP(B340, low_weekdays, 2, 0),
    AND(H340="Saturday", J340="Low season"), VLOOKUP(B340, low_saturday, 2, 0),
    AND(H340="Sunday", J340="Low season"), VLOOKUP(B340, low_sunday, 2, 0),
    TRUE, "error")</f>
        <v>Standard</v>
      </c>
    </row>
    <row r="341" spans="1:11" x14ac:dyDescent="0.25">
      <c r="A341" s="111">
        <v>45145</v>
      </c>
      <c r="B341" s="86">
        <v>0.91666666666666696</v>
      </c>
      <c r="C341" s="91">
        <f t="shared" ca="1" si="20"/>
        <v>10</v>
      </c>
      <c r="D341" s="118">
        <v>44</v>
      </c>
      <c r="E341" s="119">
        <v>0.89583333333333304</v>
      </c>
      <c r="F341" s="119">
        <v>0.91666666666666696</v>
      </c>
      <c r="G341" s="115">
        <f t="shared" si="21"/>
        <v>2</v>
      </c>
      <c r="H341" s="116" t="str" cm="1">
        <f t="array" ref="H341">_xlfn.IFS((G341&gt;=2)*(G341&lt;=6), "Weekday", G341=7, "Saturday", G341=1, "Sunday")</f>
        <v>Weekday</v>
      </c>
      <c r="I341" s="116">
        <f t="shared" si="22"/>
        <v>8</v>
      </c>
      <c r="J341" s="116" t="str">
        <f t="shared" si="23"/>
        <v>High season</v>
      </c>
      <c r="K341" s="117" t="str" cm="1">
        <f t="array" ref="K341">_xlfn.IFS(AND(H341="Weekday", J341="High season"), VLOOKUP(B341, high_weekday, 2, 0),
    AND(H341="Saturday", J341="High season"), VLOOKUP(B341, high_saturday, 2, 0),
    AND(H341="Sunday", J341="High season"), VLOOKUP(B341, high_sunday, 2, 0),
    AND(H341="Weekday", J341="Low season"), VLOOKUP(B341, low_weekdays, 2, 0),
    AND(H341="Saturday", J341="Low season"), VLOOKUP(B341, low_saturday, 2, 0),
    AND(H341="Sunday", J341="Low season"), VLOOKUP(B341, low_sunday, 2, 0),
    TRUE, "error")</f>
        <v>Standard</v>
      </c>
    </row>
    <row r="342" spans="1:11" x14ac:dyDescent="0.25">
      <c r="A342" s="111">
        <v>45145</v>
      </c>
      <c r="B342" s="86">
        <v>0.9375</v>
      </c>
      <c r="C342" s="91">
        <f t="shared" ca="1" si="20"/>
        <v>22</v>
      </c>
      <c r="D342" s="118">
        <v>45</v>
      </c>
      <c r="E342" s="119">
        <v>0.91666666666666696</v>
      </c>
      <c r="F342" s="119">
        <v>0.9375</v>
      </c>
      <c r="G342" s="115">
        <f t="shared" si="21"/>
        <v>2</v>
      </c>
      <c r="H342" s="116" t="str" cm="1">
        <f t="array" ref="H342">_xlfn.IFS((G342&gt;=2)*(G342&lt;=6), "Weekday", G342=7, "Saturday", G342=1, "Sunday")</f>
        <v>Weekday</v>
      </c>
      <c r="I342" s="116">
        <f t="shared" si="22"/>
        <v>8</v>
      </c>
      <c r="J342" s="116" t="str">
        <f t="shared" si="23"/>
        <v>High season</v>
      </c>
      <c r="K342" s="117" t="str" cm="1">
        <f t="array" ref="K342">_xlfn.IFS(AND(H342="Weekday", J342="High season"), VLOOKUP(B342, high_weekday, 2, 0),
    AND(H342="Saturday", J342="High season"), VLOOKUP(B342, high_saturday, 2, 0),
    AND(H342="Sunday", J342="High season"), VLOOKUP(B342, high_sunday, 2, 0),
    AND(H342="Weekday", J342="Low season"), VLOOKUP(B342, low_weekdays, 2, 0),
    AND(H342="Saturday", J342="Low season"), VLOOKUP(B342, low_saturday, 2, 0),
    AND(H342="Sunday", J342="Low season"), VLOOKUP(B342, low_sunday, 2, 0),
    TRUE, "error")</f>
        <v>Off-peak</v>
      </c>
    </row>
    <row r="343" spans="1:11" x14ac:dyDescent="0.25">
      <c r="A343" s="111">
        <v>45145</v>
      </c>
      <c r="B343" s="86">
        <v>0.95833333333333304</v>
      </c>
      <c r="C343" s="91">
        <f t="shared" ca="1" si="20"/>
        <v>7</v>
      </c>
      <c r="D343" s="118">
        <v>46</v>
      </c>
      <c r="E343" s="119">
        <v>0.9375</v>
      </c>
      <c r="F343" s="119">
        <v>0.95833333333333304</v>
      </c>
      <c r="G343" s="115">
        <f t="shared" si="21"/>
        <v>2</v>
      </c>
      <c r="H343" s="116" t="str" cm="1">
        <f t="array" ref="H343">_xlfn.IFS((G343&gt;=2)*(G343&lt;=6), "Weekday", G343=7, "Saturday", G343=1, "Sunday")</f>
        <v>Weekday</v>
      </c>
      <c r="I343" s="116">
        <f t="shared" si="22"/>
        <v>8</v>
      </c>
      <c r="J343" s="116" t="str">
        <f t="shared" si="23"/>
        <v>High season</v>
      </c>
      <c r="K343" s="117" t="str" cm="1">
        <f t="array" ref="K343">_xlfn.IFS(AND(H343="Weekday", J343="High season"), VLOOKUP(B343, high_weekday, 2, 0),
    AND(H343="Saturday", J343="High season"), VLOOKUP(B343, high_saturday, 2, 0),
    AND(H343="Sunday", J343="High season"), VLOOKUP(B343, high_sunday, 2, 0),
    AND(H343="Weekday", J343="Low season"), VLOOKUP(B343, low_weekdays, 2, 0),
    AND(H343="Saturday", J343="Low season"), VLOOKUP(B343, low_saturday, 2, 0),
    AND(H343="Sunday", J343="Low season"), VLOOKUP(B343, low_sunday, 2, 0),
    TRUE, "error")</f>
        <v>Off-peak</v>
      </c>
    </row>
    <row r="344" spans="1:11" x14ac:dyDescent="0.25">
      <c r="A344" s="111">
        <v>45145</v>
      </c>
      <c r="B344" s="86">
        <v>0.97916666666666696</v>
      </c>
      <c r="C344" s="91">
        <f t="shared" ca="1" si="20"/>
        <v>10</v>
      </c>
      <c r="D344" s="118">
        <v>47</v>
      </c>
      <c r="E344" s="119">
        <v>0.95833333333333304</v>
      </c>
      <c r="F344" s="119">
        <v>0.97916666666666696</v>
      </c>
      <c r="G344" s="115">
        <f t="shared" si="21"/>
        <v>2</v>
      </c>
      <c r="H344" s="116" t="str" cm="1">
        <f t="array" ref="H344">_xlfn.IFS((G344&gt;=2)*(G344&lt;=6), "Weekday", G344=7, "Saturday", G344=1, "Sunday")</f>
        <v>Weekday</v>
      </c>
      <c r="I344" s="116">
        <f t="shared" si="22"/>
        <v>8</v>
      </c>
      <c r="J344" s="116" t="str">
        <f t="shared" si="23"/>
        <v>High season</v>
      </c>
      <c r="K344" s="117" t="str" cm="1">
        <f t="array" ref="K344">_xlfn.IFS(AND(H344="Weekday", J344="High season"), VLOOKUP(B344, high_weekday, 2, 0),
    AND(H344="Saturday", J344="High season"), VLOOKUP(B344, high_saturday, 2, 0),
    AND(H344="Sunday", J344="High season"), VLOOKUP(B344, high_sunday, 2, 0),
    AND(H344="Weekday", J344="Low season"), VLOOKUP(B344, low_weekdays, 2, 0),
    AND(H344="Saturday", J344="Low season"), VLOOKUP(B344, low_saturday, 2, 0),
    AND(H344="Sunday", J344="Low season"), VLOOKUP(B344, low_sunday, 2, 0),
    TRUE, "error")</f>
        <v>Off-peak</v>
      </c>
    </row>
    <row r="345" spans="1:11" x14ac:dyDescent="0.25">
      <c r="A345" s="111">
        <v>45145</v>
      </c>
      <c r="B345" s="86">
        <v>1</v>
      </c>
      <c r="C345" s="91">
        <f t="shared" ca="1" si="20"/>
        <v>5</v>
      </c>
      <c r="D345" s="118">
        <v>48</v>
      </c>
      <c r="E345" s="119">
        <v>0.97916666666666696</v>
      </c>
      <c r="F345" s="119">
        <v>1</v>
      </c>
      <c r="G345" s="115">
        <f t="shared" si="21"/>
        <v>2</v>
      </c>
      <c r="H345" s="116" t="str" cm="1">
        <f t="array" ref="H345">_xlfn.IFS((G345&gt;=2)*(G345&lt;=6), "Weekday", G345=7, "Saturday", G345=1, "Sunday")</f>
        <v>Weekday</v>
      </c>
      <c r="I345" s="116">
        <f t="shared" si="22"/>
        <v>8</v>
      </c>
      <c r="J345" s="116" t="str">
        <f t="shared" si="23"/>
        <v>High season</v>
      </c>
      <c r="K345" s="117" t="str" cm="1">
        <f t="array" ref="K345">_xlfn.IFS(AND(H345="Weekday", J345="High season"), VLOOKUP(B345, high_weekday, 2, 0),
    AND(H345="Saturday", J345="High season"), VLOOKUP(B345, high_saturday, 2, 0),
    AND(H345="Sunday", J345="High season"), VLOOKUP(B345, high_sunday, 2, 0),
    AND(H345="Weekday", J345="Low season"), VLOOKUP(B345, low_weekdays, 2, 0),
    AND(H345="Saturday", J345="Low season"), VLOOKUP(B345, low_saturday, 2, 0),
    AND(H345="Sunday", J345="Low season"), VLOOKUP(B345, low_sunday, 2, 0),
    TRUE, "error")</f>
        <v>Off-peak</v>
      </c>
    </row>
    <row r="346" spans="1:11" x14ac:dyDescent="0.25">
      <c r="A346" s="111">
        <v>45146</v>
      </c>
      <c r="B346" s="86">
        <v>2.0833333333333332E-2</v>
      </c>
      <c r="C346" s="91">
        <f t="shared" ca="1" si="20"/>
        <v>6</v>
      </c>
      <c r="D346" s="118">
        <v>1</v>
      </c>
      <c r="E346" s="119">
        <v>0</v>
      </c>
      <c r="F346" s="119">
        <v>2.0833333333333332E-2</v>
      </c>
      <c r="G346" s="115">
        <f t="shared" si="21"/>
        <v>3</v>
      </c>
      <c r="H346" s="116" t="str" cm="1">
        <f t="array" ref="H346">_xlfn.IFS((G346&gt;=2)*(G346&lt;=6), "Weekday", G346=7, "Saturday", G346=1, "Sunday")</f>
        <v>Weekday</v>
      </c>
      <c r="I346" s="116">
        <f t="shared" si="22"/>
        <v>8</v>
      </c>
      <c r="J346" s="116" t="str">
        <f t="shared" si="23"/>
        <v>High season</v>
      </c>
      <c r="K346" s="117" t="str" cm="1">
        <f t="array" ref="K346">_xlfn.IFS(AND(H346="Weekday", J346="High season"), VLOOKUP(B346, high_weekday, 2, 0),
    AND(H346="Saturday", J346="High season"), VLOOKUP(B346, high_saturday, 2, 0),
    AND(H346="Sunday", J346="High season"), VLOOKUP(B346, high_sunday, 2, 0),
    AND(H346="Weekday", J346="Low season"), VLOOKUP(B346, low_weekdays, 2, 0),
    AND(H346="Saturday", J346="Low season"), VLOOKUP(B346, low_saturday, 2, 0),
    AND(H346="Sunday", J346="Low season"), VLOOKUP(B346, low_sunday, 2, 0),
    TRUE, "error")</f>
        <v>Off-peak</v>
      </c>
    </row>
    <row r="347" spans="1:11" x14ac:dyDescent="0.25">
      <c r="A347" s="111">
        <v>45146</v>
      </c>
      <c r="B347" s="86">
        <v>4.1666666666666664E-2</v>
      </c>
      <c r="C347" s="91">
        <f t="shared" ca="1" si="20"/>
        <v>1</v>
      </c>
      <c r="D347" s="118">
        <v>2</v>
      </c>
      <c r="E347" s="119">
        <v>2.0833333333333332E-2</v>
      </c>
      <c r="F347" s="119">
        <v>4.1666666666666664E-2</v>
      </c>
      <c r="G347" s="115">
        <f t="shared" si="21"/>
        <v>3</v>
      </c>
      <c r="H347" s="116" t="str" cm="1">
        <f t="array" ref="H347">_xlfn.IFS((G347&gt;=2)*(G347&lt;=6), "Weekday", G347=7, "Saturday", G347=1, "Sunday")</f>
        <v>Weekday</v>
      </c>
      <c r="I347" s="116">
        <f t="shared" si="22"/>
        <v>8</v>
      </c>
      <c r="J347" s="116" t="str">
        <f t="shared" si="23"/>
        <v>High season</v>
      </c>
      <c r="K347" s="117" t="str" cm="1">
        <f t="array" ref="K347">_xlfn.IFS(AND(H347="Weekday", J347="High season"), VLOOKUP(B347, high_weekday, 2, 0),
    AND(H347="Saturday", J347="High season"), VLOOKUP(B347, high_saturday, 2, 0),
    AND(H347="Sunday", J347="High season"), VLOOKUP(B347, high_sunday, 2, 0),
    AND(H347="Weekday", J347="Low season"), VLOOKUP(B347, low_weekdays, 2, 0),
    AND(H347="Saturday", J347="Low season"), VLOOKUP(B347, low_saturday, 2, 0),
    AND(H347="Sunday", J347="Low season"), VLOOKUP(B347, low_sunday, 2, 0),
    TRUE, "error")</f>
        <v>Off-peak</v>
      </c>
    </row>
    <row r="348" spans="1:11" x14ac:dyDescent="0.25">
      <c r="A348" s="111">
        <v>45146</v>
      </c>
      <c r="B348" s="86">
        <v>6.25E-2</v>
      </c>
      <c r="C348" s="91">
        <f t="shared" ca="1" si="20"/>
        <v>8</v>
      </c>
      <c r="D348" s="118">
        <v>3</v>
      </c>
      <c r="E348" s="119">
        <v>4.1666666666666664E-2</v>
      </c>
      <c r="F348" s="119">
        <v>6.25E-2</v>
      </c>
      <c r="G348" s="115">
        <f t="shared" si="21"/>
        <v>3</v>
      </c>
      <c r="H348" s="116" t="str" cm="1">
        <f t="array" ref="H348">_xlfn.IFS((G348&gt;=2)*(G348&lt;=6), "Weekday", G348=7, "Saturday", G348=1, "Sunday")</f>
        <v>Weekday</v>
      </c>
      <c r="I348" s="116">
        <f t="shared" si="22"/>
        <v>8</v>
      </c>
      <c r="J348" s="116" t="str">
        <f t="shared" si="23"/>
        <v>High season</v>
      </c>
      <c r="K348" s="117" t="str" cm="1">
        <f t="array" ref="K348">_xlfn.IFS(AND(H348="Weekday", J348="High season"), VLOOKUP(B348, high_weekday, 2, 0),
    AND(H348="Saturday", J348="High season"), VLOOKUP(B348, high_saturday, 2, 0),
    AND(H348="Sunday", J348="High season"), VLOOKUP(B348, high_sunday, 2, 0),
    AND(H348="Weekday", J348="Low season"), VLOOKUP(B348, low_weekdays, 2, 0),
    AND(H348="Saturday", J348="Low season"), VLOOKUP(B348, low_saturday, 2, 0),
    AND(H348="Sunday", J348="Low season"), VLOOKUP(B348, low_sunday, 2, 0),
    TRUE, "error")</f>
        <v>Off-peak</v>
      </c>
    </row>
    <row r="349" spans="1:11" x14ac:dyDescent="0.25">
      <c r="A349" s="111">
        <v>45146</v>
      </c>
      <c r="B349" s="86">
        <v>8.3333333333333301E-2</v>
      </c>
      <c r="C349" s="91">
        <f t="shared" ca="1" si="20"/>
        <v>14</v>
      </c>
      <c r="D349" s="118">
        <v>4</v>
      </c>
      <c r="E349" s="119">
        <v>6.25E-2</v>
      </c>
      <c r="F349" s="119">
        <v>8.3333333333333301E-2</v>
      </c>
      <c r="G349" s="115">
        <f t="shared" si="21"/>
        <v>3</v>
      </c>
      <c r="H349" s="116" t="str" cm="1">
        <f t="array" ref="H349">_xlfn.IFS((G349&gt;=2)*(G349&lt;=6), "Weekday", G349=7, "Saturday", G349=1, "Sunday")</f>
        <v>Weekday</v>
      </c>
      <c r="I349" s="116">
        <f t="shared" si="22"/>
        <v>8</v>
      </c>
      <c r="J349" s="116" t="str">
        <f t="shared" si="23"/>
        <v>High season</v>
      </c>
      <c r="K349" s="117" t="str" cm="1">
        <f t="array" ref="K349">_xlfn.IFS(AND(H349="Weekday", J349="High season"), VLOOKUP(B349, high_weekday, 2, 0),
    AND(H349="Saturday", J349="High season"), VLOOKUP(B349, high_saturday, 2, 0),
    AND(H349="Sunday", J349="High season"), VLOOKUP(B349, high_sunday, 2, 0),
    AND(H349="Weekday", J349="Low season"), VLOOKUP(B349, low_weekdays, 2, 0),
    AND(H349="Saturday", J349="Low season"), VLOOKUP(B349, low_saturday, 2, 0),
    AND(H349="Sunday", J349="Low season"), VLOOKUP(B349, low_sunday, 2, 0),
    TRUE, "error")</f>
        <v>Off-peak</v>
      </c>
    </row>
    <row r="350" spans="1:11" x14ac:dyDescent="0.25">
      <c r="A350" s="111">
        <v>45146</v>
      </c>
      <c r="B350" s="86">
        <v>0.104166666666667</v>
      </c>
      <c r="C350" s="91">
        <f t="shared" ca="1" si="20"/>
        <v>25</v>
      </c>
      <c r="D350" s="118">
        <v>5</v>
      </c>
      <c r="E350" s="119">
        <v>8.3333333333333301E-2</v>
      </c>
      <c r="F350" s="119">
        <v>0.104166666666667</v>
      </c>
      <c r="G350" s="115">
        <f t="shared" si="21"/>
        <v>3</v>
      </c>
      <c r="H350" s="116" t="str" cm="1">
        <f t="array" ref="H350">_xlfn.IFS((G350&gt;=2)*(G350&lt;=6), "Weekday", G350=7, "Saturday", G350=1, "Sunday")</f>
        <v>Weekday</v>
      </c>
      <c r="I350" s="116">
        <f t="shared" si="22"/>
        <v>8</v>
      </c>
      <c r="J350" s="116" t="str">
        <f t="shared" si="23"/>
        <v>High season</v>
      </c>
      <c r="K350" s="117" t="str" cm="1">
        <f t="array" ref="K350">_xlfn.IFS(AND(H350="Weekday", J350="High season"), VLOOKUP(B350, high_weekday, 2, 0),
    AND(H350="Saturday", J350="High season"), VLOOKUP(B350, high_saturday, 2, 0),
    AND(H350="Sunday", J350="High season"), VLOOKUP(B350, high_sunday, 2, 0),
    AND(H350="Weekday", J350="Low season"), VLOOKUP(B350, low_weekdays, 2, 0),
    AND(H350="Saturday", J350="Low season"), VLOOKUP(B350, low_saturday, 2, 0),
    AND(H350="Sunday", J350="Low season"), VLOOKUP(B350, low_sunday, 2, 0),
    TRUE, "error")</f>
        <v>Off-peak</v>
      </c>
    </row>
    <row r="351" spans="1:11" x14ac:dyDescent="0.25">
      <c r="A351" s="111">
        <v>45146</v>
      </c>
      <c r="B351" s="86">
        <v>0.125</v>
      </c>
      <c r="C351" s="91">
        <f t="shared" ca="1" si="20"/>
        <v>2</v>
      </c>
      <c r="D351" s="118">
        <v>6</v>
      </c>
      <c r="E351" s="119">
        <v>0.104166666666667</v>
      </c>
      <c r="F351" s="119">
        <v>0.125</v>
      </c>
      <c r="G351" s="115">
        <f t="shared" si="21"/>
        <v>3</v>
      </c>
      <c r="H351" s="116" t="str" cm="1">
        <f t="array" ref="H351">_xlfn.IFS((G351&gt;=2)*(G351&lt;=6), "Weekday", G351=7, "Saturday", G351=1, "Sunday")</f>
        <v>Weekday</v>
      </c>
      <c r="I351" s="116">
        <f t="shared" si="22"/>
        <v>8</v>
      </c>
      <c r="J351" s="116" t="str">
        <f t="shared" si="23"/>
        <v>High season</v>
      </c>
      <c r="K351" s="117" t="str" cm="1">
        <f t="array" ref="K351">_xlfn.IFS(AND(H351="Weekday", J351="High season"), VLOOKUP(B351, high_weekday, 2, 0),
    AND(H351="Saturday", J351="High season"), VLOOKUP(B351, high_saturday, 2, 0),
    AND(H351="Sunday", J351="High season"), VLOOKUP(B351, high_sunday, 2, 0),
    AND(H351="Weekday", J351="Low season"), VLOOKUP(B351, low_weekdays, 2, 0),
    AND(H351="Saturday", J351="Low season"), VLOOKUP(B351, low_saturday, 2, 0),
    AND(H351="Sunday", J351="Low season"), VLOOKUP(B351, low_sunday, 2, 0),
    TRUE, "error")</f>
        <v>Off-peak</v>
      </c>
    </row>
    <row r="352" spans="1:11" x14ac:dyDescent="0.25">
      <c r="A352" s="111">
        <v>45146</v>
      </c>
      <c r="B352" s="86">
        <v>0.14583333333333301</v>
      </c>
      <c r="C352" s="91">
        <f t="shared" ca="1" si="20"/>
        <v>1</v>
      </c>
      <c r="D352" s="118">
        <v>7</v>
      </c>
      <c r="E352" s="119">
        <v>0.125</v>
      </c>
      <c r="F352" s="119">
        <v>0.14583333333333301</v>
      </c>
      <c r="G352" s="115">
        <f t="shared" si="21"/>
        <v>3</v>
      </c>
      <c r="H352" s="116" t="str" cm="1">
        <f t="array" ref="H352">_xlfn.IFS((G352&gt;=2)*(G352&lt;=6), "Weekday", G352=7, "Saturday", G352=1, "Sunday")</f>
        <v>Weekday</v>
      </c>
      <c r="I352" s="116">
        <f t="shared" si="22"/>
        <v>8</v>
      </c>
      <c r="J352" s="116" t="str">
        <f t="shared" si="23"/>
        <v>High season</v>
      </c>
      <c r="K352" s="117" t="str" cm="1">
        <f t="array" ref="K352">_xlfn.IFS(AND(H352="Weekday", J352="High season"), VLOOKUP(B352, high_weekday, 2, 0),
    AND(H352="Saturday", J352="High season"), VLOOKUP(B352, high_saturday, 2, 0),
    AND(H352="Sunday", J352="High season"), VLOOKUP(B352, high_sunday, 2, 0),
    AND(H352="Weekday", J352="Low season"), VLOOKUP(B352, low_weekdays, 2, 0),
    AND(H352="Saturday", J352="Low season"), VLOOKUP(B352, low_saturday, 2, 0),
    AND(H352="Sunday", J352="Low season"), VLOOKUP(B352, low_sunday, 2, 0),
    TRUE, "error")</f>
        <v>Off-peak</v>
      </c>
    </row>
    <row r="353" spans="1:11" x14ac:dyDescent="0.25">
      <c r="A353" s="111">
        <v>45146</v>
      </c>
      <c r="B353" s="86">
        <v>0.16666666666666699</v>
      </c>
      <c r="C353" s="91">
        <f t="shared" ca="1" si="20"/>
        <v>14</v>
      </c>
      <c r="D353" s="118">
        <v>8</v>
      </c>
      <c r="E353" s="119">
        <v>0.14583333333333301</v>
      </c>
      <c r="F353" s="119">
        <v>0.16666666666666699</v>
      </c>
      <c r="G353" s="115">
        <f t="shared" si="21"/>
        <v>3</v>
      </c>
      <c r="H353" s="116" t="str" cm="1">
        <f t="array" ref="H353">_xlfn.IFS((G353&gt;=2)*(G353&lt;=6), "Weekday", G353=7, "Saturday", G353=1, "Sunday")</f>
        <v>Weekday</v>
      </c>
      <c r="I353" s="116">
        <f t="shared" si="22"/>
        <v>8</v>
      </c>
      <c r="J353" s="116" t="str">
        <f t="shared" si="23"/>
        <v>High season</v>
      </c>
      <c r="K353" s="117" t="str" cm="1">
        <f t="array" ref="K353">_xlfn.IFS(AND(H353="Weekday", J353="High season"), VLOOKUP(B353, high_weekday, 2, 0),
    AND(H353="Saturday", J353="High season"), VLOOKUP(B353, high_saturday, 2, 0),
    AND(H353="Sunday", J353="High season"), VLOOKUP(B353, high_sunday, 2, 0),
    AND(H353="Weekday", J353="Low season"), VLOOKUP(B353, low_weekdays, 2, 0),
    AND(H353="Saturday", J353="Low season"), VLOOKUP(B353, low_saturday, 2, 0),
    AND(H353="Sunday", J353="Low season"), VLOOKUP(B353, low_sunday, 2, 0),
    TRUE, "error")</f>
        <v>Off-peak</v>
      </c>
    </row>
    <row r="354" spans="1:11" x14ac:dyDescent="0.25">
      <c r="A354" s="111">
        <v>45146</v>
      </c>
      <c r="B354" s="86">
        <v>0.1875</v>
      </c>
      <c r="C354" s="91">
        <f t="shared" ca="1" si="20"/>
        <v>8</v>
      </c>
      <c r="D354" s="118">
        <v>9</v>
      </c>
      <c r="E354" s="119">
        <v>0.16666666666666699</v>
      </c>
      <c r="F354" s="119">
        <v>0.1875</v>
      </c>
      <c r="G354" s="115">
        <f t="shared" si="21"/>
        <v>3</v>
      </c>
      <c r="H354" s="116" t="str" cm="1">
        <f t="array" ref="H354">_xlfn.IFS((G354&gt;=2)*(G354&lt;=6), "Weekday", G354=7, "Saturday", G354=1, "Sunday")</f>
        <v>Weekday</v>
      </c>
      <c r="I354" s="116">
        <f t="shared" si="22"/>
        <v>8</v>
      </c>
      <c r="J354" s="116" t="str">
        <f t="shared" si="23"/>
        <v>High season</v>
      </c>
      <c r="K354" s="117" t="str" cm="1">
        <f t="array" ref="K354">_xlfn.IFS(AND(H354="Weekday", J354="High season"), VLOOKUP(B354, high_weekday, 2, 0),
    AND(H354="Saturday", J354="High season"), VLOOKUP(B354, high_saturday, 2, 0),
    AND(H354="Sunday", J354="High season"), VLOOKUP(B354, high_sunday, 2, 0),
    AND(H354="Weekday", J354="Low season"), VLOOKUP(B354, low_weekdays, 2, 0),
    AND(H354="Saturday", J354="Low season"), VLOOKUP(B354, low_saturday, 2, 0),
    AND(H354="Sunday", J354="Low season"), VLOOKUP(B354, low_sunday, 2, 0),
    TRUE, "error")</f>
        <v>Off-peak</v>
      </c>
    </row>
    <row r="355" spans="1:11" x14ac:dyDescent="0.25">
      <c r="A355" s="111">
        <v>45146</v>
      </c>
      <c r="B355" s="86">
        <v>0.20833333333333301</v>
      </c>
      <c r="C355" s="91">
        <f t="shared" ca="1" si="20"/>
        <v>13</v>
      </c>
      <c r="D355" s="118">
        <v>10</v>
      </c>
      <c r="E355" s="119">
        <v>0.1875</v>
      </c>
      <c r="F355" s="119">
        <v>0.20833333333333301</v>
      </c>
      <c r="G355" s="115">
        <f t="shared" si="21"/>
        <v>3</v>
      </c>
      <c r="H355" s="116" t="str" cm="1">
        <f t="array" ref="H355">_xlfn.IFS((G355&gt;=2)*(G355&lt;=6), "Weekday", G355=7, "Saturday", G355=1, "Sunday")</f>
        <v>Weekday</v>
      </c>
      <c r="I355" s="116">
        <f t="shared" si="22"/>
        <v>8</v>
      </c>
      <c r="J355" s="116" t="str">
        <f t="shared" si="23"/>
        <v>High season</v>
      </c>
      <c r="K355" s="117" t="str" cm="1">
        <f t="array" ref="K355">_xlfn.IFS(AND(H355="Weekday", J355="High season"), VLOOKUP(B355, high_weekday, 2, 0),
    AND(H355="Saturday", J355="High season"), VLOOKUP(B355, high_saturday, 2, 0),
    AND(H355="Sunday", J355="High season"), VLOOKUP(B355, high_sunday, 2, 0),
    AND(H355="Weekday", J355="Low season"), VLOOKUP(B355, low_weekdays, 2, 0),
    AND(H355="Saturday", J355="Low season"), VLOOKUP(B355, low_saturday, 2, 0),
    AND(H355="Sunday", J355="Low season"), VLOOKUP(B355, low_sunday, 2, 0),
    TRUE, "error")</f>
        <v>Off-peak</v>
      </c>
    </row>
    <row r="356" spans="1:11" x14ac:dyDescent="0.25">
      <c r="A356" s="111">
        <v>45146</v>
      </c>
      <c r="B356" s="86">
        <v>0.22916666666666699</v>
      </c>
      <c r="C356" s="91">
        <f t="shared" ca="1" si="20"/>
        <v>7</v>
      </c>
      <c r="D356" s="118">
        <v>11</v>
      </c>
      <c r="E356" s="119">
        <v>0.20833333333333301</v>
      </c>
      <c r="F356" s="119">
        <v>0.22916666666666699</v>
      </c>
      <c r="G356" s="115">
        <f t="shared" si="21"/>
        <v>3</v>
      </c>
      <c r="H356" s="116" t="str" cm="1">
        <f t="array" ref="H356">_xlfn.IFS((G356&gt;=2)*(G356&lt;=6), "Weekday", G356=7, "Saturday", G356=1, "Sunday")</f>
        <v>Weekday</v>
      </c>
      <c r="I356" s="116">
        <f t="shared" si="22"/>
        <v>8</v>
      </c>
      <c r="J356" s="116" t="str">
        <f t="shared" si="23"/>
        <v>High season</v>
      </c>
      <c r="K356" s="117" t="str" cm="1">
        <f t="array" ref="K356">_xlfn.IFS(AND(H356="Weekday", J356="High season"), VLOOKUP(B356, high_weekday, 2, 0),
    AND(H356="Saturday", J356="High season"), VLOOKUP(B356, high_saturday, 2, 0),
    AND(H356="Sunday", J356="High season"), VLOOKUP(B356, high_sunday, 2, 0),
    AND(H356="Weekday", J356="Low season"), VLOOKUP(B356, low_weekdays, 2, 0),
    AND(H356="Saturday", J356="Low season"), VLOOKUP(B356, low_saturday, 2, 0),
    AND(H356="Sunday", J356="Low season"), VLOOKUP(B356, low_sunday, 2, 0),
    TRUE, "error")</f>
        <v>Off-peak</v>
      </c>
    </row>
    <row r="357" spans="1:11" x14ac:dyDescent="0.25">
      <c r="A357" s="111">
        <v>45146</v>
      </c>
      <c r="B357" s="86">
        <v>0.25</v>
      </c>
      <c r="C357" s="91">
        <f t="shared" ca="1" si="20"/>
        <v>29</v>
      </c>
      <c r="D357" s="118">
        <v>12</v>
      </c>
      <c r="E357" s="119">
        <v>0.22916666666666699</v>
      </c>
      <c r="F357" s="119">
        <v>0.25</v>
      </c>
      <c r="G357" s="115">
        <f t="shared" si="21"/>
        <v>3</v>
      </c>
      <c r="H357" s="116" t="str" cm="1">
        <f t="array" ref="H357">_xlfn.IFS((G357&gt;=2)*(G357&lt;=6), "Weekday", G357=7, "Saturday", G357=1, "Sunday")</f>
        <v>Weekday</v>
      </c>
      <c r="I357" s="116">
        <f t="shared" si="22"/>
        <v>8</v>
      </c>
      <c r="J357" s="116" t="str">
        <f t="shared" si="23"/>
        <v>High season</v>
      </c>
      <c r="K357" s="117" t="str" cm="1">
        <f t="array" ref="K357">_xlfn.IFS(AND(H357="Weekday", J357="High season"), VLOOKUP(B357, high_weekday, 2, 0),
    AND(H357="Saturday", J357="High season"), VLOOKUP(B357, high_saturday, 2, 0),
    AND(H357="Sunday", J357="High season"), VLOOKUP(B357, high_sunday, 2, 0),
    AND(H357="Weekday", J357="Low season"), VLOOKUP(B357, low_weekdays, 2, 0),
    AND(H357="Saturday", J357="Low season"), VLOOKUP(B357, low_saturday, 2, 0),
    AND(H357="Sunday", J357="Low season"), VLOOKUP(B357, low_sunday, 2, 0),
    TRUE, "error")</f>
        <v>Off-peak</v>
      </c>
    </row>
    <row r="358" spans="1:11" x14ac:dyDescent="0.25">
      <c r="A358" s="111">
        <v>45146</v>
      </c>
      <c r="B358" s="86">
        <v>0.27083333333333298</v>
      </c>
      <c r="C358" s="91">
        <f t="shared" ca="1" si="20"/>
        <v>26</v>
      </c>
      <c r="D358" s="118">
        <v>13</v>
      </c>
      <c r="E358" s="119">
        <v>0.25</v>
      </c>
      <c r="F358" s="119">
        <v>0.27083333333333298</v>
      </c>
      <c r="G358" s="115">
        <f t="shared" si="21"/>
        <v>3</v>
      </c>
      <c r="H358" s="116" t="str" cm="1">
        <f t="array" ref="H358">_xlfn.IFS((G358&gt;=2)*(G358&lt;=6), "Weekday", G358=7, "Saturday", G358=1, "Sunday")</f>
        <v>Weekday</v>
      </c>
      <c r="I358" s="116">
        <f t="shared" si="22"/>
        <v>8</v>
      </c>
      <c r="J358" s="116" t="str">
        <f t="shared" si="23"/>
        <v>High season</v>
      </c>
      <c r="K358" s="117" t="str" cm="1">
        <f t="array" ref="K358">_xlfn.IFS(AND(H358="Weekday", J358="High season"), VLOOKUP(B358, high_weekday, 2, 0),
    AND(H358="Saturday", J358="High season"), VLOOKUP(B358, high_saturday, 2, 0),
    AND(H358="Sunday", J358="High season"), VLOOKUP(B358, high_sunday, 2, 0),
    AND(H358="Weekday", J358="Low season"), VLOOKUP(B358, low_weekdays, 2, 0),
    AND(H358="Saturday", J358="Low season"), VLOOKUP(B358, low_saturday, 2, 0),
    AND(H358="Sunday", J358="Low season"), VLOOKUP(B358, low_sunday, 2, 0),
    TRUE, "error")</f>
        <v>Peak</v>
      </c>
    </row>
    <row r="359" spans="1:11" x14ac:dyDescent="0.25">
      <c r="A359" s="111">
        <v>45146</v>
      </c>
      <c r="B359" s="86">
        <v>0.29166666666666702</v>
      </c>
      <c r="C359" s="91">
        <f t="shared" ca="1" si="20"/>
        <v>5</v>
      </c>
      <c r="D359" s="118">
        <v>14</v>
      </c>
      <c r="E359" s="119">
        <v>0.27083333333333298</v>
      </c>
      <c r="F359" s="119">
        <v>0.29166666666666702</v>
      </c>
      <c r="G359" s="115">
        <f t="shared" si="21"/>
        <v>3</v>
      </c>
      <c r="H359" s="116" t="str" cm="1">
        <f t="array" ref="H359">_xlfn.IFS((G359&gt;=2)*(G359&lt;=6), "Weekday", G359=7, "Saturday", G359=1, "Sunday")</f>
        <v>Weekday</v>
      </c>
      <c r="I359" s="116">
        <f t="shared" si="22"/>
        <v>8</v>
      </c>
      <c r="J359" s="116" t="str">
        <f t="shared" si="23"/>
        <v>High season</v>
      </c>
      <c r="K359" s="117" t="str" cm="1">
        <f t="array" ref="K359">_xlfn.IFS(AND(H359="Weekday", J359="High season"), VLOOKUP(B359, high_weekday, 2, 0),
    AND(H359="Saturday", J359="High season"), VLOOKUP(B359, high_saturday, 2, 0),
    AND(H359="Sunday", J359="High season"), VLOOKUP(B359, high_sunday, 2, 0),
    AND(H359="Weekday", J359="Low season"), VLOOKUP(B359, low_weekdays, 2, 0),
    AND(H359="Saturday", J359="Low season"), VLOOKUP(B359, low_saturday, 2, 0),
    AND(H359="Sunday", J359="Low season"), VLOOKUP(B359, low_sunday, 2, 0),
    TRUE, "error")</f>
        <v>Peak</v>
      </c>
    </row>
    <row r="360" spans="1:11" x14ac:dyDescent="0.25">
      <c r="A360" s="111">
        <v>45146</v>
      </c>
      <c r="B360" s="86">
        <v>0.3125</v>
      </c>
      <c r="C360" s="91">
        <f t="shared" ca="1" si="20"/>
        <v>6</v>
      </c>
      <c r="D360" s="118">
        <v>15</v>
      </c>
      <c r="E360" s="119">
        <v>0.29166666666666702</v>
      </c>
      <c r="F360" s="119">
        <v>0.3125</v>
      </c>
      <c r="G360" s="115">
        <f t="shared" si="21"/>
        <v>3</v>
      </c>
      <c r="H360" s="116" t="str" cm="1">
        <f t="array" ref="H360">_xlfn.IFS((G360&gt;=2)*(G360&lt;=6), "Weekday", G360=7, "Saturday", G360=1, "Sunday")</f>
        <v>Weekday</v>
      </c>
      <c r="I360" s="116">
        <f t="shared" si="22"/>
        <v>8</v>
      </c>
      <c r="J360" s="116" t="str">
        <f t="shared" si="23"/>
        <v>High season</v>
      </c>
      <c r="K360" s="117" t="str" cm="1">
        <f t="array" ref="K360">_xlfn.IFS(AND(H360="Weekday", J360="High season"), VLOOKUP(B360, high_weekday, 2, 0),
    AND(H360="Saturday", J360="High season"), VLOOKUP(B360, high_saturday, 2, 0),
    AND(H360="Sunday", J360="High season"), VLOOKUP(B360, high_sunday, 2, 0),
    AND(H360="Weekday", J360="Low season"), VLOOKUP(B360, low_weekdays, 2, 0),
    AND(H360="Saturday", J360="Low season"), VLOOKUP(B360, low_saturday, 2, 0),
    AND(H360="Sunday", J360="Low season"), VLOOKUP(B360, low_sunday, 2, 0),
    TRUE, "error")</f>
        <v>Peak</v>
      </c>
    </row>
    <row r="361" spans="1:11" x14ac:dyDescent="0.25">
      <c r="A361" s="111">
        <v>45146</v>
      </c>
      <c r="B361" s="86">
        <v>0.33333333333333298</v>
      </c>
      <c r="C361" s="91">
        <f t="shared" ca="1" si="20"/>
        <v>15</v>
      </c>
      <c r="D361" s="118">
        <v>16</v>
      </c>
      <c r="E361" s="119">
        <v>0.3125</v>
      </c>
      <c r="F361" s="119">
        <v>0.33333333333333298</v>
      </c>
      <c r="G361" s="115">
        <f t="shared" si="21"/>
        <v>3</v>
      </c>
      <c r="H361" s="116" t="str" cm="1">
        <f t="array" ref="H361">_xlfn.IFS((G361&gt;=2)*(G361&lt;=6), "Weekday", G361=7, "Saturday", G361=1, "Sunday")</f>
        <v>Weekday</v>
      </c>
      <c r="I361" s="116">
        <f t="shared" si="22"/>
        <v>8</v>
      </c>
      <c r="J361" s="116" t="str">
        <f t="shared" si="23"/>
        <v>High season</v>
      </c>
      <c r="K361" s="117" t="str" cm="1">
        <f t="array" ref="K361">_xlfn.IFS(AND(H361="Weekday", J361="High season"), VLOOKUP(B361, high_weekday, 2, 0),
    AND(H361="Saturday", J361="High season"), VLOOKUP(B361, high_saturday, 2, 0),
    AND(H361="Sunday", J361="High season"), VLOOKUP(B361, high_sunday, 2, 0),
    AND(H361="Weekday", J361="Low season"), VLOOKUP(B361, low_weekdays, 2, 0),
    AND(H361="Saturday", J361="Low season"), VLOOKUP(B361, low_saturday, 2, 0),
    AND(H361="Sunday", J361="Low season"), VLOOKUP(B361, low_sunday, 2, 0),
    TRUE, "error")</f>
        <v>Peak</v>
      </c>
    </row>
    <row r="362" spans="1:11" x14ac:dyDescent="0.25">
      <c r="A362" s="111">
        <v>45146</v>
      </c>
      <c r="B362" s="86">
        <v>0.35416666666666702</v>
      </c>
      <c r="C362" s="91">
        <f t="shared" ca="1" si="20"/>
        <v>2</v>
      </c>
      <c r="D362" s="118">
        <v>17</v>
      </c>
      <c r="E362" s="119">
        <v>0.33333333333333298</v>
      </c>
      <c r="F362" s="119">
        <v>0.35416666666666702</v>
      </c>
      <c r="G362" s="115">
        <f t="shared" si="21"/>
        <v>3</v>
      </c>
      <c r="H362" s="116" t="str" cm="1">
        <f t="array" ref="H362">_xlfn.IFS((G362&gt;=2)*(G362&lt;=6), "Weekday", G362=7, "Saturday", G362=1, "Sunday")</f>
        <v>Weekday</v>
      </c>
      <c r="I362" s="116">
        <f t="shared" si="22"/>
        <v>8</v>
      </c>
      <c r="J362" s="116" t="str">
        <f t="shared" si="23"/>
        <v>High season</v>
      </c>
      <c r="K362" s="117" t="str" cm="1">
        <f t="array" ref="K362">_xlfn.IFS(AND(H362="Weekday", J362="High season"), VLOOKUP(B362, high_weekday, 2, 0),
    AND(H362="Saturday", J362="High season"), VLOOKUP(B362, high_saturday, 2, 0),
    AND(H362="Sunday", J362="High season"), VLOOKUP(B362, high_sunday, 2, 0),
    AND(H362="Weekday", J362="Low season"), VLOOKUP(B362, low_weekdays, 2, 0),
    AND(H362="Saturday", J362="Low season"), VLOOKUP(B362, low_saturday, 2, 0),
    AND(H362="Sunday", J362="Low season"), VLOOKUP(B362, low_sunday, 2, 0),
    TRUE, "error")</f>
        <v>Peak</v>
      </c>
    </row>
    <row r="363" spans="1:11" x14ac:dyDescent="0.25">
      <c r="A363" s="111">
        <v>45146</v>
      </c>
      <c r="B363" s="86">
        <v>0.375</v>
      </c>
      <c r="C363" s="91">
        <f t="shared" ca="1" si="20"/>
        <v>23</v>
      </c>
      <c r="D363" s="118">
        <v>18</v>
      </c>
      <c r="E363" s="119">
        <v>0.35416666666666702</v>
      </c>
      <c r="F363" s="119">
        <v>0.375</v>
      </c>
      <c r="G363" s="115">
        <f t="shared" si="21"/>
        <v>3</v>
      </c>
      <c r="H363" s="116" t="str" cm="1">
        <f t="array" ref="H363">_xlfn.IFS((G363&gt;=2)*(G363&lt;=6), "Weekday", G363=7, "Saturday", G363=1, "Sunday")</f>
        <v>Weekday</v>
      </c>
      <c r="I363" s="116">
        <f t="shared" si="22"/>
        <v>8</v>
      </c>
      <c r="J363" s="116" t="str">
        <f t="shared" si="23"/>
        <v>High season</v>
      </c>
      <c r="K363" s="117" t="str" cm="1">
        <f t="array" ref="K363">_xlfn.IFS(AND(H363="Weekday", J363="High season"), VLOOKUP(B363, high_weekday, 2, 0),
    AND(H363="Saturday", J363="High season"), VLOOKUP(B363, high_saturday, 2, 0),
    AND(H363="Sunday", J363="High season"), VLOOKUP(B363, high_sunday, 2, 0),
    AND(H363="Weekday", J363="Low season"), VLOOKUP(B363, low_weekdays, 2, 0),
    AND(H363="Saturday", J363="Low season"), VLOOKUP(B363, low_saturday, 2, 0),
    AND(H363="Sunday", J363="Low season"), VLOOKUP(B363, low_sunday, 2, 0),
    TRUE, "error")</f>
        <v>Peak</v>
      </c>
    </row>
    <row r="364" spans="1:11" x14ac:dyDescent="0.25">
      <c r="A364" s="111">
        <v>45146</v>
      </c>
      <c r="B364" s="86">
        <v>0.39583333333333298</v>
      </c>
      <c r="C364" s="91">
        <f t="shared" ca="1" si="20"/>
        <v>7</v>
      </c>
      <c r="D364" s="118">
        <v>19</v>
      </c>
      <c r="E364" s="119">
        <v>0.375</v>
      </c>
      <c r="F364" s="119">
        <v>0.39583333333333298</v>
      </c>
      <c r="G364" s="115">
        <f t="shared" si="21"/>
        <v>3</v>
      </c>
      <c r="H364" s="116" t="str" cm="1">
        <f t="array" ref="H364">_xlfn.IFS((G364&gt;=2)*(G364&lt;=6), "Weekday", G364=7, "Saturday", G364=1, "Sunday")</f>
        <v>Weekday</v>
      </c>
      <c r="I364" s="116">
        <f t="shared" si="22"/>
        <v>8</v>
      </c>
      <c r="J364" s="116" t="str">
        <f t="shared" si="23"/>
        <v>High season</v>
      </c>
      <c r="K364" s="117" t="str" cm="1">
        <f t="array" ref="K364">_xlfn.IFS(AND(H364="Weekday", J364="High season"), VLOOKUP(B364, high_weekday, 2, 0),
    AND(H364="Saturday", J364="High season"), VLOOKUP(B364, high_saturday, 2, 0),
    AND(H364="Sunday", J364="High season"), VLOOKUP(B364, high_sunday, 2, 0),
    AND(H364="Weekday", J364="Low season"), VLOOKUP(B364, low_weekdays, 2, 0),
    AND(H364="Saturday", J364="Low season"), VLOOKUP(B364, low_saturday, 2, 0),
    AND(H364="Sunday", J364="Low season"), VLOOKUP(B364, low_sunday, 2, 0),
    TRUE, "error")</f>
        <v>Standard</v>
      </c>
    </row>
    <row r="365" spans="1:11" x14ac:dyDescent="0.25">
      <c r="A365" s="111">
        <v>45146</v>
      </c>
      <c r="B365" s="86">
        <v>0.41666666666666702</v>
      </c>
      <c r="C365" s="91">
        <f t="shared" ca="1" si="20"/>
        <v>2</v>
      </c>
      <c r="D365" s="118">
        <v>20</v>
      </c>
      <c r="E365" s="119">
        <v>0.39583333333333298</v>
      </c>
      <c r="F365" s="119">
        <v>0.41666666666666702</v>
      </c>
      <c r="G365" s="115">
        <f t="shared" si="21"/>
        <v>3</v>
      </c>
      <c r="H365" s="116" t="str" cm="1">
        <f t="array" ref="H365">_xlfn.IFS((G365&gt;=2)*(G365&lt;=6), "Weekday", G365=7, "Saturday", G365=1, "Sunday")</f>
        <v>Weekday</v>
      </c>
      <c r="I365" s="116">
        <f t="shared" si="22"/>
        <v>8</v>
      </c>
      <c r="J365" s="116" t="str">
        <f t="shared" si="23"/>
        <v>High season</v>
      </c>
      <c r="K365" s="117" t="str" cm="1">
        <f t="array" ref="K365">_xlfn.IFS(AND(H365="Weekday", J365="High season"), VLOOKUP(B365, high_weekday, 2, 0),
    AND(H365="Saturday", J365="High season"), VLOOKUP(B365, high_saturday, 2, 0),
    AND(H365="Sunday", J365="High season"), VLOOKUP(B365, high_sunday, 2, 0),
    AND(H365="Weekday", J365="Low season"), VLOOKUP(B365, low_weekdays, 2, 0),
    AND(H365="Saturday", J365="Low season"), VLOOKUP(B365, low_saturday, 2, 0),
    AND(H365="Sunday", J365="Low season"), VLOOKUP(B365, low_sunday, 2, 0),
    TRUE, "error")</f>
        <v>Standard</v>
      </c>
    </row>
    <row r="366" spans="1:11" x14ac:dyDescent="0.25">
      <c r="A366" s="111">
        <v>45146</v>
      </c>
      <c r="B366" s="86">
        <v>0.4375</v>
      </c>
      <c r="C366" s="91">
        <f t="shared" ca="1" si="20"/>
        <v>17</v>
      </c>
      <c r="D366" s="118">
        <v>21</v>
      </c>
      <c r="E366" s="119">
        <v>0.41666666666666702</v>
      </c>
      <c r="F366" s="119">
        <v>0.4375</v>
      </c>
      <c r="G366" s="115">
        <f t="shared" si="21"/>
        <v>3</v>
      </c>
      <c r="H366" s="116" t="str" cm="1">
        <f t="array" ref="H366">_xlfn.IFS((G366&gt;=2)*(G366&lt;=6), "Weekday", G366=7, "Saturday", G366=1, "Sunday")</f>
        <v>Weekday</v>
      </c>
      <c r="I366" s="116">
        <f t="shared" si="22"/>
        <v>8</v>
      </c>
      <c r="J366" s="116" t="str">
        <f t="shared" si="23"/>
        <v>High season</v>
      </c>
      <c r="K366" s="117" t="str" cm="1">
        <f t="array" ref="K366">_xlfn.IFS(AND(H366="Weekday", J366="High season"), VLOOKUP(B366, high_weekday, 2, 0),
    AND(H366="Saturday", J366="High season"), VLOOKUP(B366, high_saturday, 2, 0),
    AND(H366="Sunday", J366="High season"), VLOOKUP(B366, high_sunday, 2, 0),
    AND(H366="Weekday", J366="Low season"), VLOOKUP(B366, low_weekdays, 2, 0),
    AND(H366="Saturday", J366="Low season"), VLOOKUP(B366, low_saturday, 2, 0),
    AND(H366="Sunday", J366="Low season"), VLOOKUP(B366, low_sunday, 2, 0),
    TRUE, "error")</f>
        <v>Standard</v>
      </c>
    </row>
    <row r="367" spans="1:11" x14ac:dyDescent="0.25">
      <c r="A367" s="111">
        <v>45146</v>
      </c>
      <c r="B367" s="86">
        <v>0.45833333333333298</v>
      </c>
      <c r="C367" s="91">
        <f t="shared" ca="1" si="20"/>
        <v>7</v>
      </c>
      <c r="D367" s="118">
        <v>22</v>
      </c>
      <c r="E367" s="119">
        <v>0.4375</v>
      </c>
      <c r="F367" s="119">
        <v>0.45833333333333298</v>
      </c>
      <c r="G367" s="115">
        <f t="shared" si="21"/>
        <v>3</v>
      </c>
      <c r="H367" s="116" t="str" cm="1">
        <f t="array" ref="H367">_xlfn.IFS((G367&gt;=2)*(G367&lt;=6), "Weekday", G367=7, "Saturday", G367=1, "Sunday")</f>
        <v>Weekday</v>
      </c>
      <c r="I367" s="116">
        <f t="shared" si="22"/>
        <v>8</v>
      </c>
      <c r="J367" s="116" t="str">
        <f t="shared" si="23"/>
        <v>High season</v>
      </c>
      <c r="K367" s="117" t="str" cm="1">
        <f t="array" ref="K367">_xlfn.IFS(AND(H367="Weekday", J367="High season"), VLOOKUP(B367, high_weekday, 2, 0),
    AND(H367="Saturday", J367="High season"), VLOOKUP(B367, high_saturday, 2, 0),
    AND(H367="Sunday", J367="High season"), VLOOKUP(B367, high_sunday, 2, 0),
    AND(H367="Weekday", J367="Low season"), VLOOKUP(B367, low_weekdays, 2, 0),
    AND(H367="Saturday", J367="Low season"), VLOOKUP(B367, low_saturday, 2, 0),
    AND(H367="Sunday", J367="Low season"), VLOOKUP(B367, low_sunday, 2, 0),
    TRUE, "error")</f>
        <v>Standard</v>
      </c>
    </row>
    <row r="368" spans="1:11" x14ac:dyDescent="0.25">
      <c r="A368" s="111">
        <v>45146</v>
      </c>
      <c r="B368" s="86">
        <v>0.47916666666666702</v>
      </c>
      <c r="C368" s="91">
        <f t="shared" ca="1" si="20"/>
        <v>26</v>
      </c>
      <c r="D368" s="118">
        <v>23</v>
      </c>
      <c r="E368" s="119">
        <v>0.45833333333333298</v>
      </c>
      <c r="F368" s="119">
        <v>0.47916666666666702</v>
      </c>
      <c r="G368" s="115">
        <f t="shared" si="21"/>
        <v>3</v>
      </c>
      <c r="H368" s="116" t="str" cm="1">
        <f t="array" ref="H368">_xlfn.IFS((G368&gt;=2)*(G368&lt;=6), "Weekday", G368=7, "Saturday", G368=1, "Sunday")</f>
        <v>Weekday</v>
      </c>
      <c r="I368" s="116">
        <f t="shared" si="22"/>
        <v>8</v>
      </c>
      <c r="J368" s="116" t="str">
        <f t="shared" si="23"/>
        <v>High season</v>
      </c>
      <c r="K368" s="117" t="str" cm="1">
        <f t="array" ref="K368">_xlfn.IFS(AND(H368="Weekday", J368="High season"), VLOOKUP(B368, high_weekday, 2, 0),
    AND(H368="Saturday", J368="High season"), VLOOKUP(B368, high_saturday, 2, 0),
    AND(H368="Sunday", J368="High season"), VLOOKUP(B368, high_sunday, 2, 0),
    AND(H368="Weekday", J368="Low season"), VLOOKUP(B368, low_weekdays, 2, 0),
    AND(H368="Saturday", J368="Low season"), VLOOKUP(B368, low_saturday, 2, 0),
    AND(H368="Sunday", J368="Low season"), VLOOKUP(B368, low_sunday, 2, 0),
    TRUE, "error")</f>
        <v>Standard</v>
      </c>
    </row>
    <row r="369" spans="1:11" x14ac:dyDescent="0.25">
      <c r="A369" s="111">
        <v>45146</v>
      </c>
      <c r="B369" s="86">
        <v>0.5</v>
      </c>
      <c r="C369" s="91">
        <f t="shared" ca="1" si="20"/>
        <v>14</v>
      </c>
      <c r="D369" s="118">
        <v>24</v>
      </c>
      <c r="E369" s="119">
        <v>0.47916666666666702</v>
      </c>
      <c r="F369" s="119">
        <v>0.5</v>
      </c>
      <c r="G369" s="115">
        <f t="shared" si="21"/>
        <v>3</v>
      </c>
      <c r="H369" s="116" t="str" cm="1">
        <f t="array" ref="H369">_xlfn.IFS((G369&gt;=2)*(G369&lt;=6), "Weekday", G369=7, "Saturday", G369=1, "Sunday")</f>
        <v>Weekday</v>
      </c>
      <c r="I369" s="116">
        <f t="shared" si="22"/>
        <v>8</v>
      </c>
      <c r="J369" s="116" t="str">
        <f t="shared" si="23"/>
        <v>High season</v>
      </c>
      <c r="K369" s="117" t="str" cm="1">
        <f t="array" ref="K369">_xlfn.IFS(AND(H369="Weekday", J369="High season"), VLOOKUP(B369, high_weekday, 2, 0),
    AND(H369="Saturday", J369="High season"), VLOOKUP(B369, high_saturday, 2, 0),
    AND(H369="Sunday", J369="High season"), VLOOKUP(B369, high_sunday, 2, 0),
    AND(H369="Weekday", J369="Low season"), VLOOKUP(B369, low_weekdays, 2, 0),
    AND(H369="Saturday", J369="Low season"), VLOOKUP(B369, low_saturday, 2, 0),
    AND(H369="Sunday", J369="Low season"), VLOOKUP(B369, low_sunday, 2, 0),
    TRUE, "error")</f>
        <v>Standard</v>
      </c>
    </row>
    <row r="370" spans="1:11" x14ac:dyDescent="0.25">
      <c r="A370" s="111">
        <v>45146</v>
      </c>
      <c r="B370" s="86">
        <v>0.52083333333333304</v>
      </c>
      <c r="C370" s="91">
        <f t="shared" ca="1" si="20"/>
        <v>26</v>
      </c>
      <c r="D370" s="118">
        <v>25</v>
      </c>
      <c r="E370" s="119">
        <v>0.5</v>
      </c>
      <c r="F370" s="119">
        <v>0.52083333333333304</v>
      </c>
      <c r="G370" s="115">
        <f t="shared" si="21"/>
        <v>3</v>
      </c>
      <c r="H370" s="116" t="str" cm="1">
        <f t="array" ref="H370">_xlfn.IFS((G370&gt;=2)*(G370&lt;=6), "Weekday", G370=7, "Saturday", G370=1, "Sunday")</f>
        <v>Weekday</v>
      </c>
      <c r="I370" s="116">
        <f t="shared" si="22"/>
        <v>8</v>
      </c>
      <c r="J370" s="116" t="str">
        <f t="shared" si="23"/>
        <v>High season</v>
      </c>
      <c r="K370" s="117" t="str" cm="1">
        <f t="array" ref="K370">_xlfn.IFS(AND(H370="Weekday", J370="High season"), VLOOKUP(B370, high_weekday, 2, 0),
    AND(H370="Saturday", J370="High season"), VLOOKUP(B370, high_saturday, 2, 0),
    AND(H370="Sunday", J370="High season"), VLOOKUP(B370, high_sunday, 2, 0),
    AND(H370="Weekday", J370="Low season"), VLOOKUP(B370, low_weekdays, 2, 0),
    AND(H370="Saturday", J370="Low season"), VLOOKUP(B370, low_saturday, 2, 0),
    AND(H370="Sunday", J370="Low season"), VLOOKUP(B370, low_sunday, 2, 0),
    TRUE, "error")</f>
        <v>Standard</v>
      </c>
    </row>
    <row r="371" spans="1:11" x14ac:dyDescent="0.25">
      <c r="A371" s="111">
        <v>45146</v>
      </c>
      <c r="B371" s="86">
        <v>0.54166666666666696</v>
      </c>
      <c r="C371" s="91">
        <f t="shared" ca="1" si="20"/>
        <v>17</v>
      </c>
      <c r="D371" s="118">
        <v>26</v>
      </c>
      <c r="E371" s="119">
        <v>0.52083333333333304</v>
      </c>
      <c r="F371" s="119">
        <v>0.54166666666666696</v>
      </c>
      <c r="G371" s="115">
        <f t="shared" si="21"/>
        <v>3</v>
      </c>
      <c r="H371" s="116" t="str" cm="1">
        <f t="array" ref="H371">_xlfn.IFS((G371&gt;=2)*(G371&lt;=6), "Weekday", G371=7, "Saturday", G371=1, "Sunday")</f>
        <v>Weekday</v>
      </c>
      <c r="I371" s="116">
        <f t="shared" si="22"/>
        <v>8</v>
      </c>
      <c r="J371" s="116" t="str">
        <f t="shared" si="23"/>
        <v>High season</v>
      </c>
      <c r="K371" s="117" t="str" cm="1">
        <f t="array" ref="K371">_xlfn.IFS(AND(H371="Weekday", J371="High season"), VLOOKUP(B371, high_weekday, 2, 0),
    AND(H371="Saturday", J371="High season"), VLOOKUP(B371, high_saturday, 2, 0),
    AND(H371="Sunday", J371="High season"), VLOOKUP(B371, high_sunday, 2, 0),
    AND(H371="Weekday", J371="Low season"), VLOOKUP(B371, low_weekdays, 2, 0),
    AND(H371="Saturday", J371="Low season"), VLOOKUP(B371, low_saturday, 2, 0),
    AND(H371="Sunday", J371="Low season"), VLOOKUP(B371, low_sunday, 2, 0),
    TRUE, "error")</f>
        <v>Standard</v>
      </c>
    </row>
    <row r="372" spans="1:11" x14ac:dyDescent="0.25">
      <c r="A372" s="111">
        <v>45146</v>
      </c>
      <c r="B372" s="86">
        <v>0.5625</v>
      </c>
      <c r="C372" s="91">
        <f t="shared" ca="1" si="20"/>
        <v>2</v>
      </c>
      <c r="D372" s="118">
        <v>27</v>
      </c>
      <c r="E372" s="119">
        <v>0.54166666666666696</v>
      </c>
      <c r="F372" s="119">
        <v>0.5625</v>
      </c>
      <c r="G372" s="115">
        <f t="shared" si="21"/>
        <v>3</v>
      </c>
      <c r="H372" s="116" t="str" cm="1">
        <f t="array" ref="H372">_xlfn.IFS((G372&gt;=2)*(G372&lt;=6), "Weekday", G372=7, "Saturday", G372=1, "Sunday")</f>
        <v>Weekday</v>
      </c>
      <c r="I372" s="116">
        <f t="shared" si="22"/>
        <v>8</v>
      </c>
      <c r="J372" s="116" t="str">
        <f t="shared" si="23"/>
        <v>High season</v>
      </c>
      <c r="K372" s="117" t="str" cm="1">
        <f t="array" ref="K372">_xlfn.IFS(AND(H372="Weekday", J372="High season"), VLOOKUP(B372, high_weekday, 2, 0),
    AND(H372="Saturday", J372="High season"), VLOOKUP(B372, high_saturday, 2, 0),
    AND(H372="Sunday", J372="High season"), VLOOKUP(B372, high_sunday, 2, 0),
    AND(H372="Weekday", J372="Low season"), VLOOKUP(B372, low_weekdays, 2, 0),
    AND(H372="Saturday", J372="Low season"), VLOOKUP(B372, low_saturday, 2, 0),
    AND(H372="Sunday", J372="Low season"), VLOOKUP(B372, low_sunday, 2, 0),
    TRUE, "error")</f>
        <v>Standard</v>
      </c>
    </row>
    <row r="373" spans="1:11" x14ac:dyDescent="0.25">
      <c r="A373" s="111">
        <v>45146</v>
      </c>
      <c r="B373" s="86">
        <v>0.58333333333333304</v>
      </c>
      <c r="C373" s="91">
        <f t="shared" ca="1" si="20"/>
        <v>19</v>
      </c>
      <c r="D373" s="118">
        <v>28</v>
      </c>
      <c r="E373" s="119">
        <v>0.5625</v>
      </c>
      <c r="F373" s="119">
        <v>0.58333333333333304</v>
      </c>
      <c r="G373" s="115">
        <f t="shared" si="21"/>
        <v>3</v>
      </c>
      <c r="H373" s="116" t="str" cm="1">
        <f t="array" ref="H373">_xlfn.IFS((G373&gt;=2)*(G373&lt;=6), "Weekday", G373=7, "Saturday", G373=1, "Sunday")</f>
        <v>Weekday</v>
      </c>
      <c r="I373" s="116">
        <f t="shared" si="22"/>
        <v>8</v>
      </c>
      <c r="J373" s="116" t="str">
        <f t="shared" si="23"/>
        <v>High season</v>
      </c>
      <c r="K373" s="117" t="str" cm="1">
        <f t="array" ref="K373">_xlfn.IFS(AND(H373="Weekday", J373="High season"), VLOOKUP(B373, high_weekday, 2, 0),
    AND(H373="Saturday", J373="High season"), VLOOKUP(B373, high_saturday, 2, 0),
    AND(H373="Sunday", J373="High season"), VLOOKUP(B373, high_sunday, 2, 0),
    AND(H373="Weekday", J373="Low season"), VLOOKUP(B373, low_weekdays, 2, 0),
    AND(H373="Saturday", J373="Low season"), VLOOKUP(B373, low_saturday, 2, 0),
    AND(H373="Sunday", J373="Low season"), VLOOKUP(B373, low_sunday, 2, 0),
    TRUE, "error")</f>
        <v>Standard</v>
      </c>
    </row>
    <row r="374" spans="1:11" x14ac:dyDescent="0.25">
      <c r="A374" s="111">
        <v>45146</v>
      </c>
      <c r="B374" s="86">
        <v>0.60416666666666696</v>
      </c>
      <c r="C374" s="91">
        <f t="shared" ca="1" si="20"/>
        <v>6</v>
      </c>
      <c r="D374" s="118">
        <v>29</v>
      </c>
      <c r="E374" s="119">
        <v>0.58333333333333304</v>
      </c>
      <c r="F374" s="119">
        <v>0.60416666666666696</v>
      </c>
      <c r="G374" s="115">
        <f t="shared" si="21"/>
        <v>3</v>
      </c>
      <c r="H374" s="116" t="str" cm="1">
        <f t="array" ref="H374">_xlfn.IFS((G374&gt;=2)*(G374&lt;=6), "Weekday", G374=7, "Saturday", G374=1, "Sunday")</f>
        <v>Weekday</v>
      </c>
      <c r="I374" s="116">
        <f t="shared" si="22"/>
        <v>8</v>
      </c>
      <c r="J374" s="116" t="str">
        <f t="shared" si="23"/>
        <v>High season</v>
      </c>
      <c r="K374" s="117" t="str" cm="1">
        <f t="array" ref="K374">_xlfn.IFS(AND(H374="Weekday", J374="High season"), VLOOKUP(B374, high_weekday, 2, 0),
    AND(H374="Saturday", J374="High season"), VLOOKUP(B374, high_saturday, 2, 0),
    AND(H374="Sunday", J374="High season"), VLOOKUP(B374, high_sunday, 2, 0),
    AND(H374="Weekday", J374="Low season"), VLOOKUP(B374, low_weekdays, 2, 0),
    AND(H374="Saturday", J374="Low season"), VLOOKUP(B374, low_saturday, 2, 0),
    AND(H374="Sunday", J374="Low season"), VLOOKUP(B374, low_sunday, 2, 0),
    TRUE, "error")</f>
        <v>Standard</v>
      </c>
    </row>
    <row r="375" spans="1:11" x14ac:dyDescent="0.25">
      <c r="A375" s="111">
        <v>45146</v>
      </c>
      <c r="B375" s="86">
        <v>0.625</v>
      </c>
      <c r="C375" s="91">
        <f t="shared" ca="1" si="20"/>
        <v>8</v>
      </c>
      <c r="D375" s="118">
        <v>30</v>
      </c>
      <c r="E375" s="119">
        <v>0.60416666666666696</v>
      </c>
      <c r="F375" s="119">
        <v>0.625</v>
      </c>
      <c r="G375" s="115">
        <f t="shared" si="21"/>
        <v>3</v>
      </c>
      <c r="H375" s="116" t="str" cm="1">
        <f t="array" ref="H375">_xlfn.IFS((G375&gt;=2)*(G375&lt;=6), "Weekday", G375=7, "Saturday", G375=1, "Sunday")</f>
        <v>Weekday</v>
      </c>
      <c r="I375" s="116">
        <f t="shared" si="22"/>
        <v>8</v>
      </c>
      <c r="J375" s="116" t="str">
        <f t="shared" si="23"/>
        <v>High season</v>
      </c>
      <c r="K375" s="117" t="str" cm="1">
        <f t="array" ref="K375">_xlfn.IFS(AND(H375="Weekday", J375="High season"), VLOOKUP(B375, high_weekday, 2, 0),
    AND(H375="Saturday", J375="High season"), VLOOKUP(B375, high_saturday, 2, 0),
    AND(H375="Sunday", J375="High season"), VLOOKUP(B375, high_sunday, 2, 0),
    AND(H375="Weekday", J375="Low season"), VLOOKUP(B375, low_weekdays, 2, 0),
    AND(H375="Saturday", J375="Low season"), VLOOKUP(B375, low_saturday, 2, 0),
    AND(H375="Sunday", J375="Low season"), VLOOKUP(B375, low_sunday, 2, 0),
    TRUE, "error")</f>
        <v>Standard</v>
      </c>
    </row>
    <row r="376" spans="1:11" x14ac:dyDescent="0.25">
      <c r="A376" s="111">
        <v>45146</v>
      </c>
      <c r="B376" s="86">
        <v>0.64583333333333304</v>
      </c>
      <c r="C376" s="91">
        <f t="shared" ca="1" si="20"/>
        <v>21</v>
      </c>
      <c r="D376" s="118">
        <v>31</v>
      </c>
      <c r="E376" s="119">
        <v>0.625</v>
      </c>
      <c r="F376" s="119">
        <v>0.64583333333333304</v>
      </c>
      <c r="G376" s="115">
        <f t="shared" si="21"/>
        <v>3</v>
      </c>
      <c r="H376" s="116" t="str" cm="1">
        <f t="array" ref="H376">_xlfn.IFS((G376&gt;=2)*(G376&lt;=6), "Weekday", G376=7, "Saturday", G376=1, "Sunday")</f>
        <v>Weekday</v>
      </c>
      <c r="I376" s="116">
        <f t="shared" si="22"/>
        <v>8</v>
      </c>
      <c r="J376" s="116" t="str">
        <f t="shared" si="23"/>
        <v>High season</v>
      </c>
      <c r="K376" s="117" t="str" cm="1">
        <f t="array" ref="K376">_xlfn.IFS(AND(H376="Weekday", J376="High season"), VLOOKUP(B376, high_weekday, 2, 0),
    AND(H376="Saturday", J376="High season"), VLOOKUP(B376, high_saturday, 2, 0),
    AND(H376="Sunday", J376="High season"), VLOOKUP(B376, high_sunday, 2, 0),
    AND(H376="Weekday", J376="Low season"), VLOOKUP(B376, low_weekdays, 2, 0),
    AND(H376="Saturday", J376="Low season"), VLOOKUP(B376, low_saturday, 2, 0),
    AND(H376="Sunday", J376="Low season"), VLOOKUP(B376, low_sunday, 2, 0),
    TRUE, "error")</f>
        <v>Standard</v>
      </c>
    </row>
    <row r="377" spans="1:11" x14ac:dyDescent="0.25">
      <c r="A377" s="111">
        <v>45146</v>
      </c>
      <c r="B377" s="86">
        <v>0.66666666666666696</v>
      </c>
      <c r="C377" s="91">
        <f t="shared" ca="1" si="20"/>
        <v>3</v>
      </c>
      <c r="D377" s="118">
        <v>32</v>
      </c>
      <c r="E377" s="119">
        <v>0.64583333333333304</v>
      </c>
      <c r="F377" s="119">
        <v>0.66666666666666696</v>
      </c>
      <c r="G377" s="115">
        <f t="shared" si="21"/>
        <v>3</v>
      </c>
      <c r="H377" s="116" t="str" cm="1">
        <f t="array" ref="H377">_xlfn.IFS((G377&gt;=2)*(G377&lt;=6), "Weekday", G377=7, "Saturday", G377=1, "Sunday")</f>
        <v>Weekday</v>
      </c>
      <c r="I377" s="116">
        <f t="shared" si="22"/>
        <v>8</v>
      </c>
      <c r="J377" s="116" t="str">
        <f t="shared" si="23"/>
        <v>High season</v>
      </c>
      <c r="K377" s="117" t="str" cm="1">
        <f t="array" ref="K377">_xlfn.IFS(AND(H377="Weekday", J377="High season"), VLOOKUP(B377, high_weekday, 2, 0),
    AND(H377="Saturday", J377="High season"), VLOOKUP(B377, high_saturday, 2, 0),
    AND(H377="Sunday", J377="High season"), VLOOKUP(B377, high_sunday, 2, 0),
    AND(H377="Weekday", J377="Low season"), VLOOKUP(B377, low_weekdays, 2, 0),
    AND(H377="Saturday", J377="Low season"), VLOOKUP(B377, low_saturday, 2, 0),
    AND(H377="Sunday", J377="Low season"), VLOOKUP(B377, low_sunday, 2, 0),
    TRUE, "error")</f>
        <v>Standard</v>
      </c>
    </row>
    <row r="378" spans="1:11" x14ac:dyDescent="0.25">
      <c r="A378" s="111">
        <v>45146</v>
      </c>
      <c r="B378" s="86">
        <v>0.6875</v>
      </c>
      <c r="C378" s="91">
        <f t="shared" ca="1" si="20"/>
        <v>1</v>
      </c>
      <c r="D378" s="118">
        <v>33</v>
      </c>
      <c r="E378" s="119">
        <v>0.66666666666666696</v>
      </c>
      <c r="F378" s="119">
        <v>0.6875</v>
      </c>
      <c r="G378" s="115">
        <f t="shared" si="21"/>
        <v>3</v>
      </c>
      <c r="H378" s="116" t="str" cm="1">
        <f t="array" ref="H378">_xlfn.IFS((G378&gt;=2)*(G378&lt;=6), "Weekday", G378=7, "Saturday", G378=1, "Sunday")</f>
        <v>Weekday</v>
      </c>
      <c r="I378" s="116">
        <f t="shared" si="22"/>
        <v>8</v>
      </c>
      <c r="J378" s="116" t="str">
        <f t="shared" si="23"/>
        <v>High season</v>
      </c>
      <c r="K378" s="117" t="str" cm="1">
        <f t="array" ref="K378">_xlfn.IFS(AND(H378="Weekday", J378="High season"), VLOOKUP(B378, high_weekday, 2, 0),
    AND(H378="Saturday", J378="High season"), VLOOKUP(B378, high_saturday, 2, 0),
    AND(H378="Sunday", J378="High season"), VLOOKUP(B378, high_sunday, 2, 0),
    AND(H378="Weekday", J378="Low season"), VLOOKUP(B378, low_weekdays, 2, 0),
    AND(H378="Saturday", J378="Low season"), VLOOKUP(B378, low_saturday, 2, 0),
    AND(H378="Sunday", J378="Low season"), VLOOKUP(B378, low_sunday, 2, 0),
    TRUE, "error")</f>
        <v>Standard</v>
      </c>
    </row>
    <row r="379" spans="1:11" x14ac:dyDescent="0.25">
      <c r="A379" s="111">
        <v>45146</v>
      </c>
      <c r="B379" s="86">
        <v>0.70833333333333304</v>
      </c>
      <c r="C379" s="91">
        <f t="shared" ca="1" si="20"/>
        <v>26</v>
      </c>
      <c r="D379" s="118">
        <v>34</v>
      </c>
      <c r="E379" s="119">
        <v>0.6875</v>
      </c>
      <c r="F379" s="119">
        <v>0.70833333333333304</v>
      </c>
      <c r="G379" s="115">
        <f t="shared" si="21"/>
        <v>3</v>
      </c>
      <c r="H379" s="116" t="str" cm="1">
        <f t="array" ref="H379">_xlfn.IFS((G379&gt;=2)*(G379&lt;=6), "Weekday", G379=7, "Saturday", G379=1, "Sunday")</f>
        <v>Weekday</v>
      </c>
      <c r="I379" s="116">
        <f t="shared" si="22"/>
        <v>8</v>
      </c>
      <c r="J379" s="116" t="str">
        <f t="shared" si="23"/>
        <v>High season</v>
      </c>
      <c r="K379" s="117" t="str" cm="1">
        <f t="array" ref="K379">_xlfn.IFS(AND(H379="Weekday", J379="High season"), VLOOKUP(B379, high_weekday, 2, 0),
    AND(H379="Saturday", J379="High season"), VLOOKUP(B379, high_saturday, 2, 0),
    AND(H379="Sunday", J379="High season"), VLOOKUP(B379, high_sunday, 2, 0),
    AND(H379="Weekday", J379="Low season"), VLOOKUP(B379, low_weekdays, 2, 0),
    AND(H379="Saturday", J379="Low season"), VLOOKUP(B379, low_saturday, 2, 0),
    AND(H379="Sunday", J379="Low season"), VLOOKUP(B379, low_sunday, 2, 0),
    TRUE, "error")</f>
        <v>Standard</v>
      </c>
    </row>
    <row r="380" spans="1:11" x14ac:dyDescent="0.25">
      <c r="A380" s="111">
        <v>45146</v>
      </c>
      <c r="B380" s="86">
        <v>0.72916666666666696</v>
      </c>
      <c r="C380" s="91">
        <f t="shared" ca="1" si="20"/>
        <v>26</v>
      </c>
      <c r="D380" s="118">
        <v>35</v>
      </c>
      <c r="E380" s="119">
        <v>0.70833333333333304</v>
      </c>
      <c r="F380" s="119">
        <v>0.72916666666666696</v>
      </c>
      <c r="G380" s="115">
        <f t="shared" si="21"/>
        <v>3</v>
      </c>
      <c r="H380" s="116" t="str" cm="1">
        <f t="array" ref="H380">_xlfn.IFS((G380&gt;=2)*(G380&lt;=6), "Weekday", G380=7, "Saturday", G380=1, "Sunday")</f>
        <v>Weekday</v>
      </c>
      <c r="I380" s="116">
        <f t="shared" si="22"/>
        <v>8</v>
      </c>
      <c r="J380" s="116" t="str">
        <f t="shared" si="23"/>
        <v>High season</v>
      </c>
      <c r="K380" s="117" t="str" cm="1">
        <f t="array" ref="K380">_xlfn.IFS(AND(H380="Weekday", J380="High season"), VLOOKUP(B380, high_weekday, 2, 0),
    AND(H380="Saturday", J380="High season"), VLOOKUP(B380, high_saturday, 2, 0),
    AND(H380="Sunday", J380="High season"), VLOOKUP(B380, high_sunday, 2, 0),
    AND(H380="Weekday", J380="Low season"), VLOOKUP(B380, low_weekdays, 2, 0),
    AND(H380="Saturday", J380="Low season"), VLOOKUP(B380, low_saturday, 2, 0),
    AND(H380="Sunday", J380="Low season"), VLOOKUP(B380, low_sunday, 2, 0),
    TRUE, "error")</f>
        <v>Peak</v>
      </c>
    </row>
    <row r="381" spans="1:11" x14ac:dyDescent="0.25">
      <c r="A381" s="111">
        <v>45146</v>
      </c>
      <c r="B381" s="86">
        <v>0.75</v>
      </c>
      <c r="C381" s="91">
        <f t="shared" ca="1" si="20"/>
        <v>13</v>
      </c>
      <c r="D381" s="118">
        <v>36</v>
      </c>
      <c r="E381" s="119">
        <v>0.72916666666666696</v>
      </c>
      <c r="F381" s="119">
        <v>0.75</v>
      </c>
      <c r="G381" s="115">
        <f t="shared" si="21"/>
        <v>3</v>
      </c>
      <c r="H381" s="116" t="str" cm="1">
        <f t="array" ref="H381">_xlfn.IFS((G381&gt;=2)*(G381&lt;=6), "Weekday", G381=7, "Saturday", G381=1, "Sunday")</f>
        <v>Weekday</v>
      </c>
      <c r="I381" s="116">
        <f t="shared" si="22"/>
        <v>8</v>
      </c>
      <c r="J381" s="116" t="str">
        <f t="shared" si="23"/>
        <v>High season</v>
      </c>
      <c r="K381" s="117" t="str" cm="1">
        <f t="array" ref="K381">_xlfn.IFS(AND(H381="Weekday", J381="High season"), VLOOKUP(B381, high_weekday, 2, 0),
    AND(H381="Saturday", J381="High season"), VLOOKUP(B381, high_saturday, 2, 0),
    AND(H381="Sunday", J381="High season"), VLOOKUP(B381, high_sunday, 2, 0),
    AND(H381="Weekday", J381="Low season"), VLOOKUP(B381, low_weekdays, 2, 0),
    AND(H381="Saturday", J381="Low season"), VLOOKUP(B381, low_saturday, 2, 0),
    AND(H381="Sunday", J381="Low season"), VLOOKUP(B381, low_sunday, 2, 0),
    TRUE, "error")</f>
        <v>Peak</v>
      </c>
    </row>
    <row r="382" spans="1:11" x14ac:dyDescent="0.25">
      <c r="A382" s="111">
        <v>45146</v>
      </c>
      <c r="B382" s="86">
        <v>0.77083333333333304</v>
      </c>
      <c r="C382" s="91">
        <f t="shared" ca="1" si="20"/>
        <v>19</v>
      </c>
      <c r="D382" s="118">
        <v>37</v>
      </c>
      <c r="E382" s="119">
        <v>0.75</v>
      </c>
      <c r="F382" s="119">
        <v>0.77083333333333304</v>
      </c>
      <c r="G382" s="115">
        <f t="shared" si="21"/>
        <v>3</v>
      </c>
      <c r="H382" s="116" t="str" cm="1">
        <f t="array" ref="H382">_xlfn.IFS((G382&gt;=2)*(G382&lt;=6), "Weekday", G382=7, "Saturday", G382=1, "Sunday")</f>
        <v>Weekday</v>
      </c>
      <c r="I382" s="116">
        <f t="shared" si="22"/>
        <v>8</v>
      </c>
      <c r="J382" s="116" t="str">
        <f t="shared" si="23"/>
        <v>High season</v>
      </c>
      <c r="K382" s="117" t="str" cm="1">
        <f t="array" ref="K382">_xlfn.IFS(AND(H382="Weekday", J382="High season"), VLOOKUP(B382, high_weekday, 2, 0),
    AND(H382="Saturday", J382="High season"), VLOOKUP(B382, high_saturday, 2, 0),
    AND(H382="Sunday", J382="High season"), VLOOKUP(B382, high_sunday, 2, 0),
    AND(H382="Weekday", J382="Low season"), VLOOKUP(B382, low_weekdays, 2, 0),
    AND(H382="Saturday", J382="Low season"), VLOOKUP(B382, low_saturday, 2, 0),
    AND(H382="Sunday", J382="Low season"), VLOOKUP(B382, low_sunday, 2, 0),
    TRUE, "error")</f>
        <v>Peak</v>
      </c>
    </row>
    <row r="383" spans="1:11" x14ac:dyDescent="0.25">
      <c r="A383" s="111">
        <v>45146</v>
      </c>
      <c r="B383" s="86">
        <v>0.79166666666666696</v>
      </c>
      <c r="C383" s="91">
        <f t="shared" ca="1" si="20"/>
        <v>17</v>
      </c>
      <c r="D383" s="118">
        <v>38</v>
      </c>
      <c r="E383" s="119">
        <v>0.77083333333333304</v>
      </c>
      <c r="F383" s="119">
        <v>0.79166666666666696</v>
      </c>
      <c r="G383" s="115">
        <f t="shared" si="21"/>
        <v>3</v>
      </c>
      <c r="H383" s="116" t="str" cm="1">
        <f t="array" ref="H383">_xlfn.IFS((G383&gt;=2)*(G383&lt;=6), "Weekday", G383=7, "Saturday", G383=1, "Sunday")</f>
        <v>Weekday</v>
      </c>
      <c r="I383" s="116">
        <f t="shared" si="22"/>
        <v>8</v>
      </c>
      <c r="J383" s="116" t="str">
        <f t="shared" si="23"/>
        <v>High season</v>
      </c>
      <c r="K383" s="117" t="str" cm="1">
        <f t="array" ref="K383">_xlfn.IFS(AND(H383="Weekday", J383="High season"), VLOOKUP(B383, high_weekday, 2, 0),
    AND(H383="Saturday", J383="High season"), VLOOKUP(B383, high_saturday, 2, 0),
    AND(H383="Sunday", J383="High season"), VLOOKUP(B383, high_sunday, 2, 0),
    AND(H383="Weekday", J383="Low season"), VLOOKUP(B383, low_weekdays, 2, 0),
    AND(H383="Saturday", J383="Low season"), VLOOKUP(B383, low_saturday, 2, 0),
    AND(H383="Sunday", J383="Low season"), VLOOKUP(B383, low_sunday, 2, 0),
    TRUE, "error")</f>
        <v>Peak</v>
      </c>
    </row>
    <row r="384" spans="1:11" x14ac:dyDescent="0.25">
      <c r="A384" s="111">
        <v>45146</v>
      </c>
      <c r="B384" s="86">
        <v>0.8125</v>
      </c>
      <c r="C384" s="91">
        <f t="shared" ca="1" si="20"/>
        <v>10</v>
      </c>
      <c r="D384" s="118">
        <v>39</v>
      </c>
      <c r="E384" s="119">
        <v>0.79166666666666696</v>
      </c>
      <c r="F384" s="119">
        <v>0.8125</v>
      </c>
      <c r="G384" s="115">
        <f t="shared" si="21"/>
        <v>3</v>
      </c>
      <c r="H384" s="116" t="str" cm="1">
        <f t="array" ref="H384">_xlfn.IFS((G384&gt;=2)*(G384&lt;=6), "Weekday", G384=7, "Saturday", G384=1, "Sunday")</f>
        <v>Weekday</v>
      </c>
      <c r="I384" s="116">
        <f t="shared" si="22"/>
        <v>8</v>
      </c>
      <c r="J384" s="116" t="str">
        <f t="shared" si="23"/>
        <v>High season</v>
      </c>
      <c r="K384" s="117" t="str" cm="1">
        <f t="array" ref="K384">_xlfn.IFS(AND(H384="Weekday", J384="High season"), VLOOKUP(B384, high_weekday, 2, 0),
    AND(H384="Saturday", J384="High season"), VLOOKUP(B384, high_saturday, 2, 0),
    AND(H384="Sunday", J384="High season"), VLOOKUP(B384, high_sunday, 2, 0),
    AND(H384="Weekday", J384="Low season"), VLOOKUP(B384, low_weekdays, 2, 0),
    AND(H384="Saturday", J384="Low season"), VLOOKUP(B384, low_saturday, 2, 0),
    AND(H384="Sunday", J384="Low season"), VLOOKUP(B384, low_sunday, 2, 0),
    TRUE, "error")</f>
        <v>Standard</v>
      </c>
    </row>
    <row r="385" spans="1:11" x14ac:dyDescent="0.25">
      <c r="A385" s="111">
        <v>45146</v>
      </c>
      <c r="B385" s="86">
        <v>0.83333333333333304</v>
      </c>
      <c r="C385" s="91">
        <f t="shared" ca="1" si="20"/>
        <v>12</v>
      </c>
      <c r="D385" s="118">
        <v>40</v>
      </c>
      <c r="E385" s="119">
        <v>0.8125</v>
      </c>
      <c r="F385" s="119">
        <v>0.83333333333333304</v>
      </c>
      <c r="G385" s="115">
        <f t="shared" si="21"/>
        <v>3</v>
      </c>
      <c r="H385" s="116" t="str" cm="1">
        <f t="array" ref="H385">_xlfn.IFS((G385&gt;=2)*(G385&lt;=6), "Weekday", G385=7, "Saturday", G385=1, "Sunday")</f>
        <v>Weekday</v>
      </c>
      <c r="I385" s="116">
        <f t="shared" si="22"/>
        <v>8</v>
      </c>
      <c r="J385" s="116" t="str">
        <f t="shared" si="23"/>
        <v>High season</v>
      </c>
      <c r="K385" s="117" t="str" cm="1">
        <f t="array" ref="K385">_xlfn.IFS(AND(H385="Weekday", J385="High season"), VLOOKUP(B385, high_weekday, 2, 0),
    AND(H385="Saturday", J385="High season"), VLOOKUP(B385, high_saturday, 2, 0),
    AND(H385="Sunday", J385="High season"), VLOOKUP(B385, high_sunday, 2, 0),
    AND(H385="Weekday", J385="Low season"), VLOOKUP(B385, low_weekdays, 2, 0),
    AND(H385="Saturday", J385="Low season"), VLOOKUP(B385, low_saturday, 2, 0),
    AND(H385="Sunday", J385="Low season"), VLOOKUP(B385, low_sunday, 2, 0),
    TRUE, "error")</f>
        <v>Standard</v>
      </c>
    </row>
    <row r="386" spans="1:11" x14ac:dyDescent="0.25">
      <c r="A386" s="111">
        <v>45146</v>
      </c>
      <c r="B386" s="86">
        <v>0.85416666666666696</v>
      </c>
      <c r="C386" s="91">
        <f t="shared" ca="1" si="20"/>
        <v>6</v>
      </c>
      <c r="D386" s="118">
        <v>41</v>
      </c>
      <c r="E386" s="119">
        <v>0.83333333333333304</v>
      </c>
      <c r="F386" s="119">
        <v>0.85416666666666696</v>
      </c>
      <c r="G386" s="115">
        <f t="shared" si="21"/>
        <v>3</v>
      </c>
      <c r="H386" s="116" t="str" cm="1">
        <f t="array" ref="H386">_xlfn.IFS((G386&gt;=2)*(G386&lt;=6), "Weekday", G386=7, "Saturday", G386=1, "Sunday")</f>
        <v>Weekday</v>
      </c>
      <c r="I386" s="116">
        <f t="shared" si="22"/>
        <v>8</v>
      </c>
      <c r="J386" s="116" t="str">
        <f t="shared" si="23"/>
        <v>High season</v>
      </c>
      <c r="K386" s="117" t="str" cm="1">
        <f t="array" ref="K386">_xlfn.IFS(AND(H386="Weekday", J386="High season"), VLOOKUP(B386, high_weekday, 2, 0),
    AND(H386="Saturday", J386="High season"), VLOOKUP(B386, high_saturday, 2, 0),
    AND(H386="Sunday", J386="High season"), VLOOKUP(B386, high_sunday, 2, 0),
    AND(H386="Weekday", J386="Low season"), VLOOKUP(B386, low_weekdays, 2, 0),
    AND(H386="Saturday", J386="Low season"), VLOOKUP(B386, low_saturday, 2, 0),
    AND(H386="Sunday", J386="Low season"), VLOOKUP(B386, low_sunday, 2, 0),
    TRUE, "error")</f>
        <v>Standard</v>
      </c>
    </row>
    <row r="387" spans="1:11" x14ac:dyDescent="0.25">
      <c r="A387" s="111">
        <v>45146</v>
      </c>
      <c r="B387" s="86">
        <v>0.875</v>
      </c>
      <c r="C387" s="91">
        <f t="shared" ca="1" si="20"/>
        <v>14</v>
      </c>
      <c r="D387" s="118">
        <v>42</v>
      </c>
      <c r="E387" s="119">
        <v>0.85416666666666696</v>
      </c>
      <c r="F387" s="119">
        <v>0.875</v>
      </c>
      <c r="G387" s="115">
        <f t="shared" si="21"/>
        <v>3</v>
      </c>
      <c r="H387" s="116" t="str" cm="1">
        <f t="array" ref="H387">_xlfn.IFS((G387&gt;=2)*(G387&lt;=6), "Weekday", G387=7, "Saturday", G387=1, "Sunday")</f>
        <v>Weekday</v>
      </c>
      <c r="I387" s="116">
        <f t="shared" si="22"/>
        <v>8</v>
      </c>
      <c r="J387" s="116" t="str">
        <f t="shared" si="23"/>
        <v>High season</v>
      </c>
      <c r="K387" s="117" t="str" cm="1">
        <f t="array" ref="K387">_xlfn.IFS(AND(H387="Weekday", J387="High season"), VLOOKUP(B387, high_weekday, 2, 0),
    AND(H387="Saturday", J387="High season"), VLOOKUP(B387, high_saturday, 2, 0),
    AND(H387="Sunday", J387="High season"), VLOOKUP(B387, high_sunday, 2, 0),
    AND(H387="Weekday", J387="Low season"), VLOOKUP(B387, low_weekdays, 2, 0),
    AND(H387="Saturday", J387="Low season"), VLOOKUP(B387, low_saturday, 2, 0),
    AND(H387="Sunday", J387="Low season"), VLOOKUP(B387, low_sunday, 2, 0),
    TRUE, "error")</f>
        <v>Standard</v>
      </c>
    </row>
    <row r="388" spans="1:11" x14ac:dyDescent="0.25">
      <c r="A388" s="111">
        <v>45146</v>
      </c>
      <c r="B388" s="86">
        <v>0.89583333333333304</v>
      </c>
      <c r="C388" s="91">
        <f t="shared" ca="1" si="20"/>
        <v>1</v>
      </c>
      <c r="D388" s="118">
        <v>43</v>
      </c>
      <c r="E388" s="119">
        <v>0.875</v>
      </c>
      <c r="F388" s="119">
        <v>0.89583333333333304</v>
      </c>
      <c r="G388" s="115">
        <f t="shared" si="21"/>
        <v>3</v>
      </c>
      <c r="H388" s="116" t="str" cm="1">
        <f t="array" ref="H388">_xlfn.IFS((G388&gt;=2)*(G388&lt;=6), "Weekday", G388=7, "Saturday", G388=1, "Sunday")</f>
        <v>Weekday</v>
      </c>
      <c r="I388" s="116">
        <f t="shared" si="22"/>
        <v>8</v>
      </c>
      <c r="J388" s="116" t="str">
        <f t="shared" si="23"/>
        <v>High season</v>
      </c>
      <c r="K388" s="117" t="str" cm="1">
        <f t="array" ref="K388">_xlfn.IFS(AND(H388="Weekday", J388="High season"), VLOOKUP(B388, high_weekday, 2, 0),
    AND(H388="Saturday", J388="High season"), VLOOKUP(B388, high_saturday, 2, 0),
    AND(H388="Sunday", J388="High season"), VLOOKUP(B388, high_sunday, 2, 0),
    AND(H388="Weekday", J388="Low season"), VLOOKUP(B388, low_weekdays, 2, 0),
    AND(H388="Saturday", J388="Low season"), VLOOKUP(B388, low_saturday, 2, 0),
    AND(H388="Sunday", J388="Low season"), VLOOKUP(B388, low_sunday, 2, 0),
    TRUE, "error")</f>
        <v>Standard</v>
      </c>
    </row>
    <row r="389" spans="1:11" x14ac:dyDescent="0.25">
      <c r="A389" s="111">
        <v>45146</v>
      </c>
      <c r="B389" s="86">
        <v>0.91666666666666696</v>
      </c>
      <c r="C389" s="91">
        <f t="shared" ca="1" si="20"/>
        <v>15</v>
      </c>
      <c r="D389" s="118">
        <v>44</v>
      </c>
      <c r="E389" s="119">
        <v>0.89583333333333304</v>
      </c>
      <c r="F389" s="119">
        <v>0.91666666666666696</v>
      </c>
      <c r="G389" s="115">
        <f t="shared" si="21"/>
        <v>3</v>
      </c>
      <c r="H389" s="116" t="str" cm="1">
        <f t="array" ref="H389">_xlfn.IFS((G389&gt;=2)*(G389&lt;=6), "Weekday", G389=7, "Saturday", G389=1, "Sunday")</f>
        <v>Weekday</v>
      </c>
      <c r="I389" s="116">
        <f t="shared" si="22"/>
        <v>8</v>
      </c>
      <c r="J389" s="116" t="str">
        <f t="shared" si="23"/>
        <v>High season</v>
      </c>
      <c r="K389" s="117" t="str" cm="1">
        <f t="array" ref="K389">_xlfn.IFS(AND(H389="Weekday", J389="High season"), VLOOKUP(B389, high_weekday, 2, 0),
    AND(H389="Saturday", J389="High season"), VLOOKUP(B389, high_saturday, 2, 0),
    AND(H389="Sunday", J389="High season"), VLOOKUP(B389, high_sunday, 2, 0),
    AND(H389="Weekday", J389="Low season"), VLOOKUP(B389, low_weekdays, 2, 0),
    AND(H389="Saturday", J389="Low season"), VLOOKUP(B389, low_saturday, 2, 0),
    AND(H389="Sunday", J389="Low season"), VLOOKUP(B389, low_sunday, 2, 0),
    TRUE, "error")</f>
        <v>Standard</v>
      </c>
    </row>
    <row r="390" spans="1:11" x14ac:dyDescent="0.25">
      <c r="A390" s="111">
        <v>45146</v>
      </c>
      <c r="B390" s="86">
        <v>0.9375</v>
      </c>
      <c r="C390" s="91">
        <f t="shared" ca="1" si="20"/>
        <v>10</v>
      </c>
      <c r="D390" s="118">
        <v>45</v>
      </c>
      <c r="E390" s="119">
        <v>0.91666666666666696</v>
      </c>
      <c r="F390" s="119">
        <v>0.9375</v>
      </c>
      <c r="G390" s="115">
        <f t="shared" si="21"/>
        <v>3</v>
      </c>
      <c r="H390" s="116" t="str" cm="1">
        <f t="array" ref="H390">_xlfn.IFS((G390&gt;=2)*(G390&lt;=6), "Weekday", G390=7, "Saturday", G390=1, "Sunday")</f>
        <v>Weekday</v>
      </c>
      <c r="I390" s="116">
        <f t="shared" si="22"/>
        <v>8</v>
      </c>
      <c r="J390" s="116" t="str">
        <f t="shared" si="23"/>
        <v>High season</v>
      </c>
      <c r="K390" s="117" t="str" cm="1">
        <f t="array" ref="K390">_xlfn.IFS(AND(H390="Weekday", J390="High season"), VLOOKUP(B390, high_weekday, 2, 0),
    AND(H390="Saturday", J390="High season"), VLOOKUP(B390, high_saturday, 2, 0),
    AND(H390="Sunday", J390="High season"), VLOOKUP(B390, high_sunday, 2, 0),
    AND(H390="Weekday", J390="Low season"), VLOOKUP(B390, low_weekdays, 2, 0),
    AND(H390="Saturday", J390="Low season"), VLOOKUP(B390, low_saturday, 2, 0),
    AND(H390="Sunday", J390="Low season"), VLOOKUP(B390, low_sunday, 2, 0),
    TRUE, "error")</f>
        <v>Off-peak</v>
      </c>
    </row>
    <row r="391" spans="1:11" x14ac:dyDescent="0.25">
      <c r="A391" s="111">
        <v>45146</v>
      </c>
      <c r="B391" s="86">
        <v>0.95833333333333304</v>
      </c>
      <c r="C391" s="91">
        <f t="shared" ca="1" si="20"/>
        <v>28</v>
      </c>
      <c r="D391" s="118">
        <v>46</v>
      </c>
      <c r="E391" s="119">
        <v>0.9375</v>
      </c>
      <c r="F391" s="119">
        <v>0.95833333333333304</v>
      </c>
      <c r="G391" s="115">
        <f t="shared" si="21"/>
        <v>3</v>
      </c>
      <c r="H391" s="116" t="str" cm="1">
        <f t="array" ref="H391">_xlfn.IFS((G391&gt;=2)*(G391&lt;=6), "Weekday", G391=7, "Saturday", G391=1, "Sunday")</f>
        <v>Weekday</v>
      </c>
      <c r="I391" s="116">
        <f t="shared" si="22"/>
        <v>8</v>
      </c>
      <c r="J391" s="116" t="str">
        <f t="shared" si="23"/>
        <v>High season</v>
      </c>
      <c r="K391" s="117" t="str" cm="1">
        <f t="array" ref="K391">_xlfn.IFS(AND(H391="Weekday", J391="High season"), VLOOKUP(B391, high_weekday, 2, 0),
    AND(H391="Saturday", J391="High season"), VLOOKUP(B391, high_saturday, 2, 0),
    AND(H391="Sunday", J391="High season"), VLOOKUP(B391, high_sunday, 2, 0),
    AND(H391="Weekday", J391="Low season"), VLOOKUP(B391, low_weekdays, 2, 0),
    AND(H391="Saturday", J391="Low season"), VLOOKUP(B391, low_saturday, 2, 0),
    AND(H391="Sunday", J391="Low season"), VLOOKUP(B391, low_sunday, 2, 0),
    TRUE, "error")</f>
        <v>Off-peak</v>
      </c>
    </row>
    <row r="392" spans="1:11" x14ac:dyDescent="0.25">
      <c r="A392" s="111">
        <v>45146</v>
      </c>
      <c r="B392" s="86">
        <v>0.97916666666666696</v>
      </c>
      <c r="C392" s="91">
        <f t="shared" ca="1" si="20"/>
        <v>7</v>
      </c>
      <c r="D392" s="118">
        <v>47</v>
      </c>
      <c r="E392" s="119">
        <v>0.95833333333333304</v>
      </c>
      <c r="F392" s="119">
        <v>0.97916666666666696</v>
      </c>
      <c r="G392" s="115">
        <f t="shared" si="21"/>
        <v>3</v>
      </c>
      <c r="H392" s="116" t="str" cm="1">
        <f t="array" ref="H392">_xlfn.IFS((G392&gt;=2)*(G392&lt;=6), "Weekday", G392=7, "Saturday", G392=1, "Sunday")</f>
        <v>Weekday</v>
      </c>
      <c r="I392" s="116">
        <f t="shared" si="22"/>
        <v>8</v>
      </c>
      <c r="J392" s="116" t="str">
        <f t="shared" si="23"/>
        <v>High season</v>
      </c>
      <c r="K392" s="117" t="str" cm="1">
        <f t="array" ref="K392">_xlfn.IFS(AND(H392="Weekday", J392="High season"), VLOOKUP(B392, high_weekday, 2, 0),
    AND(H392="Saturday", J392="High season"), VLOOKUP(B392, high_saturday, 2, 0),
    AND(H392="Sunday", J392="High season"), VLOOKUP(B392, high_sunday, 2, 0),
    AND(H392="Weekday", J392="Low season"), VLOOKUP(B392, low_weekdays, 2, 0),
    AND(H392="Saturday", J392="Low season"), VLOOKUP(B392, low_saturday, 2, 0),
    AND(H392="Sunday", J392="Low season"), VLOOKUP(B392, low_sunday, 2, 0),
    TRUE, "error")</f>
        <v>Off-peak</v>
      </c>
    </row>
    <row r="393" spans="1:11" x14ac:dyDescent="0.25">
      <c r="A393" s="111">
        <v>45146</v>
      </c>
      <c r="B393" s="86">
        <v>1</v>
      </c>
      <c r="C393" s="91">
        <f t="shared" ca="1" si="20"/>
        <v>3</v>
      </c>
      <c r="D393" s="118">
        <v>48</v>
      </c>
      <c r="E393" s="119">
        <v>0.97916666666666696</v>
      </c>
      <c r="F393" s="119">
        <v>1</v>
      </c>
      <c r="G393" s="115">
        <f t="shared" si="21"/>
        <v>3</v>
      </c>
      <c r="H393" s="116" t="str" cm="1">
        <f t="array" ref="H393">_xlfn.IFS((G393&gt;=2)*(G393&lt;=6), "Weekday", G393=7, "Saturday", G393=1, "Sunday")</f>
        <v>Weekday</v>
      </c>
      <c r="I393" s="116">
        <f t="shared" si="22"/>
        <v>8</v>
      </c>
      <c r="J393" s="116" t="str">
        <f t="shared" si="23"/>
        <v>High season</v>
      </c>
      <c r="K393" s="117" t="str" cm="1">
        <f t="array" ref="K393">_xlfn.IFS(AND(H393="Weekday", J393="High season"), VLOOKUP(B393, high_weekday, 2, 0),
    AND(H393="Saturday", J393="High season"), VLOOKUP(B393, high_saturday, 2, 0),
    AND(H393="Sunday", J393="High season"), VLOOKUP(B393, high_sunday, 2, 0),
    AND(H393="Weekday", J393="Low season"), VLOOKUP(B393, low_weekdays, 2, 0),
    AND(H393="Saturday", J393="Low season"), VLOOKUP(B393, low_saturday, 2, 0),
    AND(H393="Sunday", J393="Low season"), VLOOKUP(B393, low_sunday, 2, 0),
    TRUE, "error")</f>
        <v>Off-peak</v>
      </c>
    </row>
    <row r="394" spans="1:11" x14ac:dyDescent="0.25">
      <c r="A394" s="111">
        <v>45147</v>
      </c>
      <c r="B394" s="86">
        <v>2.0833333333333332E-2</v>
      </c>
      <c r="C394" s="91">
        <f t="shared" ca="1" si="20"/>
        <v>4</v>
      </c>
      <c r="D394" s="118">
        <v>1</v>
      </c>
      <c r="E394" s="119">
        <v>0</v>
      </c>
      <c r="F394" s="119">
        <v>2.0833333333333332E-2</v>
      </c>
      <c r="G394" s="115">
        <f t="shared" si="21"/>
        <v>4</v>
      </c>
      <c r="H394" s="116" t="str" cm="1">
        <f t="array" ref="H394">_xlfn.IFS((G394&gt;=2)*(G394&lt;=6), "Weekday", G394=7, "Saturday", G394=1, "Sunday")</f>
        <v>Weekday</v>
      </c>
      <c r="I394" s="116">
        <f t="shared" si="22"/>
        <v>8</v>
      </c>
      <c r="J394" s="116" t="str">
        <f t="shared" si="23"/>
        <v>High season</v>
      </c>
      <c r="K394" s="117" t="str" cm="1">
        <f t="array" ref="K394">_xlfn.IFS(AND(H394="Weekday", J394="High season"), VLOOKUP(B394, high_weekday, 2, 0),
    AND(H394="Saturday", J394="High season"), VLOOKUP(B394, high_saturday, 2, 0),
    AND(H394="Sunday", J394="High season"), VLOOKUP(B394, high_sunday, 2, 0),
    AND(H394="Weekday", J394="Low season"), VLOOKUP(B394, low_weekdays, 2, 0),
    AND(H394="Saturday", J394="Low season"), VLOOKUP(B394, low_saturday, 2, 0),
    AND(H394="Sunday", J394="Low season"), VLOOKUP(B394, low_sunday, 2, 0),
    TRUE, "error")</f>
        <v>Off-peak</v>
      </c>
    </row>
    <row r="395" spans="1:11" x14ac:dyDescent="0.25">
      <c r="A395" s="111">
        <v>45147</v>
      </c>
      <c r="B395" s="86">
        <v>4.1666666666666664E-2</v>
      </c>
      <c r="C395" s="91">
        <f t="shared" ref="C395:C458" ca="1" si="24">RANDBETWEEN(1,30)</f>
        <v>23</v>
      </c>
      <c r="D395" s="118">
        <v>2</v>
      </c>
      <c r="E395" s="119">
        <v>2.0833333333333332E-2</v>
      </c>
      <c r="F395" s="119">
        <v>4.1666666666666664E-2</v>
      </c>
      <c r="G395" s="115">
        <f t="shared" ref="G395:G458" si="25">WEEKDAY(A395)</f>
        <v>4</v>
      </c>
      <c r="H395" s="116" t="str" cm="1">
        <f t="array" ref="H395">_xlfn.IFS((G395&gt;=2)*(G395&lt;=6), "Weekday", G395=7, "Saturday", G395=1, "Sunday")</f>
        <v>Weekday</v>
      </c>
      <c r="I395" s="116">
        <f t="shared" ref="I395:I458" si="26">MONTH(A395)</f>
        <v>8</v>
      </c>
      <c r="J395" s="116" t="str">
        <f t="shared" ref="J395:J458" si="27">IF(AND(I395&gt;6, I395&lt;9), "High season", "Low season")</f>
        <v>High season</v>
      </c>
      <c r="K395" s="117" t="str" cm="1">
        <f t="array" ref="K395">_xlfn.IFS(AND(H395="Weekday", J395="High season"), VLOOKUP(B395, high_weekday, 2, 0),
    AND(H395="Saturday", J395="High season"), VLOOKUP(B395, high_saturday, 2, 0),
    AND(H395="Sunday", J395="High season"), VLOOKUP(B395, high_sunday, 2, 0),
    AND(H395="Weekday", J395="Low season"), VLOOKUP(B395, low_weekdays, 2, 0),
    AND(H395="Saturday", J395="Low season"), VLOOKUP(B395, low_saturday, 2, 0),
    AND(H395="Sunday", J395="Low season"), VLOOKUP(B395, low_sunday, 2, 0),
    TRUE, "error")</f>
        <v>Off-peak</v>
      </c>
    </row>
    <row r="396" spans="1:11" x14ac:dyDescent="0.25">
      <c r="A396" s="111">
        <v>45147</v>
      </c>
      <c r="B396" s="86">
        <v>6.25E-2</v>
      </c>
      <c r="C396" s="91">
        <f t="shared" ca="1" si="24"/>
        <v>2</v>
      </c>
      <c r="D396" s="118">
        <v>3</v>
      </c>
      <c r="E396" s="119">
        <v>4.1666666666666664E-2</v>
      </c>
      <c r="F396" s="119">
        <v>6.25E-2</v>
      </c>
      <c r="G396" s="115">
        <f t="shared" si="25"/>
        <v>4</v>
      </c>
      <c r="H396" s="116" t="str" cm="1">
        <f t="array" ref="H396">_xlfn.IFS((G396&gt;=2)*(G396&lt;=6), "Weekday", G396=7, "Saturday", G396=1, "Sunday")</f>
        <v>Weekday</v>
      </c>
      <c r="I396" s="116">
        <f t="shared" si="26"/>
        <v>8</v>
      </c>
      <c r="J396" s="116" t="str">
        <f t="shared" si="27"/>
        <v>High season</v>
      </c>
      <c r="K396" s="117" t="str" cm="1">
        <f t="array" ref="K396">_xlfn.IFS(AND(H396="Weekday", J396="High season"), VLOOKUP(B396, high_weekday, 2, 0),
    AND(H396="Saturday", J396="High season"), VLOOKUP(B396, high_saturday, 2, 0),
    AND(H396="Sunday", J396="High season"), VLOOKUP(B396, high_sunday, 2, 0),
    AND(H396="Weekday", J396="Low season"), VLOOKUP(B396, low_weekdays, 2, 0),
    AND(H396="Saturday", J396="Low season"), VLOOKUP(B396, low_saturday, 2, 0),
    AND(H396="Sunday", J396="Low season"), VLOOKUP(B396, low_sunday, 2, 0),
    TRUE, "error")</f>
        <v>Off-peak</v>
      </c>
    </row>
    <row r="397" spans="1:11" x14ac:dyDescent="0.25">
      <c r="A397" s="111">
        <v>45147</v>
      </c>
      <c r="B397" s="86">
        <v>8.3333333333333301E-2</v>
      </c>
      <c r="C397" s="91">
        <f t="shared" ca="1" si="24"/>
        <v>24</v>
      </c>
      <c r="D397" s="118">
        <v>4</v>
      </c>
      <c r="E397" s="119">
        <v>6.25E-2</v>
      </c>
      <c r="F397" s="119">
        <v>8.3333333333333301E-2</v>
      </c>
      <c r="G397" s="115">
        <f t="shared" si="25"/>
        <v>4</v>
      </c>
      <c r="H397" s="116" t="str" cm="1">
        <f t="array" ref="H397">_xlfn.IFS((G397&gt;=2)*(G397&lt;=6), "Weekday", G397=7, "Saturday", G397=1, "Sunday")</f>
        <v>Weekday</v>
      </c>
      <c r="I397" s="116">
        <f t="shared" si="26"/>
        <v>8</v>
      </c>
      <c r="J397" s="116" t="str">
        <f t="shared" si="27"/>
        <v>High season</v>
      </c>
      <c r="K397" s="117" t="str" cm="1">
        <f t="array" ref="K397">_xlfn.IFS(AND(H397="Weekday", J397="High season"), VLOOKUP(B397, high_weekday, 2, 0),
    AND(H397="Saturday", J397="High season"), VLOOKUP(B397, high_saturday, 2, 0),
    AND(H397="Sunday", J397="High season"), VLOOKUP(B397, high_sunday, 2, 0),
    AND(H397="Weekday", J397="Low season"), VLOOKUP(B397, low_weekdays, 2, 0),
    AND(H397="Saturday", J397="Low season"), VLOOKUP(B397, low_saturday, 2, 0),
    AND(H397="Sunday", J397="Low season"), VLOOKUP(B397, low_sunday, 2, 0),
    TRUE, "error")</f>
        <v>Off-peak</v>
      </c>
    </row>
    <row r="398" spans="1:11" x14ac:dyDescent="0.25">
      <c r="A398" s="111">
        <v>45147</v>
      </c>
      <c r="B398" s="86">
        <v>0.104166666666667</v>
      </c>
      <c r="C398" s="91">
        <f t="shared" ca="1" si="24"/>
        <v>19</v>
      </c>
      <c r="D398" s="118">
        <v>5</v>
      </c>
      <c r="E398" s="119">
        <v>8.3333333333333301E-2</v>
      </c>
      <c r="F398" s="119">
        <v>0.104166666666667</v>
      </c>
      <c r="G398" s="115">
        <f t="shared" si="25"/>
        <v>4</v>
      </c>
      <c r="H398" s="116" t="str" cm="1">
        <f t="array" ref="H398">_xlfn.IFS((G398&gt;=2)*(G398&lt;=6), "Weekday", G398=7, "Saturday", G398=1, "Sunday")</f>
        <v>Weekday</v>
      </c>
      <c r="I398" s="116">
        <f t="shared" si="26"/>
        <v>8</v>
      </c>
      <c r="J398" s="116" t="str">
        <f t="shared" si="27"/>
        <v>High season</v>
      </c>
      <c r="K398" s="117" t="str" cm="1">
        <f t="array" ref="K398">_xlfn.IFS(AND(H398="Weekday", J398="High season"), VLOOKUP(B398, high_weekday, 2, 0),
    AND(H398="Saturday", J398="High season"), VLOOKUP(B398, high_saturday, 2, 0),
    AND(H398="Sunday", J398="High season"), VLOOKUP(B398, high_sunday, 2, 0),
    AND(H398="Weekday", J398="Low season"), VLOOKUP(B398, low_weekdays, 2, 0),
    AND(H398="Saturday", J398="Low season"), VLOOKUP(B398, low_saturday, 2, 0),
    AND(H398="Sunday", J398="Low season"), VLOOKUP(B398, low_sunday, 2, 0),
    TRUE, "error")</f>
        <v>Off-peak</v>
      </c>
    </row>
    <row r="399" spans="1:11" x14ac:dyDescent="0.25">
      <c r="A399" s="111">
        <v>45147</v>
      </c>
      <c r="B399" s="86">
        <v>0.125</v>
      </c>
      <c r="C399" s="91">
        <f t="shared" ca="1" si="24"/>
        <v>7</v>
      </c>
      <c r="D399" s="118">
        <v>6</v>
      </c>
      <c r="E399" s="119">
        <v>0.104166666666667</v>
      </c>
      <c r="F399" s="119">
        <v>0.125</v>
      </c>
      <c r="G399" s="115">
        <f t="shared" si="25"/>
        <v>4</v>
      </c>
      <c r="H399" s="116" t="str" cm="1">
        <f t="array" ref="H399">_xlfn.IFS((G399&gt;=2)*(G399&lt;=6), "Weekday", G399=7, "Saturday", G399=1, "Sunday")</f>
        <v>Weekday</v>
      </c>
      <c r="I399" s="116">
        <f t="shared" si="26"/>
        <v>8</v>
      </c>
      <c r="J399" s="116" t="str">
        <f t="shared" si="27"/>
        <v>High season</v>
      </c>
      <c r="K399" s="117" t="str" cm="1">
        <f t="array" ref="K399">_xlfn.IFS(AND(H399="Weekday", J399="High season"), VLOOKUP(B399, high_weekday, 2, 0),
    AND(H399="Saturday", J399="High season"), VLOOKUP(B399, high_saturday, 2, 0),
    AND(H399="Sunday", J399="High season"), VLOOKUP(B399, high_sunday, 2, 0),
    AND(H399="Weekday", J399="Low season"), VLOOKUP(B399, low_weekdays, 2, 0),
    AND(H399="Saturday", J399="Low season"), VLOOKUP(B399, low_saturday, 2, 0),
    AND(H399="Sunday", J399="Low season"), VLOOKUP(B399, low_sunday, 2, 0),
    TRUE, "error")</f>
        <v>Off-peak</v>
      </c>
    </row>
    <row r="400" spans="1:11" x14ac:dyDescent="0.25">
      <c r="A400" s="111">
        <v>45147</v>
      </c>
      <c r="B400" s="86">
        <v>0.14583333333333301</v>
      </c>
      <c r="C400" s="91">
        <f t="shared" ca="1" si="24"/>
        <v>2</v>
      </c>
      <c r="D400" s="118">
        <v>7</v>
      </c>
      <c r="E400" s="119">
        <v>0.125</v>
      </c>
      <c r="F400" s="119">
        <v>0.14583333333333301</v>
      </c>
      <c r="G400" s="115">
        <f t="shared" si="25"/>
        <v>4</v>
      </c>
      <c r="H400" s="116" t="str" cm="1">
        <f t="array" ref="H400">_xlfn.IFS((G400&gt;=2)*(G400&lt;=6), "Weekday", G400=7, "Saturday", G400=1, "Sunday")</f>
        <v>Weekday</v>
      </c>
      <c r="I400" s="116">
        <f t="shared" si="26"/>
        <v>8</v>
      </c>
      <c r="J400" s="116" t="str">
        <f t="shared" si="27"/>
        <v>High season</v>
      </c>
      <c r="K400" s="117" t="str" cm="1">
        <f t="array" ref="K400">_xlfn.IFS(AND(H400="Weekday", J400="High season"), VLOOKUP(B400, high_weekday, 2, 0),
    AND(H400="Saturday", J400="High season"), VLOOKUP(B400, high_saturday, 2, 0),
    AND(H400="Sunday", J400="High season"), VLOOKUP(B400, high_sunday, 2, 0),
    AND(H400="Weekday", J400="Low season"), VLOOKUP(B400, low_weekdays, 2, 0),
    AND(H400="Saturday", J400="Low season"), VLOOKUP(B400, low_saturday, 2, 0),
    AND(H400="Sunday", J400="Low season"), VLOOKUP(B400, low_sunday, 2, 0),
    TRUE, "error")</f>
        <v>Off-peak</v>
      </c>
    </row>
    <row r="401" spans="1:11" x14ac:dyDescent="0.25">
      <c r="A401" s="111">
        <v>45147</v>
      </c>
      <c r="B401" s="86">
        <v>0.16666666666666699</v>
      </c>
      <c r="C401" s="91">
        <f t="shared" ca="1" si="24"/>
        <v>25</v>
      </c>
      <c r="D401" s="118">
        <v>8</v>
      </c>
      <c r="E401" s="119">
        <v>0.14583333333333301</v>
      </c>
      <c r="F401" s="119">
        <v>0.16666666666666699</v>
      </c>
      <c r="G401" s="115">
        <f t="shared" si="25"/>
        <v>4</v>
      </c>
      <c r="H401" s="116" t="str" cm="1">
        <f t="array" ref="H401">_xlfn.IFS((G401&gt;=2)*(G401&lt;=6), "Weekday", G401=7, "Saturday", G401=1, "Sunday")</f>
        <v>Weekday</v>
      </c>
      <c r="I401" s="116">
        <f t="shared" si="26"/>
        <v>8</v>
      </c>
      <c r="J401" s="116" t="str">
        <f t="shared" si="27"/>
        <v>High season</v>
      </c>
      <c r="K401" s="117" t="str" cm="1">
        <f t="array" ref="K401">_xlfn.IFS(AND(H401="Weekday", J401="High season"), VLOOKUP(B401, high_weekday, 2, 0),
    AND(H401="Saturday", J401="High season"), VLOOKUP(B401, high_saturday, 2, 0),
    AND(H401="Sunday", J401="High season"), VLOOKUP(B401, high_sunday, 2, 0),
    AND(H401="Weekday", J401="Low season"), VLOOKUP(B401, low_weekdays, 2, 0),
    AND(H401="Saturday", J401="Low season"), VLOOKUP(B401, low_saturday, 2, 0),
    AND(H401="Sunday", J401="Low season"), VLOOKUP(B401, low_sunday, 2, 0),
    TRUE, "error")</f>
        <v>Off-peak</v>
      </c>
    </row>
    <row r="402" spans="1:11" x14ac:dyDescent="0.25">
      <c r="A402" s="111">
        <v>45147</v>
      </c>
      <c r="B402" s="86">
        <v>0.1875</v>
      </c>
      <c r="C402" s="91">
        <f t="shared" ca="1" si="24"/>
        <v>20</v>
      </c>
      <c r="D402" s="118">
        <v>9</v>
      </c>
      <c r="E402" s="119">
        <v>0.16666666666666699</v>
      </c>
      <c r="F402" s="119">
        <v>0.1875</v>
      </c>
      <c r="G402" s="115">
        <f t="shared" si="25"/>
        <v>4</v>
      </c>
      <c r="H402" s="116" t="str" cm="1">
        <f t="array" ref="H402">_xlfn.IFS((G402&gt;=2)*(G402&lt;=6), "Weekday", G402=7, "Saturday", G402=1, "Sunday")</f>
        <v>Weekday</v>
      </c>
      <c r="I402" s="116">
        <f t="shared" si="26"/>
        <v>8</v>
      </c>
      <c r="J402" s="116" t="str">
        <f t="shared" si="27"/>
        <v>High season</v>
      </c>
      <c r="K402" s="117" t="str" cm="1">
        <f t="array" ref="K402">_xlfn.IFS(AND(H402="Weekday", J402="High season"), VLOOKUP(B402, high_weekday, 2, 0),
    AND(H402="Saturday", J402="High season"), VLOOKUP(B402, high_saturday, 2, 0),
    AND(H402="Sunday", J402="High season"), VLOOKUP(B402, high_sunday, 2, 0),
    AND(H402="Weekday", J402="Low season"), VLOOKUP(B402, low_weekdays, 2, 0),
    AND(H402="Saturday", J402="Low season"), VLOOKUP(B402, low_saturday, 2, 0),
    AND(H402="Sunday", J402="Low season"), VLOOKUP(B402, low_sunday, 2, 0),
    TRUE, "error")</f>
        <v>Off-peak</v>
      </c>
    </row>
    <row r="403" spans="1:11" x14ac:dyDescent="0.25">
      <c r="A403" s="111">
        <v>45147</v>
      </c>
      <c r="B403" s="86">
        <v>0.20833333333333301</v>
      </c>
      <c r="C403" s="91">
        <f t="shared" ca="1" si="24"/>
        <v>6</v>
      </c>
      <c r="D403" s="118">
        <v>10</v>
      </c>
      <c r="E403" s="119">
        <v>0.1875</v>
      </c>
      <c r="F403" s="119">
        <v>0.20833333333333301</v>
      </c>
      <c r="G403" s="115">
        <f t="shared" si="25"/>
        <v>4</v>
      </c>
      <c r="H403" s="116" t="str" cm="1">
        <f t="array" ref="H403">_xlfn.IFS((G403&gt;=2)*(G403&lt;=6), "Weekday", G403=7, "Saturday", G403=1, "Sunday")</f>
        <v>Weekday</v>
      </c>
      <c r="I403" s="116">
        <f t="shared" si="26"/>
        <v>8</v>
      </c>
      <c r="J403" s="116" t="str">
        <f t="shared" si="27"/>
        <v>High season</v>
      </c>
      <c r="K403" s="117" t="str" cm="1">
        <f t="array" ref="K403">_xlfn.IFS(AND(H403="Weekday", J403="High season"), VLOOKUP(B403, high_weekday, 2, 0),
    AND(H403="Saturday", J403="High season"), VLOOKUP(B403, high_saturday, 2, 0),
    AND(H403="Sunday", J403="High season"), VLOOKUP(B403, high_sunday, 2, 0),
    AND(H403="Weekday", J403="Low season"), VLOOKUP(B403, low_weekdays, 2, 0),
    AND(H403="Saturday", J403="Low season"), VLOOKUP(B403, low_saturday, 2, 0),
    AND(H403="Sunday", J403="Low season"), VLOOKUP(B403, low_sunday, 2, 0),
    TRUE, "error")</f>
        <v>Off-peak</v>
      </c>
    </row>
    <row r="404" spans="1:11" x14ac:dyDescent="0.25">
      <c r="A404" s="111">
        <v>45147</v>
      </c>
      <c r="B404" s="86">
        <v>0.22916666666666699</v>
      </c>
      <c r="C404" s="91">
        <f t="shared" ca="1" si="24"/>
        <v>25</v>
      </c>
      <c r="D404" s="118">
        <v>11</v>
      </c>
      <c r="E404" s="119">
        <v>0.20833333333333301</v>
      </c>
      <c r="F404" s="119">
        <v>0.22916666666666699</v>
      </c>
      <c r="G404" s="115">
        <f t="shared" si="25"/>
        <v>4</v>
      </c>
      <c r="H404" s="116" t="str" cm="1">
        <f t="array" ref="H404">_xlfn.IFS((G404&gt;=2)*(G404&lt;=6), "Weekday", G404=7, "Saturday", G404=1, "Sunday")</f>
        <v>Weekday</v>
      </c>
      <c r="I404" s="116">
        <f t="shared" si="26"/>
        <v>8</v>
      </c>
      <c r="J404" s="116" t="str">
        <f t="shared" si="27"/>
        <v>High season</v>
      </c>
      <c r="K404" s="117" t="str" cm="1">
        <f t="array" ref="K404">_xlfn.IFS(AND(H404="Weekday", J404="High season"), VLOOKUP(B404, high_weekday, 2, 0),
    AND(H404="Saturday", J404="High season"), VLOOKUP(B404, high_saturday, 2, 0),
    AND(H404="Sunday", J404="High season"), VLOOKUP(B404, high_sunday, 2, 0),
    AND(H404="Weekday", J404="Low season"), VLOOKUP(B404, low_weekdays, 2, 0),
    AND(H404="Saturday", J404="Low season"), VLOOKUP(B404, low_saturday, 2, 0),
    AND(H404="Sunday", J404="Low season"), VLOOKUP(B404, low_sunday, 2, 0),
    TRUE, "error")</f>
        <v>Off-peak</v>
      </c>
    </row>
    <row r="405" spans="1:11" x14ac:dyDescent="0.25">
      <c r="A405" s="111">
        <v>45147</v>
      </c>
      <c r="B405" s="86">
        <v>0.25</v>
      </c>
      <c r="C405" s="91">
        <f t="shared" ca="1" si="24"/>
        <v>16</v>
      </c>
      <c r="D405" s="118">
        <v>12</v>
      </c>
      <c r="E405" s="119">
        <v>0.22916666666666699</v>
      </c>
      <c r="F405" s="119">
        <v>0.25</v>
      </c>
      <c r="G405" s="115">
        <f t="shared" si="25"/>
        <v>4</v>
      </c>
      <c r="H405" s="116" t="str" cm="1">
        <f t="array" ref="H405">_xlfn.IFS((G405&gt;=2)*(G405&lt;=6), "Weekday", G405=7, "Saturday", G405=1, "Sunday")</f>
        <v>Weekday</v>
      </c>
      <c r="I405" s="116">
        <f t="shared" si="26"/>
        <v>8</v>
      </c>
      <c r="J405" s="116" t="str">
        <f t="shared" si="27"/>
        <v>High season</v>
      </c>
      <c r="K405" s="117" t="str" cm="1">
        <f t="array" ref="K405">_xlfn.IFS(AND(H405="Weekday", J405="High season"), VLOOKUP(B405, high_weekday, 2, 0),
    AND(H405="Saturday", J405="High season"), VLOOKUP(B405, high_saturday, 2, 0),
    AND(H405="Sunday", J405="High season"), VLOOKUP(B405, high_sunday, 2, 0),
    AND(H405="Weekday", J405="Low season"), VLOOKUP(B405, low_weekdays, 2, 0),
    AND(H405="Saturday", J405="Low season"), VLOOKUP(B405, low_saturday, 2, 0),
    AND(H405="Sunday", J405="Low season"), VLOOKUP(B405, low_sunday, 2, 0),
    TRUE, "error")</f>
        <v>Off-peak</v>
      </c>
    </row>
    <row r="406" spans="1:11" x14ac:dyDescent="0.25">
      <c r="A406" s="111">
        <v>45147</v>
      </c>
      <c r="B406" s="86">
        <v>0.27083333333333298</v>
      </c>
      <c r="C406" s="91">
        <f t="shared" ca="1" si="24"/>
        <v>23</v>
      </c>
      <c r="D406" s="118">
        <v>13</v>
      </c>
      <c r="E406" s="119">
        <v>0.25</v>
      </c>
      <c r="F406" s="119">
        <v>0.27083333333333298</v>
      </c>
      <c r="G406" s="115">
        <f t="shared" si="25"/>
        <v>4</v>
      </c>
      <c r="H406" s="116" t="str" cm="1">
        <f t="array" ref="H406">_xlfn.IFS((G406&gt;=2)*(G406&lt;=6), "Weekday", G406=7, "Saturday", G406=1, "Sunday")</f>
        <v>Weekday</v>
      </c>
      <c r="I406" s="116">
        <f t="shared" si="26"/>
        <v>8</v>
      </c>
      <c r="J406" s="116" t="str">
        <f t="shared" si="27"/>
        <v>High season</v>
      </c>
      <c r="K406" s="117" t="str" cm="1">
        <f t="array" ref="K406">_xlfn.IFS(AND(H406="Weekday", J406="High season"), VLOOKUP(B406, high_weekday, 2, 0),
    AND(H406="Saturday", J406="High season"), VLOOKUP(B406, high_saturday, 2, 0),
    AND(H406="Sunday", J406="High season"), VLOOKUP(B406, high_sunday, 2, 0),
    AND(H406="Weekday", J406="Low season"), VLOOKUP(B406, low_weekdays, 2, 0),
    AND(H406="Saturday", J406="Low season"), VLOOKUP(B406, low_saturday, 2, 0),
    AND(H406="Sunday", J406="Low season"), VLOOKUP(B406, low_sunday, 2, 0),
    TRUE, "error")</f>
        <v>Peak</v>
      </c>
    </row>
    <row r="407" spans="1:11" x14ac:dyDescent="0.25">
      <c r="A407" s="111">
        <v>45147</v>
      </c>
      <c r="B407" s="86">
        <v>0.29166666666666702</v>
      </c>
      <c r="C407" s="91">
        <f t="shared" ca="1" si="24"/>
        <v>4</v>
      </c>
      <c r="D407" s="118">
        <v>14</v>
      </c>
      <c r="E407" s="119">
        <v>0.27083333333333298</v>
      </c>
      <c r="F407" s="119">
        <v>0.29166666666666702</v>
      </c>
      <c r="G407" s="115">
        <f t="shared" si="25"/>
        <v>4</v>
      </c>
      <c r="H407" s="116" t="str" cm="1">
        <f t="array" ref="H407">_xlfn.IFS((G407&gt;=2)*(G407&lt;=6), "Weekday", G407=7, "Saturday", G407=1, "Sunday")</f>
        <v>Weekday</v>
      </c>
      <c r="I407" s="116">
        <f t="shared" si="26"/>
        <v>8</v>
      </c>
      <c r="J407" s="116" t="str">
        <f t="shared" si="27"/>
        <v>High season</v>
      </c>
      <c r="K407" s="117" t="str" cm="1">
        <f t="array" ref="K407">_xlfn.IFS(AND(H407="Weekday", J407="High season"), VLOOKUP(B407, high_weekday, 2, 0),
    AND(H407="Saturday", J407="High season"), VLOOKUP(B407, high_saturday, 2, 0),
    AND(H407="Sunday", J407="High season"), VLOOKUP(B407, high_sunday, 2, 0),
    AND(H407="Weekday", J407="Low season"), VLOOKUP(B407, low_weekdays, 2, 0),
    AND(H407="Saturday", J407="Low season"), VLOOKUP(B407, low_saturday, 2, 0),
    AND(H407="Sunday", J407="Low season"), VLOOKUP(B407, low_sunday, 2, 0),
    TRUE, "error")</f>
        <v>Peak</v>
      </c>
    </row>
    <row r="408" spans="1:11" x14ac:dyDescent="0.25">
      <c r="A408" s="111">
        <v>45147</v>
      </c>
      <c r="B408" s="86">
        <v>0.3125</v>
      </c>
      <c r="C408" s="91">
        <f t="shared" ca="1" si="24"/>
        <v>17</v>
      </c>
      <c r="D408" s="118">
        <v>15</v>
      </c>
      <c r="E408" s="119">
        <v>0.29166666666666702</v>
      </c>
      <c r="F408" s="119">
        <v>0.3125</v>
      </c>
      <c r="G408" s="115">
        <f t="shared" si="25"/>
        <v>4</v>
      </c>
      <c r="H408" s="116" t="str" cm="1">
        <f t="array" ref="H408">_xlfn.IFS((G408&gt;=2)*(G408&lt;=6), "Weekday", G408=7, "Saturday", G408=1, "Sunday")</f>
        <v>Weekday</v>
      </c>
      <c r="I408" s="116">
        <f t="shared" si="26"/>
        <v>8</v>
      </c>
      <c r="J408" s="116" t="str">
        <f t="shared" si="27"/>
        <v>High season</v>
      </c>
      <c r="K408" s="117" t="str" cm="1">
        <f t="array" ref="K408">_xlfn.IFS(AND(H408="Weekday", J408="High season"), VLOOKUP(B408, high_weekday, 2, 0),
    AND(H408="Saturday", J408="High season"), VLOOKUP(B408, high_saturday, 2, 0),
    AND(H408="Sunday", J408="High season"), VLOOKUP(B408, high_sunday, 2, 0),
    AND(H408="Weekday", J408="Low season"), VLOOKUP(B408, low_weekdays, 2, 0),
    AND(H408="Saturday", J408="Low season"), VLOOKUP(B408, low_saturday, 2, 0),
    AND(H408="Sunday", J408="Low season"), VLOOKUP(B408, low_sunday, 2, 0),
    TRUE, "error")</f>
        <v>Peak</v>
      </c>
    </row>
    <row r="409" spans="1:11" x14ac:dyDescent="0.25">
      <c r="A409" s="111">
        <v>45147</v>
      </c>
      <c r="B409" s="86">
        <v>0.33333333333333298</v>
      </c>
      <c r="C409" s="91">
        <f t="shared" ca="1" si="24"/>
        <v>26</v>
      </c>
      <c r="D409" s="118">
        <v>16</v>
      </c>
      <c r="E409" s="119">
        <v>0.3125</v>
      </c>
      <c r="F409" s="119">
        <v>0.33333333333333298</v>
      </c>
      <c r="G409" s="115">
        <f t="shared" si="25"/>
        <v>4</v>
      </c>
      <c r="H409" s="116" t="str" cm="1">
        <f t="array" ref="H409">_xlfn.IFS((G409&gt;=2)*(G409&lt;=6), "Weekday", G409=7, "Saturday", G409=1, "Sunday")</f>
        <v>Weekday</v>
      </c>
      <c r="I409" s="116">
        <f t="shared" si="26"/>
        <v>8</v>
      </c>
      <c r="J409" s="116" t="str">
        <f t="shared" si="27"/>
        <v>High season</v>
      </c>
      <c r="K409" s="117" t="str" cm="1">
        <f t="array" ref="K409">_xlfn.IFS(AND(H409="Weekday", J409="High season"), VLOOKUP(B409, high_weekday, 2, 0),
    AND(H409="Saturday", J409="High season"), VLOOKUP(B409, high_saturday, 2, 0),
    AND(H409="Sunday", J409="High season"), VLOOKUP(B409, high_sunday, 2, 0),
    AND(H409="Weekday", J409="Low season"), VLOOKUP(B409, low_weekdays, 2, 0),
    AND(H409="Saturday", J409="Low season"), VLOOKUP(B409, low_saturday, 2, 0),
    AND(H409="Sunday", J409="Low season"), VLOOKUP(B409, low_sunday, 2, 0),
    TRUE, "error")</f>
        <v>Peak</v>
      </c>
    </row>
    <row r="410" spans="1:11" x14ac:dyDescent="0.25">
      <c r="A410" s="111">
        <v>45147</v>
      </c>
      <c r="B410" s="86">
        <v>0.35416666666666702</v>
      </c>
      <c r="C410" s="91">
        <f t="shared" ca="1" si="24"/>
        <v>5</v>
      </c>
      <c r="D410" s="118">
        <v>17</v>
      </c>
      <c r="E410" s="119">
        <v>0.33333333333333298</v>
      </c>
      <c r="F410" s="119">
        <v>0.35416666666666702</v>
      </c>
      <c r="G410" s="115">
        <f t="shared" si="25"/>
        <v>4</v>
      </c>
      <c r="H410" s="116" t="str" cm="1">
        <f t="array" ref="H410">_xlfn.IFS((G410&gt;=2)*(G410&lt;=6), "Weekday", G410=7, "Saturday", G410=1, "Sunday")</f>
        <v>Weekday</v>
      </c>
      <c r="I410" s="116">
        <f t="shared" si="26"/>
        <v>8</v>
      </c>
      <c r="J410" s="116" t="str">
        <f t="shared" si="27"/>
        <v>High season</v>
      </c>
      <c r="K410" s="117" t="str" cm="1">
        <f t="array" ref="K410">_xlfn.IFS(AND(H410="Weekday", J410="High season"), VLOOKUP(B410, high_weekday, 2, 0),
    AND(H410="Saturday", J410="High season"), VLOOKUP(B410, high_saturday, 2, 0),
    AND(H410="Sunday", J410="High season"), VLOOKUP(B410, high_sunday, 2, 0),
    AND(H410="Weekday", J410="Low season"), VLOOKUP(B410, low_weekdays, 2, 0),
    AND(H410="Saturday", J410="Low season"), VLOOKUP(B410, low_saturday, 2, 0),
    AND(H410="Sunday", J410="Low season"), VLOOKUP(B410, low_sunday, 2, 0),
    TRUE, "error")</f>
        <v>Peak</v>
      </c>
    </row>
    <row r="411" spans="1:11" x14ac:dyDescent="0.25">
      <c r="A411" s="111">
        <v>45147</v>
      </c>
      <c r="B411" s="86">
        <v>0.375</v>
      </c>
      <c r="C411" s="91">
        <f t="shared" ca="1" si="24"/>
        <v>7</v>
      </c>
      <c r="D411" s="118">
        <v>18</v>
      </c>
      <c r="E411" s="119">
        <v>0.35416666666666702</v>
      </c>
      <c r="F411" s="119">
        <v>0.375</v>
      </c>
      <c r="G411" s="115">
        <f t="shared" si="25"/>
        <v>4</v>
      </c>
      <c r="H411" s="116" t="str" cm="1">
        <f t="array" ref="H411">_xlfn.IFS((G411&gt;=2)*(G411&lt;=6), "Weekday", G411=7, "Saturday", G411=1, "Sunday")</f>
        <v>Weekday</v>
      </c>
      <c r="I411" s="116">
        <f t="shared" si="26"/>
        <v>8</v>
      </c>
      <c r="J411" s="116" t="str">
        <f t="shared" si="27"/>
        <v>High season</v>
      </c>
      <c r="K411" s="117" t="str" cm="1">
        <f t="array" ref="K411">_xlfn.IFS(AND(H411="Weekday", J411="High season"), VLOOKUP(B411, high_weekday, 2, 0),
    AND(H411="Saturday", J411="High season"), VLOOKUP(B411, high_saturday, 2, 0),
    AND(H411="Sunday", J411="High season"), VLOOKUP(B411, high_sunday, 2, 0),
    AND(H411="Weekday", J411="Low season"), VLOOKUP(B411, low_weekdays, 2, 0),
    AND(H411="Saturday", J411="Low season"), VLOOKUP(B411, low_saturday, 2, 0),
    AND(H411="Sunday", J411="Low season"), VLOOKUP(B411, low_sunday, 2, 0),
    TRUE, "error")</f>
        <v>Peak</v>
      </c>
    </row>
    <row r="412" spans="1:11" x14ac:dyDescent="0.25">
      <c r="A412" s="111">
        <v>45147</v>
      </c>
      <c r="B412" s="86">
        <v>0.39583333333333298</v>
      </c>
      <c r="C412" s="91">
        <f t="shared" ca="1" si="24"/>
        <v>30</v>
      </c>
      <c r="D412" s="118">
        <v>19</v>
      </c>
      <c r="E412" s="119">
        <v>0.375</v>
      </c>
      <c r="F412" s="119">
        <v>0.39583333333333298</v>
      </c>
      <c r="G412" s="115">
        <f t="shared" si="25"/>
        <v>4</v>
      </c>
      <c r="H412" s="116" t="str" cm="1">
        <f t="array" ref="H412">_xlfn.IFS((G412&gt;=2)*(G412&lt;=6), "Weekday", G412=7, "Saturday", G412=1, "Sunday")</f>
        <v>Weekday</v>
      </c>
      <c r="I412" s="116">
        <f t="shared" si="26"/>
        <v>8</v>
      </c>
      <c r="J412" s="116" t="str">
        <f t="shared" si="27"/>
        <v>High season</v>
      </c>
      <c r="K412" s="117" t="str" cm="1">
        <f t="array" ref="K412">_xlfn.IFS(AND(H412="Weekday", J412="High season"), VLOOKUP(B412, high_weekday, 2, 0),
    AND(H412="Saturday", J412="High season"), VLOOKUP(B412, high_saturday, 2, 0),
    AND(H412="Sunday", J412="High season"), VLOOKUP(B412, high_sunday, 2, 0),
    AND(H412="Weekday", J412="Low season"), VLOOKUP(B412, low_weekdays, 2, 0),
    AND(H412="Saturday", J412="Low season"), VLOOKUP(B412, low_saturday, 2, 0),
    AND(H412="Sunday", J412="Low season"), VLOOKUP(B412, low_sunday, 2, 0),
    TRUE, "error")</f>
        <v>Standard</v>
      </c>
    </row>
    <row r="413" spans="1:11" x14ac:dyDescent="0.25">
      <c r="A413" s="111">
        <v>45147</v>
      </c>
      <c r="B413" s="86">
        <v>0.41666666666666702</v>
      </c>
      <c r="C413" s="91">
        <f t="shared" ca="1" si="24"/>
        <v>25</v>
      </c>
      <c r="D413" s="118">
        <v>20</v>
      </c>
      <c r="E413" s="119">
        <v>0.39583333333333298</v>
      </c>
      <c r="F413" s="119">
        <v>0.41666666666666702</v>
      </c>
      <c r="G413" s="115">
        <f t="shared" si="25"/>
        <v>4</v>
      </c>
      <c r="H413" s="116" t="str" cm="1">
        <f t="array" ref="H413">_xlfn.IFS((G413&gt;=2)*(G413&lt;=6), "Weekday", G413=7, "Saturday", G413=1, "Sunday")</f>
        <v>Weekday</v>
      </c>
      <c r="I413" s="116">
        <f t="shared" si="26"/>
        <v>8</v>
      </c>
      <c r="J413" s="116" t="str">
        <f t="shared" si="27"/>
        <v>High season</v>
      </c>
      <c r="K413" s="117" t="str" cm="1">
        <f t="array" ref="K413">_xlfn.IFS(AND(H413="Weekday", J413="High season"), VLOOKUP(B413, high_weekday, 2, 0),
    AND(H413="Saturday", J413="High season"), VLOOKUP(B413, high_saturday, 2, 0),
    AND(H413="Sunday", J413="High season"), VLOOKUP(B413, high_sunday, 2, 0),
    AND(H413="Weekday", J413="Low season"), VLOOKUP(B413, low_weekdays, 2, 0),
    AND(H413="Saturday", J413="Low season"), VLOOKUP(B413, low_saturday, 2, 0),
    AND(H413="Sunday", J413="Low season"), VLOOKUP(B413, low_sunday, 2, 0),
    TRUE, "error")</f>
        <v>Standard</v>
      </c>
    </row>
    <row r="414" spans="1:11" x14ac:dyDescent="0.25">
      <c r="A414" s="111">
        <v>45147</v>
      </c>
      <c r="B414" s="86">
        <v>0.4375</v>
      </c>
      <c r="C414" s="91">
        <f t="shared" ca="1" si="24"/>
        <v>12</v>
      </c>
      <c r="D414" s="118">
        <v>21</v>
      </c>
      <c r="E414" s="119">
        <v>0.41666666666666702</v>
      </c>
      <c r="F414" s="119">
        <v>0.4375</v>
      </c>
      <c r="G414" s="115">
        <f t="shared" si="25"/>
        <v>4</v>
      </c>
      <c r="H414" s="116" t="str" cm="1">
        <f t="array" ref="H414">_xlfn.IFS((G414&gt;=2)*(G414&lt;=6), "Weekday", G414=7, "Saturday", G414=1, "Sunday")</f>
        <v>Weekday</v>
      </c>
      <c r="I414" s="116">
        <f t="shared" si="26"/>
        <v>8</v>
      </c>
      <c r="J414" s="116" t="str">
        <f t="shared" si="27"/>
        <v>High season</v>
      </c>
      <c r="K414" s="117" t="str" cm="1">
        <f t="array" ref="K414">_xlfn.IFS(AND(H414="Weekday", J414="High season"), VLOOKUP(B414, high_weekday, 2, 0),
    AND(H414="Saturday", J414="High season"), VLOOKUP(B414, high_saturday, 2, 0),
    AND(H414="Sunday", J414="High season"), VLOOKUP(B414, high_sunday, 2, 0),
    AND(H414="Weekday", J414="Low season"), VLOOKUP(B414, low_weekdays, 2, 0),
    AND(H414="Saturday", J414="Low season"), VLOOKUP(B414, low_saturday, 2, 0),
    AND(H414="Sunday", J414="Low season"), VLOOKUP(B414, low_sunday, 2, 0),
    TRUE, "error")</f>
        <v>Standard</v>
      </c>
    </row>
    <row r="415" spans="1:11" x14ac:dyDescent="0.25">
      <c r="A415" s="111">
        <v>45147</v>
      </c>
      <c r="B415" s="86">
        <v>0.45833333333333298</v>
      </c>
      <c r="C415" s="91">
        <f t="shared" ca="1" si="24"/>
        <v>27</v>
      </c>
      <c r="D415" s="118">
        <v>22</v>
      </c>
      <c r="E415" s="119">
        <v>0.4375</v>
      </c>
      <c r="F415" s="119">
        <v>0.45833333333333298</v>
      </c>
      <c r="G415" s="115">
        <f t="shared" si="25"/>
        <v>4</v>
      </c>
      <c r="H415" s="116" t="str" cm="1">
        <f t="array" ref="H415">_xlfn.IFS((G415&gt;=2)*(G415&lt;=6), "Weekday", G415=7, "Saturday", G415=1, "Sunday")</f>
        <v>Weekday</v>
      </c>
      <c r="I415" s="116">
        <f t="shared" si="26"/>
        <v>8</v>
      </c>
      <c r="J415" s="116" t="str">
        <f t="shared" si="27"/>
        <v>High season</v>
      </c>
      <c r="K415" s="117" t="str" cm="1">
        <f t="array" ref="K415">_xlfn.IFS(AND(H415="Weekday", J415="High season"), VLOOKUP(B415, high_weekday, 2, 0),
    AND(H415="Saturday", J415="High season"), VLOOKUP(B415, high_saturday, 2, 0),
    AND(H415="Sunday", J415="High season"), VLOOKUP(B415, high_sunday, 2, 0),
    AND(H415="Weekday", J415="Low season"), VLOOKUP(B415, low_weekdays, 2, 0),
    AND(H415="Saturday", J415="Low season"), VLOOKUP(B415, low_saturday, 2, 0),
    AND(H415="Sunday", J415="Low season"), VLOOKUP(B415, low_sunday, 2, 0),
    TRUE, "error")</f>
        <v>Standard</v>
      </c>
    </row>
    <row r="416" spans="1:11" x14ac:dyDescent="0.25">
      <c r="A416" s="111">
        <v>45147</v>
      </c>
      <c r="B416" s="86">
        <v>0.47916666666666702</v>
      </c>
      <c r="C416" s="91">
        <f t="shared" ca="1" si="24"/>
        <v>21</v>
      </c>
      <c r="D416" s="118">
        <v>23</v>
      </c>
      <c r="E416" s="119">
        <v>0.45833333333333298</v>
      </c>
      <c r="F416" s="119">
        <v>0.47916666666666702</v>
      </c>
      <c r="G416" s="115">
        <f t="shared" si="25"/>
        <v>4</v>
      </c>
      <c r="H416" s="116" t="str" cm="1">
        <f t="array" ref="H416">_xlfn.IFS((G416&gt;=2)*(G416&lt;=6), "Weekday", G416=7, "Saturday", G416=1, "Sunday")</f>
        <v>Weekday</v>
      </c>
      <c r="I416" s="116">
        <f t="shared" si="26"/>
        <v>8</v>
      </c>
      <c r="J416" s="116" t="str">
        <f t="shared" si="27"/>
        <v>High season</v>
      </c>
      <c r="K416" s="117" t="str" cm="1">
        <f t="array" ref="K416">_xlfn.IFS(AND(H416="Weekday", J416="High season"), VLOOKUP(B416, high_weekday, 2, 0),
    AND(H416="Saturday", J416="High season"), VLOOKUP(B416, high_saturday, 2, 0),
    AND(H416="Sunday", J416="High season"), VLOOKUP(B416, high_sunday, 2, 0),
    AND(H416="Weekday", J416="Low season"), VLOOKUP(B416, low_weekdays, 2, 0),
    AND(H416="Saturday", J416="Low season"), VLOOKUP(B416, low_saturday, 2, 0),
    AND(H416="Sunday", J416="Low season"), VLOOKUP(B416, low_sunday, 2, 0),
    TRUE, "error")</f>
        <v>Standard</v>
      </c>
    </row>
    <row r="417" spans="1:11" x14ac:dyDescent="0.25">
      <c r="A417" s="111">
        <v>45147</v>
      </c>
      <c r="B417" s="86">
        <v>0.5</v>
      </c>
      <c r="C417" s="91">
        <f t="shared" ca="1" si="24"/>
        <v>7</v>
      </c>
      <c r="D417" s="118">
        <v>24</v>
      </c>
      <c r="E417" s="119">
        <v>0.47916666666666702</v>
      </c>
      <c r="F417" s="119">
        <v>0.5</v>
      </c>
      <c r="G417" s="115">
        <f t="shared" si="25"/>
        <v>4</v>
      </c>
      <c r="H417" s="116" t="str" cm="1">
        <f t="array" ref="H417">_xlfn.IFS((G417&gt;=2)*(G417&lt;=6), "Weekday", G417=7, "Saturday", G417=1, "Sunday")</f>
        <v>Weekday</v>
      </c>
      <c r="I417" s="116">
        <f t="shared" si="26"/>
        <v>8</v>
      </c>
      <c r="J417" s="116" t="str">
        <f t="shared" si="27"/>
        <v>High season</v>
      </c>
      <c r="K417" s="117" t="str" cm="1">
        <f t="array" ref="K417">_xlfn.IFS(AND(H417="Weekday", J417="High season"), VLOOKUP(B417, high_weekday, 2, 0),
    AND(H417="Saturday", J417="High season"), VLOOKUP(B417, high_saturday, 2, 0),
    AND(H417="Sunday", J417="High season"), VLOOKUP(B417, high_sunday, 2, 0),
    AND(H417="Weekday", J417="Low season"), VLOOKUP(B417, low_weekdays, 2, 0),
    AND(H417="Saturday", J417="Low season"), VLOOKUP(B417, low_saturday, 2, 0),
    AND(H417="Sunday", J417="Low season"), VLOOKUP(B417, low_sunday, 2, 0),
    TRUE, "error")</f>
        <v>Standard</v>
      </c>
    </row>
    <row r="418" spans="1:11" x14ac:dyDescent="0.25">
      <c r="A418" s="111">
        <v>45147</v>
      </c>
      <c r="B418" s="86">
        <v>0.52083333333333304</v>
      </c>
      <c r="C418" s="91">
        <f t="shared" ca="1" si="24"/>
        <v>25</v>
      </c>
      <c r="D418" s="118">
        <v>25</v>
      </c>
      <c r="E418" s="119">
        <v>0.5</v>
      </c>
      <c r="F418" s="119">
        <v>0.52083333333333304</v>
      </c>
      <c r="G418" s="115">
        <f t="shared" si="25"/>
        <v>4</v>
      </c>
      <c r="H418" s="116" t="str" cm="1">
        <f t="array" ref="H418">_xlfn.IFS((G418&gt;=2)*(G418&lt;=6), "Weekday", G418=7, "Saturday", G418=1, "Sunday")</f>
        <v>Weekday</v>
      </c>
      <c r="I418" s="116">
        <f t="shared" si="26"/>
        <v>8</v>
      </c>
      <c r="J418" s="116" t="str">
        <f t="shared" si="27"/>
        <v>High season</v>
      </c>
      <c r="K418" s="117" t="str" cm="1">
        <f t="array" ref="K418">_xlfn.IFS(AND(H418="Weekday", J418="High season"), VLOOKUP(B418, high_weekday, 2, 0),
    AND(H418="Saturday", J418="High season"), VLOOKUP(B418, high_saturday, 2, 0),
    AND(H418="Sunday", J418="High season"), VLOOKUP(B418, high_sunday, 2, 0),
    AND(H418="Weekday", J418="Low season"), VLOOKUP(B418, low_weekdays, 2, 0),
    AND(H418="Saturday", J418="Low season"), VLOOKUP(B418, low_saturday, 2, 0),
    AND(H418="Sunday", J418="Low season"), VLOOKUP(B418, low_sunday, 2, 0),
    TRUE, "error")</f>
        <v>Standard</v>
      </c>
    </row>
    <row r="419" spans="1:11" x14ac:dyDescent="0.25">
      <c r="A419" s="111">
        <v>45147</v>
      </c>
      <c r="B419" s="86">
        <v>0.54166666666666696</v>
      </c>
      <c r="C419" s="91">
        <f t="shared" ca="1" si="24"/>
        <v>20</v>
      </c>
      <c r="D419" s="118">
        <v>26</v>
      </c>
      <c r="E419" s="119">
        <v>0.52083333333333304</v>
      </c>
      <c r="F419" s="119">
        <v>0.54166666666666696</v>
      </c>
      <c r="G419" s="115">
        <f t="shared" si="25"/>
        <v>4</v>
      </c>
      <c r="H419" s="116" t="str" cm="1">
        <f t="array" ref="H419">_xlfn.IFS((G419&gt;=2)*(G419&lt;=6), "Weekday", G419=7, "Saturday", G419=1, "Sunday")</f>
        <v>Weekday</v>
      </c>
      <c r="I419" s="116">
        <f t="shared" si="26"/>
        <v>8</v>
      </c>
      <c r="J419" s="116" t="str">
        <f t="shared" si="27"/>
        <v>High season</v>
      </c>
      <c r="K419" s="117" t="str" cm="1">
        <f t="array" ref="K419">_xlfn.IFS(AND(H419="Weekday", J419="High season"), VLOOKUP(B419, high_weekday, 2, 0),
    AND(H419="Saturday", J419="High season"), VLOOKUP(B419, high_saturday, 2, 0),
    AND(H419="Sunday", J419="High season"), VLOOKUP(B419, high_sunday, 2, 0),
    AND(H419="Weekday", J419="Low season"), VLOOKUP(B419, low_weekdays, 2, 0),
    AND(H419="Saturday", J419="Low season"), VLOOKUP(B419, low_saturday, 2, 0),
    AND(H419="Sunday", J419="Low season"), VLOOKUP(B419, low_sunday, 2, 0),
    TRUE, "error")</f>
        <v>Standard</v>
      </c>
    </row>
    <row r="420" spans="1:11" x14ac:dyDescent="0.25">
      <c r="A420" s="111">
        <v>45147</v>
      </c>
      <c r="B420" s="86">
        <v>0.5625</v>
      </c>
      <c r="C420" s="91">
        <f t="shared" ca="1" si="24"/>
        <v>1</v>
      </c>
      <c r="D420" s="118">
        <v>27</v>
      </c>
      <c r="E420" s="119">
        <v>0.54166666666666696</v>
      </c>
      <c r="F420" s="119">
        <v>0.5625</v>
      </c>
      <c r="G420" s="115">
        <f t="shared" si="25"/>
        <v>4</v>
      </c>
      <c r="H420" s="116" t="str" cm="1">
        <f t="array" ref="H420">_xlfn.IFS((G420&gt;=2)*(G420&lt;=6), "Weekday", G420=7, "Saturday", G420=1, "Sunday")</f>
        <v>Weekday</v>
      </c>
      <c r="I420" s="116">
        <f t="shared" si="26"/>
        <v>8</v>
      </c>
      <c r="J420" s="116" t="str">
        <f t="shared" si="27"/>
        <v>High season</v>
      </c>
      <c r="K420" s="117" t="str" cm="1">
        <f t="array" ref="K420">_xlfn.IFS(AND(H420="Weekday", J420="High season"), VLOOKUP(B420, high_weekday, 2, 0),
    AND(H420="Saturday", J420="High season"), VLOOKUP(B420, high_saturday, 2, 0),
    AND(H420="Sunday", J420="High season"), VLOOKUP(B420, high_sunday, 2, 0),
    AND(H420="Weekday", J420="Low season"), VLOOKUP(B420, low_weekdays, 2, 0),
    AND(H420="Saturday", J420="Low season"), VLOOKUP(B420, low_saturday, 2, 0),
    AND(H420="Sunday", J420="Low season"), VLOOKUP(B420, low_sunday, 2, 0),
    TRUE, "error")</f>
        <v>Standard</v>
      </c>
    </row>
    <row r="421" spans="1:11" x14ac:dyDescent="0.25">
      <c r="A421" s="111">
        <v>45147</v>
      </c>
      <c r="B421" s="86">
        <v>0.58333333333333304</v>
      </c>
      <c r="C421" s="91">
        <f t="shared" ca="1" si="24"/>
        <v>22</v>
      </c>
      <c r="D421" s="118">
        <v>28</v>
      </c>
      <c r="E421" s="119">
        <v>0.5625</v>
      </c>
      <c r="F421" s="119">
        <v>0.58333333333333304</v>
      </c>
      <c r="G421" s="115">
        <f t="shared" si="25"/>
        <v>4</v>
      </c>
      <c r="H421" s="116" t="str" cm="1">
        <f t="array" ref="H421">_xlfn.IFS((G421&gt;=2)*(G421&lt;=6), "Weekday", G421=7, "Saturday", G421=1, "Sunday")</f>
        <v>Weekday</v>
      </c>
      <c r="I421" s="116">
        <f t="shared" si="26"/>
        <v>8</v>
      </c>
      <c r="J421" s="116" t="str">
        <f t="shared" si="27"/>
        <v>High season</v>
      </c>
      <c r="K421" s="117" t="str" cm="1">
        <f t="array" ref="K421">_xlfn.IFS(AND(H421="Weekday", J421="High season"), VLOOKUP(B421, high_weekday, 2, 0),
    AND(H421="Saturday", J421="High season"), VLOOKUP(B421, high_saturday, 2, 0),
    AND(H421="Sunday", J421="High season"), VLOOKUP(B421, high_sunday, 2, 0),
    AND(H421="Weekday", J421="Low season"), VLOOKUP(B421, low_weekdays, 2, 0),
    AND(H421="Saturday", J421="Low season"), VLOOKUP(B421, low_saturday, 2, 0),
    AND(H421="Sunday", J421="Low season"), VLOOKUP(B421, low_sunday, 2, 0),
    TRUE, "error")</f>
        <v>Standard</v>
      </c>
    </row>
    <row r="422" spans="1:11" x14ac:dyDescent="0.25">
      <c r="A422" s="111">
        <v>45147</v>
      </c>
      <c r="B422" s="86">
        <v>0.60416666666666696</v>
      </c>
      <c r="C422" s="91">
        <f t="shared" ca="1" si="24"/>
        <v>2</v>
      </c>
      <c r="D422" s="118">
        <v>29</v>
      </c>
      <c r="E422" s="119">
        <v>0.58333333333333304</v>
      </c>
      <c r="F422" s="119">
        <v>0.60416666666666696</v>
      </c>
      <c r="G422" s="115">
        <f t="shared" si="25"/>
        <v>4</v>
      </c>
      <c r="H422" s="116" t="str" cm="1">
        <f t="array" ref="H422">_xlfn.IFS((G422&gt;=2)*(G422&lt;=6), "Weekday", G422=7, "Saturday", G422=1, "Sunday")</f>
        <v>Weekday</v>
      </c>
      <c r="I422" s="116">
        <f t="shared" si="26"/>
        <v>8</v>
      </c>
      <c r="J422" s="116" t="str">
        <f t="shared" si="27"/>
        <v>High season</v>
      </c>
      <c r="K422" s="117" t="str" cm="1">
        <f t="array" ref="K422">_xlfn.IFS(AND(H422="Weekday", J422="High season"), VLOOKUP(B422, high_weekday, 2, 0),
    AND(H422="Saturday", J422="High season"), VLOOKUP(B422, high_saturday, 2, 0),
    AND(H422="Sunday", J422="High season"), VLOOKUP(B422, high_sunday, 2, 0),
    AND(H422="Weekday", J422="Low season"), VLOOKUP(B422, low_weekdays, 2, 0),
    AND(H422="Saturday", J422="Low season"), VLOOKUP(B422, low_saturday, 2, 0),
    AND(H422="Sunday", J422="Low season"), VLOOKUP(B422, low_sunday, 2, 0),
    TRUE, "error")</f>
        <v>Standard</v>
      </c>
    </row>
    <row r="423" spans="1:11" x14ac:dyDescent="0.25">
      <c r="A423" s="111">
        <v>45147</v>
      </c>
      <c r="B423" s="86">
        <v>0.625</v>
      </c>
      <c r="C423" s="91">
        <f t="shared" ca="1" si="24"/>
        <v>10</v>
      </c>
      <c r="D423" s="118">
        <v>30</v>
      </c>
      <c r="E423" s="119">
        <v>0.60416666666666696</v>
      </c>
      <c r="F423" s="119">
        <v>0.625</v>
      </c>
      <c r="G423" s="115">
        <f t="shared" si="25"/>
        <v>4</v>
      </c>
      <c r="H423" s="116" t="str" cm="1">
        <f t="array" ref="H423">_xlfn.IFS((G423&gt;=2)*(G423&lt;=6), "Weekday", G423=7, "Saturday", G423=1, "Sunday")</f>
        <v>Weekday</v>
      </c>
      <c r="I423" s="116">
        <f t="shared" si="26"/>
        <v>8</v>
      </c>
      <c r="J423" s="116" t="str">
        <f t="shared" si="27"/>
        <v>High season</v>
      </c>
      <c r="K423" s="117" t="str" cm="1">
        <f t="array" ref="K423">_xlfn.IFS(AND(H423="Weekday", J423="High season"), VLOOKUP(B423, high_weekday, 2, 0),
    AND(H423="Saturday", J423="High season"), VLOOKUP(B423, high_saturday, 2, 0),
    AND(H423="Sunday", J423="High season"), VLOOKUP(B423, high_sunday, 2, 0),
    AND(H423="Weekday", J423="Low season"), VLOOKUP(B423, low_weekdays, 2, 0),
    AND(H423="Saturday", J423="Low season"), VLOOKUP(B423, low_saturday, 2, 0),
    AND(H423="Sunday", J423="Low season"), VLOOKUP(B423, low_sunday, 2, 0),
    TRUE, "error")</f>
        <v>Standard</v>
      </c>
    </row>
    <row r="424" spans="1:11" x14ac:dyDescent="0.25">
      <c r="A424" s="111">
        <v>45147</v>
      </c>
      <c r="B424" s="86">
        <v>0.64583333333333304</v>
      </c>
      <c r="C424" s="91">
        <f t="shared" ca="1" si="24"/>
        <v>5</v>
      </c>
      <c r="D424" s="118">
        <v>31</v>
      </c>
      <c r="E424" s="119">
        <v>0.625</v>
      </c>
      <c r="F424" s="119">
        <v>0.64583333333333304</v>
      </c>
      <c r="G424" s="115">
        <f t="shared" si="25"/>
        <v>4</v>
      </c>
      <c r="H424" s="116" t="str" cm="1">
        <f t="array" ref="H424">_xlfn.IFS((G424&gt;=2)*(G424&lt;=6), "Weekday", G424=7, "Saturday", G424=1, "Sunday")</f>
        <v>Weekday</v>
      </c>
      <c r="I424" s="116">
        <f t="shared" si="26"/>
        <v>8</v>
      </c>
      <c r="J424" s="116" t="str">
        <f t="shared" si="27"/>
        <v>High season</v>
      </c>
      <c r="K424" s="117" t="str" cm="1">
        <f t="array" ref="K424">_xlfn.IFS(AND(H424="Weekday", J424="High season"), VLOOKUP(B424, high_weekday, 2, 0),
    AND(H424="Saturday", J424="High season"), VLOOKUP(B424, high_saturday, 2, 0),
    AND(H424="Sunday", J424="High season"), VLOOKUP(B424, high_sunday, 2, 0),
    AND(H424="Weekday", J424="Low season"), VLOOKUP(B424, low_weekdays, 2, 0),
    AND(H424="Saturday", J424="Low season"), VLOOKUP(B424, low_saturday, 2, 0),
    AND(H424="Sunday", J424="Low season"), VLOOKUP(B424, low_sunday, 2, 0),
    TRUE, "error")</f>
        <v>Standard</v>
      </c>
    </row>
    <row r="425" spans="1:11" x14ac:dyDescent="0.25">
      <c r="A425" s="111">
        <v>45147</v>
      </c>
      <c r="B425" s="86">
        <v>0.66666666666666696</v>
      </c>
      <c r="C425" s="91">
        <f t="shared" ca="1" si="24"/>
        <v>1</v>
      </c>
      <c r="D425" s="118">
        <v>32</v>
      </c>
      <c r="E425" s="119">
        <v>0.64583333333333304</v>
      </c>
      <c r="F425" s="119">
        <v>0.66666666666666696</v>
      </c>
      <c r="G425" s="115">
        <f t="shared" si="25"/>
        <v>4</v>
      </c>
      <c r="H425" s="116" t="str" cm="1">
        <f t="array" ref="H425">_xlfn.IFS((G425&gt;=2)*(G425&lt;=6), "Weekday", G425=7, "Saturday", G425=1, "Sunday")</f>
        <v>Weekday</v>
      </c>
      <c r="I425" s="116">
        <f t="shared" si="26"/>
        <v>8</v>
      </c>
      <c r="J425" s="116" t="str">
        <f t="shared" si="27"/>
        <v>High season</v>
      </c>
      <c r="K425" s="117" t="str" cm="1">
        <f t="array" ref="K425">_xlfn.IFS(AND(H425="Weekday", J425="High season"), VLOOKUP(B425, high_weekday, 2, 0),
    AND(H425="Saturday", J425="High season"), VLOOKUP(B425, high_saturday, 2, 0),
    AND(H425="Sunday", J425="High season"), VLOOKUP(B425, high_sunday, 2, 0),
    AND(H425="Weekday", J425="Low season"), VLOOKUP(B425, low_weekdays, 2, 0),
    AND(H425="Saturday", J425="Low season"), VLOOKUP(B425, low_saturday, 2, 0),
    AND(H425="Sunday", J425="Low season"), VLOOKUP(B425, low_sunday, 2, 0),
    TRUE, "error")</f>
        <v>Standard</v>
      </c>
    </row>
    <row r="426" spans="1:11" x14ac:dyDescent="0.25">
      <c r="A426" s="111">
        <v>45147</v>
      </c>
      <c r="B426" s="86">
        <v>0.6875</v>
      </c>
      <c r="C426" s="91">
        <f t="shared" ca="1" si="24"/>
        <v>20</v>
      </c>
      <c r="D426" s="118">
        <v>33</v>
      </c>
      <c r="E426" s="119">
        <v>0.66666666666666696</v>
      </c>
      <c r="F426" s="119">
        <v>0.6875</v>
      </c>
      <c r="G426" s="115">
        <f t="shared" si="25"/>
        <v>4</v>
      </c>
      <c r="H426" s="116" t="str" cm="1">
        <f t="array" ref="H426">_xlfn.IFS((G426&gt;=2)*(G426&lt;=6), "Weekday", G426=7, "Saturday", G426=1, "Sunday")</f>
        <v>Weekday</v>
      </c>
      <c r="I426" s="116">
        <f t="shared" si="26"/>
        <v>8</v>
      </c>
      <c r="J426" s="116" t="str">
        <f t="shared" si="27"/>
        <v>High season</v>
      </c>
      <c r="K426" s="117" t="str" cm="1">
        <f t="array" ref="K426">_xlfn.IFS(AND(H426="Weekday", J426="High season"), VLOOKUP(B426, high_weekday, 2, 0),
    AND(H426="Saturday", J426="High season"), VLOOKUP(B426, high_saturday, 2, 0),
    AND(H426="Sunday", J426="High season"), VLOOKUP(B426, high_sunday, 2, 0),
    AND(H426="Weekday", J426="Low season"), VLOOKUP(B426, low_weekdays, 2, 0),
    AND(H426="Saturday", J426="Low season"), VLOOKUP(B426, low_saturday, 2, 0),
    AND(H426="Sunday", J426="Low season"), VLOOKUP(B426, low_sunday, 2, 0),
    TRUE, "error")</f>
        <v>Standard</v>
      </c>
    </row>
    <row r="427" spans="1:11" x14ac:dyDescent="0.25">
      <c r="A427" s="111">
        <v>45147</v>
      </c>
      <c r="B427" s="86">
        <v>0.70833333333333304</v>
      </c>
      <c r="C427" s="91">
        <f t="shared" ca="1" si="24"/>
        <v>7</v>
      </c>
      <c r="D427" s="118">
        <v>34</v>
      </c>
      <c r="E427" s="119">
        <v>0.6875</v>
      </c>
      <c r="F427" s="119">
        <v>0.70833333333333304</v>
      </c>
      <c r="G427" s="115">
        <f t="shared" si="25"/>
        <v>4</v>
      </c>
      <c r="H427" s="116" t="str" cm="1">
        <f t="array" ref="H427">_xlfn.IFS((G427&gt;=2)*(G427&lt;=6), "Weekday", G427=7, "Saturday", G427=1, "Sunday")</f>
        <v>Weekday</v>
      </c>
      <c r="I427" s="116">
        <f t="shared" si="26"/>
        <v>8</v>
      </c>
      <c r="J427" s="116" t="str">
        <f t="shared" si="27"/>
        <v>High season</v>
      </c>
      <c r="K427" s="117" t="str" cm="1">
        <f t="array" ref="K427">_xlfn.IFS(AND(H427="Weekday", J427="High season"), VLOOKUP(B427, high_weekday, 2, 0),
    AND(H427="Saturday", J427="High season"), VLOOKUP(B427, high_saturday, 2, 0),
    AND(H427="Sunday", J427="High season"), VLOOKUP(B427, high_sunday, 2, 0),
    AND(H427="Weekday", J427="Low season"), VLOOKUP(B427, low_weekdays, 2, 0),
    AND(H427="Saturday", J427="Low season"), VLOOKUP(B427, low_saturday, 2, 0),
    AND(H427="Sunday", J427="Low season"), VLOOKUP(B427, low_sunday, 2, 0),
    TRUE, "error")</f>
        <v>Standard</v>
      </c>
    </row>
    <row r="428" spans="1:11" x14ac:dyDescent="0.25">
      <c r="A428" s="111">
        <v>45147</v>
      </c>
      <c r="B428" s="86">
        <v>0.72916666666666696</v>
      </c>
      <c r="C428" s="91">
        <f t="shared" ca="1" si="24"/>
        <v>2</v>
      </c>
      <c r="D428" s="118">
        <v>35</v>
      </c>
      <c r="E428" s="119">
        <v>0.70833333333333304</v>
      </c>
      <c r="F428" s="119">
        <v>0.72916666666666696</v>
      </c>
      <c r="G428" s="115">
        <f t="shared" si="25"/>
        <v>4</v>
      </c>
      <c r="H428" s="116" t="str" cm="1">
        <f t="array" ref="H428">_xlfn.IFS((G428&gt;=2)*(G428&lt;=6), "Weekday", G428=7, "Saturday", G428=1, "Sunday")</f>
        <v>Weekday</v>
      </c>
      <c r="I428" s="116">
        <f t="shared" si="26"/>
        <v>8</v>
      </c>
      <c r="J428" s="116" t="str">
        <f t="shared" si="27"/>
        <v>High season</v>
      </c>
      <c r="K428" s="117" t="str" cm="1">
        <f t="array" ref="K428">_xlfn.IFS(AND(H428="Weekday", J428="High season"), VLOOKUP(B428, high_weekday, 2, 0),
    AND(H428="Saturday", J428="High season"), VLOOKUP(B428, high_saturday, 2, 0),
    AND(H428="Sunday", J428="High season"), VLOOKUP(B428, high_sunday, 2, 0),
    AND(H428="Weekday", J428="Low season"), VLOOKUP(B428, low_weekdays, 2, 0),
    AND(H428="Saturday", J428="Low season"), VLOOKUP(B428, low_saturday, 2, 0),
    AND(H428="Sunday", J428="Low season"), VLOOKUP(B428, low_sunday, 2, 0),
    TRUE, "error")</f>
        <v>Peak</v>
      </c>
    </row>
    <row r="429" spans="1:11" x14ac:dyDescent="0.25">
      <c r="A429" s="111">
        <v>45147</v>
      </c>
      <c r="B429" s="86">
        <v>0.75</v>
      </c>
      <c r="C429" s="91">
        <f t="shared" ca="1" si="24"/>
        <v>17</v>
      </c>
      <c r="D429" s="118">
        <v>36</v>
      </c>
      <c r="E429" s="119">
        <v>0.72916666666666696</v>
      </c>
      <c r="F429" s="119">
        <v>0.75</v>
      </c>
      <c r="G429" s="115">
        <f t="shared" si="25"/>
        <v>4</v>
      </c>
      <c r="H429" s="116" t="str" cm="1">
        <f t="array" ref="H429">_xlfn.IFS((G429&gt;=2)*(G429&lt;=6), "Weekday", G429=7, "Saturday", G429=1, "Sunday")</f>
        <v>Weekday</v>
      </c>
      <c r="I429" s="116">
        <f t="shared" si="26"/>
        <v>8</v>
      </c>
      <c r="J429" s="116" t="str">
        <f t="shared" si="27"/>
        <v>High season</v>
      </c>
      <c r="K429" s="117" t="str" cm="1">
        <f t="array" ref="K429">_xlfn.IFS(AND(H429="Weekday", J429="High season"), VLOOKUP(B429, high_weekday, 2, 0),
    AND(H429="Saturday", J429="High season"), VLOOKUP(B429, high_saturday, 2, 0),
    AND(H429="Sunday", J429="High season"), VLOOKUP(B429, high_sunday, 2, 0),
    AND(H429="Weekday", J429="Low season"), VLOOKUP(B429, low_weekdays, 2, 0),
    AND(H429="Saturday", J429="Low season"), VLOOKUP(B429, low_saturday, 2, 0),
    AND(H429="Sunday", J429="Low season"), VLOOKUP(B429, low_sunday, 2, 0),
    TRUE, "error")</f>
        <v>Peak</v>
      </c>
    </row>
    <row r="430" spans="1:11" x14ac:dyDescent="0.25">
      <c r="A430" s="111">
        <v>45147</v>
      </c>
      <c r="B430" s="86">
        <v>0.77083333333333304</v>
      </c>
      <c r="C430" s="91">
        <f t="shared" ca="1" si="24"/>
        <v>9</v>
      </c>
      <c r="D430" s="118">
        <v>37</v>
      </c>
      <c r="E430" s="119">
        <v>0.75</v>
      </c>
      <c r="F430" s="119">
        <v>0.77083333333333304</v>
      </c>
      <c r="G430" s="115">
        <f t="shared" si="25"/>
        <v>4</v>
      </c>
      <c r="H430" s="116" t="str" cm="1">
        <f t="array" ref="H430">_xlfn.IFS((G430&gt;=2)*(G430&lt;=6), "Weekday", G430=7, "Saturday", G430=1, "Sunday")</f>
        <v>Weekday</v>
      </c>
      <c r="I430" s="116">
        <f t="shared" si="26"/>
        <v>8</v>
      </c>
      <c r="J430" s="116" t="str">
        <f t="shared" si="27"/>
        <v>High season</v>
      </c>
      <c r="K430" s="117" t="str" cm="1">
        <f t="array" ref="K430">_xlfn.IFS(AND(H430="Weekday", J430="High season"), VLOOKUP(B430, high_weekday, 2, 0),
    AND(H430="Saturday", J430="High season"), VLOOKUP(B430, high_saturday, 2, 0),
    AND(H430="Sunday", J430="High season"), VLOOKUP(B430, high_sunday, 2, 0),
    AND(H430="Weekday", J430="Low season"), VLOOKUP(B430, low_weekdays, 2, 0),
    AND(H430="Saturday", J430="Low season"), VLOOKUP(B430, low_saturday, 2, 0),
    AND(H430="Sunday", J430="Low season"), VLOOKUP(B430, low_sunday, 2, 0),
    TRUE, "error")</f>
        <v>Peak</v>
      </c>
    </row>
    <row r="431" spans="1:11" x14ac:dyDescent="0.25">
      <c r="A431" s="111">
        <v>45147</v>
      </c>
      <c r="B431" s="86">
        <v>0.79166666666666696</v>
      </c>
      <c r="C431" s="91">
        <f t="shared" ca="1" si="24"/>
        <v>7</v>
      </c>
      <c r="D431" s="118">
        <v>38</v>
      </c>
      <c r="E431" s="119">
        <v>0.77083333333333304</v>
      </c>
      <c r="F431" s="119">
        <v>0.79166666666666696</v>
      </c>
      <c r="G431" s="115">
        <f t="shared" si="25"/>
        <v>4</v>
      </c>
      <c r="H431" s="116" t="str" cm="1">
        <f t="array" ref="H431">_xlfn.IFS((G431&gt;=2)*(G431&lt;=6), "Weekday", G431=7, "Saturday", G431=1, "Sunday")</f>
        <v>Weekday</v>
      </c>
      <c r="I431" s="116">
        <f t="shared" si="26"/>
        <v>8</v>
      </c>
      <c r="J431" s="116" t="str">
        <f t="shared" si="27"/>
        <v>High season</v>
      </c>
      <c r="K431" s="117" t="str" cm="1">
        <f t="array" ref="K431">_xlfn.IFS(AND(H431="Weekday", J431="High season"), VLOOKUP(B431, high_weekday, 2, 0),
    AND(H431="Saturday", J431="High season"), VLOOKUP(B431, high_saturday, 2, 0),
    AND(H431="Sunday", J431="High season"), VLOOKUP(B431, high_sunday, 2, 0),
    AND(H431="Weekday", J431="Low season"), VLOOKUP(B431, low_weekdays, 2, 0),
    AND(H431="Saturday", J431="Low season"), VLOOKUP(B431, low_saturday, 2, 0),
    AND(H431="Sunday", J431="Low season"), VLOOKUP(B431, low_sunday, 2, 0),
    TRUE, "error")</f>
        <v>Peak</v>
      </c>
    </row>
    <row r="432" spans="1:11" x14ac:dyDescent="0.25">
      <c r="A432" s="111">
        <v>45147</v>
      </c>
      <c r="B432" s="86">
        <v>0.8125</v>
      </c>
      <c r="C432" s="91">
        <f t="shared" ca="1" si="24"/>
        <v>30</v>
      </c>
      <c r="D432" s="118">
        <v>39</v>
      </c>
      <c r="E432" s="119">
        <v>0.79166666666666696</v>
      </c>
      <c r="F432" s="119">
        <v>0.8125</v>
      </c>
      <c r="G432" s="115">
        <f t="shared" si="25"/>
        <v>4</v>
      </c>
      <c r="H432" s="116" t="str" cm="1">
        <f t="array" ref="H432">_xlfn.IFS((G432&gt;=2)*(G432&lt;=6), "Weekday", G432=7, "Saturday", G432=1, "Sunday")</f>
        <v>Weekday</v>
      </c>
      <c r="I432" s="116">
        <f t="shared" si="26"/>
        <v>8</v>
      </c>
      <c r="J432" s="116" t="str">
        <f t="shared" si="27"/>
        <v>High season</v>
      </c>
      <c r="K432" s="117" t="str" cm="1">
        <f t="array" ref="K432">_xlfn.IFS(AND(H432="Weekday", J432="High season"), VLOOKUP(B432, high_weekday, 2, 0),
    AND(H432="Saturday", J432="High season"), VLOOKUP(B432, high_saturday, 2, 0),
    AND(H432="Sunday", J432="High season"), VLOOKUP(B432, high_sunday, 2, 0),
    AND(H432="Weekday", J432="Low season"), VLOOKUP(B432, low_weekdays, 2, 0),
    AND(H432="Saturday", J432="Low season"), VLOOKUP(B432, low_saturday, 2, 0),
    AND(H432="Sunday", J432="Low season"), VLOOKUP(B432, low_sunday, 2, 0),
    TRUE, "error")</f>
        <v>Standard</v>
      </c>
    </row>
    <row r="433" spans="1:11" x14ac:dyDescent="0.25">
      <c r="A433" s="111">
        <v>45147</v>
      </c>
      <c r="B433" s="86">
        <v>0.83333333333333304</v>
      </c>
      <c r="C433" s="91">
        <f t="shared" ca="1" si="24"/>
        <v>7</v>
      </c>
      <c r="D433" s="118">
        <v>40</v>
      </c>
      <c r="E433" s="119">
        <v>0.8125</v>
      </c>
      <c r="F433" s="119">
        <v>0.83333333333333304</v>
      </c>
      <c r="G433" s="115">
        <f t="shared" si="25"/>
        <v>4</v>
      </c>
      <c r="H433" s="116" t="str" cm="1">
        <f t="array" ref="H433">_xlfn.IFS((G433&gt;=2)*(G433&lt;=6), "Weekday", G433=7, "Saturday", G433=1, "Sunday")</f>
        <v>Weekday</v>
      </c>
      <c r="I433" s="116">
        <f t="shared" si="26"/>
        <v>8</v>
      </c>
      <c r="J433" s="116" t="str">
        <f t="shared" si="27"/>
        <v>High season</v>
      </c>
      <c r="K433" s="117" t="str" cm="1">
        <f t="array" ref="K433">_xlfn.IFS(AND(H433="Weekday", J433="High season"), VLOOKUP(B433, high_weekday, 2, 0),
    AND(H433="Saturday", J433="High season"), VLOOKUP(B433, high_saturday, 2, 0),
    AND(H433="Sunday", J433="High season"), VLOOKUP(B433, high_sunday, 2, 0),
    AND(H433="Weekday", J433="Low season"), VLOOKUP(B433, low_weekdays, 2, 0),
    AND(H433="Saturday", J433="Low season"), VLOOKUP(B433, low_saturday, 2, 0),
    AND(H433="Sunday", J433="Low season"), VLOOKUP(B433, low_sunday, 2, 0),
    TRUE, "error")</f>
        <v>Standard</v>
      </c>
    </row>
    <row r="434" spans="1:11" x14ac:dyDescent="0.25">
      <c r="A434" s="111">
        <v>45147</v>
      </c>
      <c r="B434" s="86">
        <v>0.85416666666666696</v>
      </c>
      <c r="C434" s="91">
        <f t="shared" ca="1" si="24"/>
        <v>11</v>
      </c>
      <c r="D434" s="118">
        <v>41</v>
      </c>
      <c r="E434" s="119">
        <v>0.83333333333333304</v>
      </c>
      <c r="F434" s="119">
        <v>0.85416666666666696</v>
      </c>
      <c r="G434" s="115">
        <f t="shared" si="25"/>
        <v>4</v>
      </c>
      <c r="H434" s="116" t="str" cm="1">
        <f t="array" ref="H434">_xlfn.IFS((G434&gt;=2)*(G434&lt;=6), "Weekday", G434=7, "Saturday", G434=1, "Sunday")</f>
        <v>Weekday</v>
      </c>
      <c r="I434" s="116">
        <f t="shared" si="26"/>
        <v>8</v>
      </c>
      <c r="J434" s="116" t="str">
        <f t="shared" si="27"/>
        <v>High season</v>
      </c>
      <c r="K434" s="117" t="str" cm="1">
        <f t="array" ref="K434">_xlfn.IFS(AND(H434="Weekday", J434="High season"), VLOOKUP(B434, high_weekday, 2, 0),
    AND(H434="Saturday", J434="High season"), VLOOKUP(B434, high_saturday, 2, 0),
    AND(H434="Sunday", J434="High season"), VLOOKUP(B434, high_sunday, 2, 0),
    AND(H434="Weekday", J434="Low season"), VLOOKUP(B434, low_weekdays, 2, 0),
    AND(H434="Saturday", J434="Low season"), VLOOKUP(B434, low_saturday, 2, 0),
    AND(H434="Sunday", J434="Low season"), VLOOKUP(B434, low_sunday, 2, 0),
    TRUE, "error")</f>
        <v>Standard</v>
      </c>
    </row>
    <row r="435" spans="1:11" x14ac:dyDescent="0.25">
      <c r="A435" s="111">
        <v>45147</v>
      </c>
      <c r="B435" s="86">
        <v>0.875</v>
      </c>
      <c r="C435" s="91">
        <f t="shared" ca="1" si="24"/>
        <v>4</v>
      </c>
      <c r="D435" s="118">
        <v>42</v>
      </c>
      <c r="E435" s="119">
        <v>0.85416666666666696</v>
      </c>
      <c r="F435" s="119">
        <v>0.875</v>
      </c>
      <c r="G435" s="115">
        <f t="shared" si="25"/>
        <v>4</v>
      </c>
      <c r="H435" s="116" t="str" cm="1">
        <f t="array" ref="H435">_xlfn.IFS((G435&gt;=2)*(G435&lt;=6), "Weekday", G435=7, "Saturday", G435=1, "Sunday")</f>
        <v>Weekday</v>
      </c>
      <c r="I435" s="116">
        <f t="shared" si="26"/>
        <v>8</v>
      </c>
      <c r="J435" s="116" t="str">
        <f t="shared" si="27"/>
        <v>High season</v>
      </c>
      <c r="K435" s="117" t="str" cm="1">
        <f t="array" ref="K435">_xlfn.IFS(AND(H435="Weekday", J435="High season"), VLOOKUP(B435, high_weekday, 2, 0),
    AND(H435="Saturday", J435="High season"), VLOOKUP(B435, high_saturday, 2, 0),
    AND(H435="Sunday", J435="High season"), VLOOKUP(B435, high_sunday, 2, 0),
    AND(H435="Weekday", J435="Low season"), VLOOKUP(B435, low_weekdays, 2, 0),
    AND(H435="Saturday", J435="Low season"), VLOOKUP(B435, low_saturday, 2, 0),
    AND(H435="Sunday", J435="Low season"), VLOOKUP(B435, low_sunday, 2, 0),
    TRUE, "error")</f>
        <v>Standard</v>
      </c>
    </row>
    <row r="436" spans="1:11" x14ac:dyDescent="0.25">
      <c r="A436" s="111">
        <v>45147</v>
      </c>
      <c r="B436" s="86">
        <v>0.89583333333333304</v>
      </c>
      <c r="C436" s="91">
        <f t="shared" ca="1" si="24"/>
        <v>8</v>
      </c>
      <c r="D436" s="118">
        <v>43</v>
      </c>
      <c r="E436" s="119">
        <v>0.875</v>
      </c>
      <c r="F436" s="119">
        <v>0.89583333333333304</v>
      </c>
      <c r="G436" s="115">
        <f t="shared" si="25"/>
        <v>4</v>
      </c>
      <c r="H436" s="116" t="str" cm="1">
        <f t="array" ref="H436">_xlfn.IFS((G436&gt;=2)*(G436&lt;=6), "Weekday", G436=7, "Saturday", G436=1, "Sunday")</f>
        <v>Weekday</v>
      </c>
      <c r="I436" s="116">
        <f t="shared" si="26"/>
        <v>8</v>
      </c>
      <c r="J436" s="116" t="str">
        <f t="shared" si="27"/>
        <v>High season</v>
      </c>
      <c r="K436" s="117" t="str" cm="1">
        <f t="array" ref="K436">_xlfn.IFS(AND(H436="Weekday", J436="High season"), VLOOKUP(B436, high_weekday, 2, 0),
    AND(H436="Saturday", J436="High season"), VLOOKUP(B436, high_saturday, 2, 0),
    AND(H436="Sunday", J436="High season"), VLOOKUP(B436, high_sunday, 2, 0),
    AND(H436="Weekday", J436="Low season"), VLOOKUP(B436, low_weekdays, 2, 0),
    AND(H436="Saturday", J436="Low season"), VLOOKUP(B436, low_saturday, 2, 0),
    AND(H436="Sunday", J436="Low season"), VLOOKUP(B436, low_sunday, 2, 0),
    TRUE, "error")</f>
        <v>Standard</v>
      </c>
    </row>
    <row r="437" spans="1:11" x14ac:dyDescent="0.25">
      <c r="A437" s="111">
        <v>45147</v>
      </c>
      <c r="B437" s="86">
        <v>0.91666666666666696</v>
      </c>
      <c r="C437" s="91">
        <f t="shared" ca="1" si="24"/>
        <v>8</v>
      </c>
      <c r="D437" s="118">
        <v>44</v>
      </c>
      <c r="E437" s="119">
        <v>0.89583333333333304</v>
      </c>
      <c r="F437" s="119">
        <v>0.91666666666666696</v>
      </c>
      <c r="G437" s="115">
        <f t="shared" si="25"/>
        <v>4</v>
      </c>
      <c r="H437" s="116" t="str" cm="1">
        <f t="array" ref="H437">_xlfn.IFS((G437&gt;=2)*(G437&lt;=6), "Weekday", G437=7, "Saturday", G437=1, "Sunday")</f>
        <v>Weekday</v>
      </c>
      <c r="I437" s="116">
        <f t="shared" si="26"/>
        <v>8</v>
      </c>
      <c r="J437" s="116" t="str">
        <f t="shared" si="27"/>
        <v>High season</v>
      </c>
      <c r="K437" s="117" t="str" cm="1">
        <f t="array" ref="K437">_xlfn.IFS(AND(H437="Weekday", J437="High season"), VLOOKUP(B437, high_weekday, 2, 0),
    AND(H437="Saturday", J437="High season"), VLOOKUP(B437, high_saturday, 2, 0),
    AND(H437="Sunday", J437="High season"), VLOOKUP(B437, high_sunday, 2, 0),
    AND(H437="Weekday", J437="Low season"), VLOOKUP(B437, low_weekdays, 2, 0),
    AND(H437="Saturday", J437="Low season"), VLOOKUP(B437, low_saturday, 2, 0),
    AND(H437="Sunday", J437="Low season"), VLOOKUP(B437, low_sunday, 2, 0),
    TRUE, "error")</f>
        <v>Standard</v>
      </c>
    </row>
    <row r="438" spans="1:11" x14ac:dyDescent="0.25">
      <c r="A438" s="111">
        <v>45147</v>
      </c>
      <c r="B438" s="86">
        <v>0.9375</v>
      </c>
      <c r="C438" s="91">
        <f t="shared" ca="1" si="24"/>
        <v>13</v>
      </c>
      <c r="D438" s="118">
        <v>45</v>
      </c>
      <c r="E438" s="119">
        <v>0.91666666666666696</v>
      </c>
      <c r="F438" s="119">
        <v>0.9375</v>
      </c>
      <c r="G438" s="115">
        <f t="shared" si="25"/>
        <v>4</v>
      </c>
      <c r="H438" s="116" t="str" cm="1">
        <f t="array" ref="H438">_xlfn.IFS((G438&gt;=2)*(G438&lt;=6), "Weekday", G438=7, "Saturday", G438=1, "Sunday")</f>
        <v>Weekday</v>
      </c>
      <c r="I438" s="116">
        <f t="shared" si="26"/>
        <v>8</v>
      </c>
      <c r="J438" s="116" t="str">
        <f t="shared" si="27"/>
        <v>High season</v>
      </c>
      <c r="K438" s="117" t="str" cm="1">
        <f t="array" ref="K438">_xlfn.IFS(AND(H438="Weekday", J438="High season"), VLOOKUP(B438, high_weekday, 2, 0),
    AND(H438="Saturday", J438="High season"), VLOOKUP(B438, high_saturday, 2, 0),
    AND(H438="Sunday", J438="High season"), VLOOKUP(B438, high_sunday, 2, 0),
    AND(H438="Weekday", J438="Low season"), VLOOKUP(B438, low_weekdays, 2, 0),
    AND(H438="Saturday", J438="Low season"), VLOOKUP(B438, low_saturday, 2, 0),
    AND(H438="Sunday", J438="Low season"), VLOOKUP(B438, low_sunday, 2, 0),
    TRUE, "error")</f>
        <v>Off-peak</v>
      </c>
    </row>
    <row r="439" spans="1:11" x14ac:dyDescent="0.25">
      <c r="A439" s="111">
        <v>45147</v>
      </c>
      <c r="B439" s="86">
        <v>0.95833333333333304</v>
      </c>
      <c r="C439" s="91">
        <f t="shared" ca="1" si="24"/>
        <v>1</v>
      </c>
      <c r="D439" s="118">
        <v>46</v>
      </c>
      <c r="E439" s="119">
        <v>0.9375</v>
      </c>
      <c r="F439" s="119">
        <v>0.95833333333333304</v>
      </c>
      <c r="G439" s="115">
        <f t="shared" si="25"/>
        <v>4</v>
      </c>
      <c r="H439" s="116" t="str" cm="1">
        <f t="array" ref="H439">_xlfn.IFS((G439&gt;=2)*(G439&lt;=6), "Weekday", G439=7, "Saturday", G439=1, "Sunday")</f>
        <v>Weekday</v>
      </c>
      <c r="I439" s="116">
        <f t="shared" si="26"/>
        <v>8</v>
      </c>
      <c r="J439" s="116" t="str">
        <f t="shared" si="27"/>
        <v>High season</v>
      </c>
      <c r="K439" s="117" t="str" cm="1">
        <f t="array" ref="K439">_xlfn.IFS(AND(H439="Weekday", J439="High season"), VLOOKUP(B439, high_weekday, 2, 0),
    AND(H439="Saturday", J439="High season"), VLOOKUP(B439, high_saturday, 2, 0),
    AND(H439="Sunday", J439="High season"), VLOOKUP(B439, high_sunday, 2, 0),
    AND(H439="Weekday", J439="Low season"), VLOOKUP(B439, low_weekdays, 2, 0),
    AND(H439="Saturday", J439="Low season"), VLOOKUP(B439, low_saturday, 2, 0),
    AND(H439="Sunday", J439="Low season"), VLOOKUP(B439, low_sunday, 2, 0),
    TRUE, "error")</f>
        <v>Off-peak</v>
      </c>
    </row>
    <row r="440" spans="1:11" x14ac:dyDescent="0.25">
      <c r="A440" s="111">
        <v>45147</v>
      </c>
      <c r="B440" s="86">
        <v>0.97916666666666696</v>
      </c>
      <c r="C440" s="91">
        <f t="shared" ca="1" si="24"/>
        <v>24</v>
      </c>
      <c r="D440" s="118">
        <v>47</v>
      </c>
      <c r="E440" s="119">
        <v>0.95833333333333304</v>
      </c>
      <c r="F440" s="119">
        <v>0.97916666666666696</v>
      </c>
      <c r="G440" s="115">
        <f t="shared" si="25"/>
        <v>4</v>
      </c>
      <c r="H440" s="116" t="str" cm="1">
        <f t="array" ref="H440">_xlfn.IFS((G440&gt;=2)*(G440&lt;=6), "Weekday", G440=7, "Saturday", G440=1, "Sunday")</f>
        <v>Weekday</v>
      </c>
      <c r="I440" s="116">
        <f t="shared" si="26"/>
        <v>8</v>
      </c>
      <c r="J440" s="116" t="str">
        <f t="shared" si="27"/>
        <v>High season</v>
      </c>
      <c r="K440" s="117" t="str" cm="1">
        <f t="array" ref="K440">_xlfn.IFS(AND(H440="Weekday", J440="High season"), VLOOKUP(B440, high_weekday, 2, 0),
    AND(H440="Saturday", J440="High season"), VLOOKUP(B440, high_saturday, 2, 0),
    AND(H440="Sunday", J440="High season"), VLOOKUP(B440, high_sunday, 2, 0),
    AND(H440="Weekday", J440="Low season"), VLOOKUP(B440, low_weekdays, 2, 0),
    AND(H440="Saturday", J440="Low season"), VLOOKUP(B440, low_saturday, 2, 0),
    AND(H440="Sunday", J440="Low season"), VLOOKUP(B440, low_sunday, 2, 0),
    TRUE, "error")</f>
        <v>Off-peak</v>
      </c>
    </row>
    <row r="441" spans="1:11" x14ac:dyDescent="0.25">
      <c r="A441" s="111">
        <v>45147</v>
      </c>
      <c r="B441" s="86">
        <v>1</v>
      </c>
      <c r="C441" s="91">
        <f t="shared" ca="1" si="24"/>
        <v>23</v>
      </c>
      <c r="D441" s="118">
        <v>48</v>
      </c>
      <c r="E441" s="119">
        <v>0.97916666666666696</v>
      </c>
      <c r="F441" s="119">
        <v>1</v>
      </c>
      <c r="G441" s="115">
        <f t="shared" si="25"/>
        <v>4</v>
      </c>
      <c r="H441" s="116" t="str" cm="1">
        <f t="array" ref="H441">_xlfn.IFS((G441&gt;=2)*(G441&lt;=6), "Weekday", G441=7, "Saturday", G441=1, "Sunday")</f>
        <v>Weekday</v>
      </c>
      <c r="I441" s="116">
        <f t="shared" si="26"/>
        <v>8</v>
      </c>
      <c r="J441" s="116" t="str">
        <f t="shared" si="27"/>
        <v>High season</v>
      </c>
      <c r="K441" s="117" t="str" cm="1">
        <f t="array" ref="K441">_xlfn.IFS(AND(H441="Weekday", J441="High season"), VLOOKUP(B441, high_weekday, 2, 0),
    AND(H441="Saturday", J441="High season"), VLOOKUP(B441, high_saturday, 2, 0),
    AND(H441="Sunday", J441="High season"), VLOOKUP(B441, high_sunday, 2, 0),
    AND(H441="Weekday", J441="Low season"), VLOOKUP(B441, low_weekdays, 2, 0),
    AND(H441="Saturday", J441="Low season"), VLOOKUP(B441, low_saturday, 2, 0),
    AND(H441="Sunday", J441="Low season"), VLOOKUP(B441, low_sunday, 2, 0),
    TRUE, "error")</f>
        <v>Off-peak</v>
      </c>
    </row>
    <row r="442" spans="1:11" x14ac:dyDescent="0.25">
      <c r="A442" s="111">
        <v>45148</v>
      </c>
      <c r="B442" s="86">
        <v>2.0833333333333332E-2</v>
      </c>
      <c r="C442" s="91">
        <f t="shared" ca="1" si="24"/>
        <v>25</v>
      </c>
      <c r="D442" s="118">
        <v>1</v>
      </c>
      <c r="E442" s="119">
        <v>0</v>
      </c>
      <c r="F442" s="119">
        <v>2.0833333333333332E-2</v>
      </c>
      <c r="G442" s="115">
        <f t="shared" si="25"/>
        <v>5</v>
      </c>
      <c r="H442" s="116" t="str" cm="1">
        <f t="array" ref="H442">_xlfn.IFS((G442&gt;=2)*(G442&lt;=6), "Weekday", G442=7, "Saturday", G442=1, "Sunday")</f>
        <v>Weekday</v>
      </c>
      <c r="I442" s="116">
        <f t="shared" si="26"/>
        <v>8</v>
      </c>
      <c r="J442" s="116" t="str">
        <f t="shared" si="27"/>
        <v>High season</v>
      </c>
      <c r="K442" s="117" t="str" cm="1">
        <f t="array" ref="K442">_xlfn.IFS(AND(H442="Weekday", J442="High season"), VLOOKUP(B442, high_weekday, 2, 0),
    AND(H442="Saturday", J442="High season"), VLOOKUP(B442, high_saturday, 2, 0),
    AND(H442="Sunday", J442="High season"), VLOOKUP(B442, high_sunday, 2, 0),
    AND(H442="Weekday", J442="Low season"), VLOOKUP(B442, low_weekdays, 2, 0),
    AND(H442="Saturday", J442="Low season"), VLOOKUP(B442, low_saturday, 2, 0),
    AND(H442="Sunday", J442="Low season"), VLOOKUP(B442, low_sunday, 2, 0),
    TRUE, "error")</f>
        <v>Off-peak</v>
      </c>
    </row>
    <row r="443" spans="1:11" x14ac:dyDescent="0.25">
      <c r="A443" s="111">
        <v>45148</v>
      </c>
      <c r="B443" s="86">
        <v>4.1666666666666664E-2</v>
      </c>
      <c r="C443" s="91">
        <f t="shared" ca="1" si="24"/>
        <v>16</v>
      </c>
      <c r="D443" s="118">
        <v>2</v>
      </c>
      <c r="E443" s="119">
        <v>2.0833333333333332E-2</v>
      </c>
      <c r="F443" s="119">
        <v>4.1666666666666664E-2</v>
      </c>
      <c r="G443" s="115">
        <f t="shared" si="25"/>
        <v>5</v>
      </c>
      <c r="H443" s="116" t="str" cm="1">
        <f t="array" ref="H443">_xlfn.IFS((G443&gt;=2)*(G443&lt;=6), "Weekday", G443=7, "Saturday", G443=1, "Sunday")</f>
        <v>Weekday</v>
      </c>
      <c r="I443" s="116">
        <f t="shared" si="26"/>
        <v>8</v>
      </c>
      <c r="J443" s="116" t="str">
        <f t="shared" si="27"/>
        <v>High season</v>
      </c>
      <c r="K443" s="117" t="str" cm="1">
        <f t="array" ref="K443">_xlfn.IFS(AND(H443="Weekday", J443="High season"), VLOOKUP(B443, high_weekday, 2, 0),
    AND(H443="Saturday", J443="High season"), VLOOKUP(B443, high_saturday, 2, 0),
    AND(H443="Sunday", J443="High season"), VLOOKUP(B443, high_sunday, 2, 0),
    AND(H443="Weekday", J443="Low season"), VLOOKUP(B443, low_weekdays, 2, 0),
    AND(H443="Saturday", J443="Low season"), VLOOKUP(B443, low_saturday, 2, 0),
    AND(H443="Sunday", J443="Low season"), VLOOKUP(B443, low_sunday, 2, 0),
    TRUE, "error")</f>
        <v>Off-peak</v>
      </c>
    </row>
    <row r="444" spans="1:11" x14ac:dyDescent="0.25">
      <c r="A444" s="111">
        <v>45148</v>
      </c>
      <c r="B444" s="86">
        <v>6.25E-2</v>
      </c>
      <c r="C444" s="91">
        <f t="shared" ca="1" si="24"/>
        <v>24</v>
      </c>
      <c r="D444" s="118">
        <v>3</v>
      </c>
      <c r="E444" s="119">
        <v>4.1666666666666664E-2</v>
      </c>
      <c r="F444" s="119">
        <v>6.25E-2</v>
      </c>
      <c r="G444" s="115">
        <f t="shared" si="25"/>
        <v>5</v>
      </c>
      <c r="H444" s="116" t="str" cm="1">
        <f t="array" ref="H444">_xlfn.IFS((G444&gt;=2)*(G444&lt;=6), "Weekday", G444=7, "Saturday", G444=1, "Sunday")</f>
        <v>Weekday</v>
      </c>
      <c r="I444" s="116">
        <f t="shared" si="26"/>
        <v>8</v>
      </c>
      <c r="J444" s="116" t="str">
        <f t="shared" si="27"/>
        <v>High season</v>
      </c>
      <c r="K444" s="117" t="str" cm="1">
        <f t="array" ref="K444">_xlfn.IFS(AND(H444="Weekday", J444="High season"), VLOOKUP(B444, high_weekday, 2, 0),
    AND(H444="Saturday", J444="High season"), VLOOKUP(B444, high_saturday, 2, 0),
    AND(H444="Sunday", J444="High season"), VLOOKUP(B444, high_sunday, 2, 0),
    AND(H444="Weekday", J444="Low season"), VLOOKUP(B444, low_weekdays, 2, 0),
    AND(H444="Saturday", J444="Low season"), VLOOKUP(B444, low_saturday, 2, 0),
    AND(H444="Sunday", J444="Low season"), VLOOKUP(B444, low_sunday, 2, 0),
    TRUE, "error")</f>
        <v>Off-peak</v>
      </c>
    </row>
    <row r="445" spans="1:11" x14ac:dyDescent="0.25">
      <c r="A445" s="111">
        <v>45148</v>
      </c>
      <c r="B445" s="86">
        <v>8.3333333333333301E-2</v>
      </c>
      <c r="C445" s="91">
        <f t="shared" ca="1" si="24"/>
        <v>30</v>
      </c>
      <c r="D445" s="118">
        <v>4</v>
      </c>
      <c r="E445" s="119">
        <v>6.25E-2</v>
      </c>
      <c r="F445" s="119">
        <v>8.3333333333333301E-2</v>
      </c>
      <c r="G445" s="115">
        <f t="shared" si="25"/>
        <v>5</v>
      </c>
      <c r="H445" s="116" t="str" cm="1">
        <f t="array" ref="H445">_xlfn.IFS((G445&gt;=2)*(G445&lt;=6), "Weekday", G445=7, "Saturday", G445=1, "Sunday")</f>
        <v>Weekday</v>
      </c>
      <c r="I445" s="116">
        <f t="shared" si="26"/>
        <v>8</v>
      </c>
      <c r="J445" s="116" t="str">
        <f t="shared" si="27"/>
        <v>High season</v>
      </c>
      <c r="K445" s="117" t="str" cm="1">
        <f t="array" ref="K445">_xlfn.IFS(AND(H445="Weekday", J445="High season"), VLOOKUP(B445, high_weekday, 2, 0),
    AND(H445="Saturday", J445="High season"), VLOOKUP(B445, high_saturday, 2, 0),
    AND(H445="Sunday", J445="High season"), VLOOKUP(B445, high_sunday, 2, 0),
    AND(H445="Weekday", J445="Low season"), VLOOKUP(B445, low_weekdays, 2, 0),
    AND(H445="Saturday", J445="Low season"), VLOOKUP(B445, low_saturday, 2, 0),
    AND(H445="Sunday", J445="Low season"), VLOOKUP(B445, low_sunday, 2, 0),
    TRUE, "error")</f>
        <v>Off-peak</v>
      </c>
    </row>
    <row r="446" spans="1:11" x14ac:dyDescent="0.25">
      <c r="A446" s="111">
        <v>45148</v>
      </c>
      <c r="B446" s="86">
        <v>0.104166666666667</v>
      </c>
      <c r="C446" s="91">
        <f t="shared" ca="1" si="24"/>
        <v>6</v>
      </c>
      <c r="D446" s="118">
        <v>5</v>
      </c>
      <c r="E446" s="119">
        <v>8.3333333333333301E-2</v>
      </c>
      <c r="F446" s="119">
        <v>0.104166666666667</v>
      </c>
      <c r="G446" s="115">
        <f t="shared" si="25"/>
        <v>5</v>
      </c>
      <c r="H446" s="116" t="str" cm="1">
        <f t="array" ref="H446">_xlfn.IFS((G446&gt;=2)*(G446&lt;=6), "Weekday", G446=7, "Saturday", G446=1, "Sunday")</f>
        <v>Weekday</v>
      </c>
      <c r="I446" s="116">
        <f t="shared" si="26"/>
        <v>8</v>
      </c>
      <c r="J446" s="116" t="str">
        <f t="shared" si="27"/>
        <v>High season</v>
      </c>
      <c r="K446" s="117" t="str" cm="1">
        <f t="array" ref="K446">_xlfn.IFS(AND(H446="Weekday", J446="High season"), VLOOKUP(B446, high_weekday, 2, 0),
    AND(H446="Saturday", J446="High season"), VLOOKUP(B446, high_saturday, 2, 0),
    AND(H446="Sunday", J446="High season"), VLOOKUP(B446, high_sunday, 2, 0),
    AND(H446="Weekday", J446="Low season"), VLOOKUP(B446, low_weekdays, 2, 0),
    AND(H446="Saturday", J446="Low season"), VLOOKUP(B446, low_saturday, 2, 0),
    AND(H446="Sunday", J446="Low season"), VLOOKUP(B446, low_sunday, 2, 0),
    TRUE, "error")</f>
        <v>Off-peak</v>
      </c>
    </row>
    <row r="447" spans="1:11" x14ac:dyDescent="0.25">
      <c r="A447" s="111">
        <v>45148</v>
      </c>
      <c r="B447" s="86">
        <v>0.125</v>
      </c>
      <c r="C447" s="91">
        <f t="shared" ca="1" si="24"/>
        <v>19</v>
      </c>
      <c r="D447" s="118">
        <v>6</v>
      </c>
      <c r="E447" s="119">
        <v>0.104166666666667</v>
      </c>
      <c r="F447" s="119">
        <v>0.125</v>
      </c>
      <c r="G447" s="115">
        <f t="shared" si="25"/>
        <v>5</v>
      </c>
      <c r="H447" s="116" t="str" cm="1">
        <f t="array" ref="H447">_xlfn.IFS((G447&gt;=2)*(G447&lt;=6), "Weekday", G447=7, "Saturday", G447=1, "Sunday")</f>
        <v>Weekday</v>
      </c>
      <c r="I447" s="116">
        <f t="shared" si="26"/>
        <v>8</v>
      </c>
      <c r="J447" s="116" t="str">
        <f t="shared" si="27"/>
        <v>High season</v>
      </c>
      <c r="K447" s="117" t="str" cm="1">
        <f t="array" ref="K447">_xlfn.IFS(AND(H447="Weekday", J447="High season"), VLOOKUP(B447, high_weekday, 2, 0),
    AND(H447="Saturday", J447="High season"), VLOOKUP(B447, high_saturday, 2, 0),
    AND(H447="Sunday", J447="High season"), VLOOKUP(B447, high_sunday, 2, 0),
    AND(H447="Weekday", J447="Low season"), VLOOKUP(B447, low_weekdays, 2, 0),
    AND(H447="Saturday", J447="Low season"), VLOOKUP(B447, low_saturday, 2, 0),
    AND(H447="Sunday", J447="Low season"), VLOOKUP(B447, low_sunday, 2, 0),
    TRUE, "error")</f>
        <v>Off-peak</v>
      </c>
    </row>
    <row r="448" spans="1:11" x14ac:dyDescent="0.25">
      <c r="A448" s="111">
        <v>45148</v>
      </c>
      <c r="B448" s="86">
        <v>0.14583333333333301</v>
      </c>
      <c r="C448" s="91">
        <f t="shared" ca="1" si="24"/>
        <v>24</v>
      </c>
      <c r="D448" s="118">
        <v>7</v>
      </c>
      <c r="E448" s="119">
        <v>0.125</v>
      </c>
      <c r="F448" s="119">
        <v>0.14583333333333301</v>
      </c>
      <c r="G448" s="115">
        <f t="shared" si="25"/>
        <v>5</v>
      </c>
      <c r="H448" s="116" t="str" cm="1">
        <f t="array" ref="H448">_xlfn.IFS((G448&gt;=2)*(G448&lt;=6), "Weekday", G448=7, "Saturday", G448=1, "Sunday")</f>
        <v>Weekday</v>
      </c>
      <c r="I448" s="116">
        <f t="shared" si="26"/>
        <v>8</v>
      </c>
      <c r="J448" s="116" t="str">
        <f t="shared" si="27"/>
        <v>High season</v>
      </c>
      <c r="K448" s="117" t="str" cm="1">
        <f t="array" ref="K448">_xlfn.IFS(AND(H448="Weekday", J448="High season"), VLOOKUP(B448, high_weekday, 2, 0),
    AND(H448="Saturday", J448="High season"), VLOOKUP(B448, high_saturday, 2, 0),
    AND(H448="Sunday", J448="High season"), VLOOKUP(B448, high_sunday, 2, 0),
    AND(H448="Weekday", J448="Low season"), VLOOKUP(B448, low_weekdays, 2, 0),
    AND(H448="Saturday", J448="Low season"), VLOOKUP(B448, low_saturday, 2, 0),
    AND(H448="Sunday", J448="Low season"), VLOOKUP(B448, low_sunday, 2, 0),
    TRUE, "error")</f>
        <v>Off-peak</v>
      </c>
    </row>
    <row r="449" spans="1:11" x14ac:dyDescent="0.25">
      <c r="A449" s="111">
        <v>45148</v>
      </c>
      <c r="B449" s="86">
        <v>0.16666666666666699</v>
      </c>
      <c r="C449" s="91">
        <f t="shared" ca="1" si="24"/>
        <v>23</v>
      </c>
      <c r="D449" s="118">
        <v>8</v>
      </c>
      <c r="E449" s="119">
        <v>0.14583333333333301</v>
      </c>
      <c r="F449" s="119">
        <v>0.16666666666666699</v>
      </c>
      <c r="G449" s="115">
        <f t="shared" si="25"/>
        <v>5</v>
      </c>
      <c r="H449" s="116" t="str" cm="1">
        <f t="array" ref="H449">_xlfn.IFS((G449&gt;=2)*(G449&lt;=6), "Weekday", G449=7, "Saturday", G449=1, "Sunday")</f>
        <v>Weekday</v>
      </c>
      <c r="I449" s="116">
        <f t="shared" si="26"/>
        <v>8</v>
      </c>
      <c r="J449" s="116" t="str">
        <f t="shared" si="27"/>
        <v>High season</v>
      </c>
      <c r="K449" s="117" t="str" cm="1">
        <f t="array" ref="K449">_xlfn.IFS(AND(H449="Weekday", J449="High season"), VLOOKUP(B449, high_weekday, 2, 0),
    AND(H449="Saturday", J449="High season"), VLOOKUP(B449, high_saturday, 2, 0),
    AND(H449="Sunday", J449="High season"), VLOOKUP(B449, high_sunday, 2, 0),
    AND(H449="Weekday", J449="Low season"), VLOOKUP(B449, low_weekdays, 2, 0),
    AND(H449="Saturday", J449="Low season"), VLOOKUP(B449, low_saturday, 2, 0),
    AND(H449="Sunday", J449="Low season"), VLOOKUP(B449, low_sunday, 2, 0),
    TRUE, "error")</f>
        <v>Off-peak</v>
      </c>
    </row>
    <row r="450" spans="1:11" x14ac:dyDescent="0.25">
      <c r="A450" s="111">
        <v>45148</v>
      </c>
      <c r="B450" s="86">
        <v>0.1875</v>
      </c>
      <c r="C450" s="91">
        <f t="shared" ca="1" si="24"/>
        <v>23</v>
      </c>
      <c r="D450" s="118">
        <v>9</v>
      </c>
      <c r="E450" s="119">
        <v>0.16666666666666699</v>
      </c>
      <c r="F450" s="119">
        <v>0.1875</v>
      </c>
      <c r="G450" s="115">
        <f t="shared" si="25"/>
        <v>5</v>
      </c>
      <c r="H450" s="116" t="str" cm="1">
        <f t="array" ref="H450">_xlfn.IFS((G450&gt;=2)*(G450&lt;=6), "Weekday", G450=7, "Saturday", G450=1, "Sunday")</f>
        <v>Weekday</v>
      </c>
      <c r="I450" s="116">
        <f t="shared" si="26"/>
        <v>8</v>
      </c>
      <c r="J450" s="116" t="str">
        <f t="shared" si="27"/>
        <v>High season</v>
      </c>
      <c r="K450" s="117" t="str" cm="1">
        <f t="array" ref="K450">_xlfn.IFS(AND(H450="Weekday", J450="High season"), VLOOKUP(B450, high_weekday, 2, 0),
    AND(H450="Saturday", J450="High season"), VLOOKUP(B450, high_saturday, 2, 0),
    AND(H450="Sunday", J450="High season"), VLOOKUP(B450, high_sunday, 2, 0),
    AND(H450="Weekday", J450="Low season"), VLOOKUP(B450, low_weekdays, 2, 0),
    AND(H450="Saturday", J450="Low season"), VLOOKUP(B450, low_saturday, 2, 0),
    AND(H450="Sunday", J450="Low season"), VLOOKUP(B450, low_sunday, 2, 0),
    TRUE, "error")</f>
        <v>Off-peak</v>
      </c>
    </row>
    <row r="451" spans="1:11" x14ac:dyDescent="0.25">
      <c r="A451" s="111">
        <v>45148</v>
      </c>
      <c r="B451" s="86">
        <v>0.20833333333333301</v>
      </c>
      <c r="C451" s="91">
        <f t="shared" ca="1" si="24"/>
        <v>1</v>
      </c>
      <c r="D451" s="118">
        <v>10</v>
      </c>
      <c r="E451" s="119">
        <v>0.1875</v>
      </c>
      <c r="F451" s="119">
        <v>0.20833333333333301</v>
      </c>
      <c r="G451" s="115">
        <f t="shared" si="25"/>
        <v>5</v>
      </c>
      <c r="H451" s="116" t="str" cm="1">
        <f t="array" ref="H451">_xlfn.IFS((G451&gt;=2)*(G451&lt;=6), "Weekday", G451=7, "Saturday", G451=1, "Sunday")</f>
        <v>Weekday</v>
      </c>
      <c r="I451" s="116">
        <f t="shared" si="26"/>
        <v>8</v>
      </c>
      <c r="J451" s="116" t="str">
        <f t="shared" si="27"/>
        <v>High season</v>
      </c>
      <c r="K451" s="117" t="str" cm="1">
        <f t="array" ref="K451">_xlfn.IFS(AND(H451="Weekday", J451="High season"), VLOOKUP(B451, high_weekday, 2, 0),
    AND(H451="Saturday", J451="High season"), VLOOKUP(B451, high_saturday, 2, 0),
    AND(H451="Sunday", J451="High season"), VLOOKUP(B451, high_sunday, 2, 0),
    AND(H451="Weekday", J451="Low season"), VLOOKUP(B451, low_weekdays, 2, 0),
    AND(H451="Saturday", J451="Low season"), VLOOKUP(B451, low_saturday, 2, 0),
    AND(H451="Sunday", J451="Low season"), VLOOKUP(B451, low_sunday, 2, 0),
    TRUE, "error")</f>
        <v>Off-peak</v>
      </c>
    </row>
    <row r="452" spans="1:11" x14ac:dyDescent="0.25">
      <c r="A452" s="111">
        <v>45148</v>
      </c>
      <c r="B452" s="86">
        <v>0.22916666666666699</v>
      </c>
      <c r="C452" s="91">
        <f t="shared" ca="1" si="24"/>
        <v>9</v>
      </c>
      <c r="D452" s="118">
        <v>11</v>
      </c>
      <c r="E452" s="119">
        <v>0.20833333333333301</v>
      </c>
      <c r="F452" s="119">
        <v>0.22916666666666699</v>
      </c>
      <c r="G452" s="115">
        <f t="shared" si="25"/>
        <v>5</v>
      </c>
      <c r="H452" s="116" t="str" cm="1">
        <f t="array" ref="H452">_xlfn.IFS((G452&gt;=2)*(G452&lt;=6), "Weekday", G452=7, "Saturday", G452=1, "Sunday")</f>
        <v>Weekday</v>
      </c>
      <c r="I452" s="116">
        <f t="shared" si="26"/>
        <v>8</v>
      </c>
      <c r="J452" s="116" t="str">
        <f t="shared" si="27"/>
        <v>High season</v>
      </c>
      <c r="K452" s="117" t="str" cm="1">
        <f t="array" ref="K452">_xlfn.IFS(AND(H452="Weekday", J452="High season"), VLOOKUP(B452, high_weekday, 2, 0),
    AND(H452="Saturday", J452="High season"), VLOOKUP(B452, high_saturday, 2, 0),
    AND(H452="Sunday", J452="High season"), VLOOKUP(B452, high_sunday, 2, 0),
    AND(H452="Weekday", J452="Low season"), VLOOKUP(B452, low_weekdays, 2, 0),
    AND(H452="Saturday", J452="Low season"), VLOOKUP(B452, low_saturday, 2, 0),
    AND(H452="Sunday", J452="Low season"), VLOOKUP(B452, low_sunday, 2, 0),
    TRUE, "error")</f>
        <v>Off-peak</v>
      </c>
    </row>
    <row r="453" spans="1:11" x14ac:dyDescent="0.25">
      <c r="A453" s="111">
        <v>45148</v>
      </c>
      <c r="B453" s="86">
        <v>0.25</v>
      </c>
      <c r="C453" s="91">
        <f t="shared" ca="1" si="24"/>
        <v>29</v>
      </c>
      <c r="D453" s="118">
        <v>12</v>
      </c>
      <c r="E453" s="119">
        <v>0.22916666666666699</v>
      </c>
      <c r="F453" s="119">
        <v>0.25</v>
      </c>
      <c r="G453" s="115">
        <f t="shared" si="25"/>
        <v>5</v>
      </c>
      <c r="H453" s="116" t="str" cm="1">
        <f t="array" ref="H453">_xlfn.IFS((G453&gt;=2)*(G453&lt;=6), "Weekday", G453=7, "Saturday", G453=1, "Sunday")</f>
        <v>Weekday</v>
      </c>
      <c r="I453" s="116">
        <f t="shared" si="26"/>
        <v>8</v>
      </c>
      <c r="J453" s="116" t="str">
        <f t="shared" si="27"/>
        <v>High season</v>
      </c>
      <c r="K453" s="117" t="str" cm="1">
        <f t="array" ref="K453">_xlfn.IFS(AND(H453="Weekday", J453="High season"), VLOOKUP(B453, high_weekday, 2, 0),
    AND(H453="Saturday", J453="High season"), VLOOKUP(B453, high_saturday, 2, 0),
    AND(H453="Sunday", J453="High season"), VLOOKUP(B453, high_sunday, 2, 0),
    AND(H453="Weekday", J453="Low season"), VLOOKUP(B453, low_weekdays, 2, 0),
    AND(H453="Saturday", J453="Low season"), VLOOKUP(B453, low_saturday, 2, 0),
    AND(H453="Sunday", J453="Low season"), VLOOKUP(B453, low_sunday, 2, 0),
    TRUE, "error")</f>
        <v>Off-peak</v>
      </c>
    </row>
    <row r="454" spans="1:11" x14ac:dyDescent="0.25">
      <c r="A454" s="111">
        <v>45148</v>
      </c>
      <c r="B454" s="86">
        <v>0.27083333333333298</v>
      </c>
      <c r="C454" s="91">
        <f t="shared" ca="1" si="24"/>
        <v>12</v>
      </c>
      <c r="D454" s="118">
        <v>13</v>
      </c>
      <c r="E454" s="119">
        <v>0.25</v>
      </c>
      <c r="F454" s="119">
        <v>0.27083333333333298</v>
      </c>
      <c r="G454" s="115">
        <f t="shared" si="25"/>
        <v>5</v>
      </c>
      <c r="H454" s="116" t="str" cm="1">
        <f t="array" ref="H454">_xlfn.IFS((G454&gt;=2)*(G454&lt;=6), "Weekday", G454=7, "Saturday", G454=1, "Sunday")</f>
        <v>Weekday</v>
      </c>
      <c r="I454" s="116">
        <f t="shared" si="26"/>
        <v>8</v>
      </c>
      <c r="J454" s="116" t="str">
        <f t="shared" si="27"/>
        <v>High season</v>
      </c>
      <c r="K454" s="117" t="str" cm="1">
        <f t="array" ref="K454">_xlfn.IFS(AND(H454="Weekday", J454="High season"), VLOOKUP(B454, high_weekday, 2, 0),
    AND(H454="Saturday", J454="High season"), VLOOKUP(B454, high_saturday, 2, 0),
    AND(H454="Sunday", J454="High season"), VLOOKUP(B454, high_sunday, 2, 0),
    AND(H454="Weekday", J454="Low season"), VLOOKUP(B454, low_weekdays, 2, 0),
    AND(H454="Saturday", J454="Low season"), VLOOKUP(B454, low_saturday, 2, 0),
    AND(H454="Sunday", J454="Low season"), VLOOKUP(B454, low_sunday, 2, 0),
    TRUE, "error")</f>
        <v>Peak</v>
      </c>
    </row>
    <row r="455" spans="1:11" x14ac:dyDescent="0.25">
      <c r="A455" s="111">
        <v>45148</v>
      </c>
      <c r="B455" s="86">
        <v>0.29166666666666702</v>
      </c>
      <c r="C455" s="91">
        <f t="shared" ca="1" si="24"/>
        <v>5</v>
      </c>
      <c r="D455" s="118">
        <v>14</v>
      </c>
      <c r="E455" s="119">
        <v>0.27083333333333298</v>
      </c>
      <c r="F455" s="119">
        <v>0.29166666666666702</v>
      </c>
      <c r="G455" s="115">
        <f t="shared" si="25"/>
        <v>5</v>
      </c>
      <c r="H455" s="116" t="str" cm="1">
        <f t="array" ref="H455">_xlfn.IFS((G455&gt;=2)*(G455&lt;=6), "Weekday", G455=7, "Saturday", G455=1, "Sunday")</f>
        <v>Weekday</v>
      </c>
      <c r="I455" s="116">
        <f t="shared" si="26"/>
        <v>8</v>
      </c>
      <c r="J455" s="116" t="str">
        <f t="shared" si="27"/>
        <v>High season</v>
      </c>
      <c r="K455" s="117" t="str" cm="1">
        <f t="array" ref="K455">_xlfn.IFS(AND(H455="Weekday", J455="High season"), VLOOKUP(B455, high_weekday, 2, 0),
    AND(H455="Saturday", J455="High season"), VLOOKUP(B455, high_saturday, 2, 0),
    AND(H455="Sunday", J455="High season"), VLOOKUP(B455, high_sunday, 2, 0),
    AND(H455="Weekday", J455="Low season"), VLOOKUP(B455, low_weekdays, 2, 0),
    AND(H455="Saturday", J455="Low season"), VLOOKUP(B455, low_saturday, 2, 0),
    AND(H455="Sunday", J455="Low season"), VLOOKUP(B455, low_sunday, 2, 0),
    TRUE, "error")</f>
        <v>Peak</v>
      </c>
    </row>
    <row r="456" spans="1:11" x14ac:dyDescent="0.25">
      <c r="A456" s="111">
        <v>45148</v>
      </c>
      <c r="B456" s="86">
        <v>0.3125</v>
      </c>
      <c r="C456" s="91">
        <f t="shared" ca="1" si="24"/>
        <v>19</v>
      </c>
      <c r="D456" s="118">
        <v>15</v>
      </c>
      <c r="E456" s="119">
        <v>0.29166666666666702</v>
      </c>
      <c r="F456" s="119">
        <v>0.3125</v>
      </c>
      <c r="G456" s="115">
        <f t="shared" si="25"/>
        <v>5</v>
      </c>
      <c r="H456" s="116" t="str" cm="1">
        <f t="array" ref="H456">_xlfn.IFS((G456&gt;=2)*(G456&lt;=6), "Weekday", G456=7, "Saturday", G456=1, "Sunday")</f>
        <v>Weekday</v>
      </c>
      <c r="I456" s="116">
        <f t="shared" si="26"/>
        <v>8</v>
      </c>
      <c r="J456" s="116" t="str">
        <f t="shared" si="27"/>
        <v>High season</v>
      </c>
      <c r="K456" s="117" t="str" cm="1">
        <f t="array" ref="K456">_xlfn.IFS(AND(H456="Weekday", J456="High season"), VLOOKUP(B456, high_weekday, 2, 0),
    AND(H456="Saturday", J456="High season"), VLOOKUP(B456, high_saturday, 2, 0),
    AND(H456="Sunday", J456="High season"), VLOOKUP(B456, high_sunday, 2, 0),
    AND(H456="Weekday", J456="Low season"), VLOOKUP(B456, low_weekdays, 2, 0),
    AND(H456="Saturday", J456="Low season"), VLOOKUP(B456, low_saturday, 2, 0),
    AND(H456="Sunday", J456="Low season"), VLOOKUP(B456, low_sunday, 2, 0),
    TRUE, "error")</f>
        <v>Peak</v>
      </c>
    </row>
    <row r="457" spans="1:11" x14ac:dyDescent="0.25">
      <c r="A457" s="111">
        <v>45148</v>
      </c>
      <c r="B457" s="86">
        <v>0.33333333333333298</v>
      </c>
      <c r="C457" s="91">
        <f t="shared" ca="1" si="24"/>
        <v>2</v>
      </c>
      <c r="D457" s="118">
        <v>16</v>
      </c>
      <c r="E457" s="119">
        <v>0.3125</v>
      </c>
      <c r="F457" s="119">
        <v>0.33333333333333298</v>
      </c>
      <c r="G457" s="115">
        <f t="shared" si="25"/>
        <v>5</v>
      </c>
      <c r="H457" s="116" t="str" cm="1">
        <f t="array" ref="H457">_xlfn.IFS((G457&gt;=2)*(G457&lt;=6), "Weekday", G457=7, "Saturday", G457=1, "Sunday")</f>
        <v>Weekday</v>
      </c>
      <c r="I457" s="116">
        <f t="shared" si="26"/>
        <v>8</v>
      </c>
      <c r="J457" s="116" t="str">
        <f t="shared" si="27"/>
        <v>High season</v>
      </c>
      <c r="K457" s="117" t="str" cm="1">
        <f t="array" ref="K457">_xlfn.IFS(AND(H457="Weekday", J457="High season"), VLOOKUP(B457, high_weekday, 2, 0),
    AND(H457="Saturday", J457="High season"), VLOOKUP(B457, high_saturday, 2, 0),
    AND(H457="Sunday", J457="High season"), VLOOKUP(B457, high_sunday, 2, 0),
    AND(H457="Weekday", J457="Low season"), VLOOKUP(B457, low_weekdays, 2, 0),
    AND(H457="Saturday", J457="Low season"), VLOOKUP(B457, low_saturday, 2, 0),
    AND(H457="Sunday", J457="Low season"), VLOOKUP(B457, low_sunday, 2, 0),
    TRUE, "error")</f>
        <v>Peak</v>
      </c>
    </row>
    <row r="458" spans="1:11" x14ac:dyDescent="0.25">
      <c r="A458" s="111">
        <v>45148</v>
      </c>
      <c r="B458" s="86">
        <v>0.35416666666666702</v>
      </c>
      <c r="C458" s="91">
        <f t="shared" ca="1" si="24"/>
        <v>18</v>
      </c>
      <c r="D458" s="118">
        <v>17</v>
      </c>
      <c r="E458" s="119">
        <v>0.33333333333333298</v>
      </c>
      <c r="F458" s="119">
        <v>0.35416666666666702</v>
      </c>
      <c r="G458" s="115">
        <f t="shared" si="25"/>
        <v>5</v>
      </c>
      <c r="H458" s="116" t="str" cm="1">
        <f t="array" ref="H458">_xlfn.IFS((G458&gt;=2)*(G458&lt;=6), "Weekday", G458=7, "Saturday", G458=1, "Sunday")</f>
        <v>Weekday</v>
      </c>
      <c r="I458" s="116">
        <f t="shared" si="26"/>
        <v>8</v>
      </c>
      <c r="J458" s="116" t="str">
        <f t="shared" si="27"/>
        <v>High season</v>
      </c>
      <c r="K458" s="117" t="str" cm="1">
        <f t="array" ref="K458">_xlfn.IFS(AND(H458="Weekday", J458="High season"), VLOOKUP(B458, high_weekday, 2, 0),
    AND(H458="Saturday", J458="High season"), VLOOKUP(B458, high_saturday, 2, 0),
    AND(H458="Sunday", J458="High season"), VLOOKUP(B458, high_sunday, 2, 0),
    AND(H458="Weekday", J458="Low season"), VLOOKUP(B458, low_weekdays, 2, 0),
    AND(H458="Saturday", J458="Low season"), VLOOKUP(B458, low_saturday, 2, 0),
    AND(H458="Sunday", J458="Low season"), VLOOKUP(B458, low_sunday, 2, 0),
    TRUE, "error")</f>
        <v>Peak</v>
      </c>
    </row>
    <row r="459" spans="1:11" x14ac:dyDescent="0.25">
      <c r="A459" s="111">
        <v>45148</v>
      </c>
      <c r="B459" s="86">
        <v>0.375</v>
      </c>
      <c r="C459" s="91">
        <f t="shared" ref="C459:C522" ca="1" si="28">RANDBETWEEN(1,30)</f>
        <v>1</v>
      </c>
      <c r="D459" s="118">
        <v>18</v>
      </c>
      <c r="E459" s="119">
        <v>0.35416666666666702</v>
      </c>
      <c r="F459" s="119">
        <v>0.375</v>
      </c>
      <c r="G459" s="115">
        <f t="shared" ref="G459:G522" si="29">WEEKDAY(A459)</f>
        <v>5</v>
      </c>
      <c r="H459" s="116" t="str" cm="1">
        <f t="array" ref="H459">_xlfn.IFS((G459&gt;=2)*(G459&lt;=6), "Weekday", G459=7, "Saturday", G459=1, "Sunday")</f>
        <v>Weekday</v>
      </c>
      <c r="I459" s="116">
        <f t="shared" ref="I459:I522" si="30">MONTH(A459)</f>
        <v>8</v>
      </c>
      <c r="J459" s="116" t="str">
        <f t="shared" ref="J459:J522" si="31">IF(AND(I459&gt;6, I459&lt;9), "High season", "Low season")</f>
        <v>High season</v>
      </c>
      <c r="K459" s="117" t="str" cm="1">
        <f t="array" ref="K459">_xlfn.IFS(AND(H459="Weekday", J459="High season"), VLOOKUP(B459, high_weekday, 2, 0),
    AND(H459="Saturday", J459="High season"), VLOOKUP(B459, high_saturday, 2, 0),
    AND(H459="Sunday", J459="High season"), VLOOKUP(B459, high_sunday, 2, 0),
    AND(H459="Weekday", J459="Low season"), VLOOKUP(B459, low_weekdays, 2, 0),
    AND(H459="Saturday", J459="Low season"), VLOOKUP(B459, low_saturday, 2, 0),
    AND(H459="Sunday", J459="Low season"), VLOOKUP(B459, low_sunday, 2, 0),
    TRUE, "error")</f>
        <v>Peak</v>
      </c>
    </row>
    <row r="460" spans="1:11" x14ac:dyDescent="0.25">
      <c r="A460" s="111">
        <v>45148</v>
      </c>
      <c r="B460" s="86">
        <v>0.39583333333333298</v>
      </c>
      <c r="C460" s="91">
        <f t="shared" ca="1" si="28"/>
        <v>7</v>
      </c>
      <c r="D460" s="118">
        <v>19</v>
      </c>
      <c r="E460" s="119">
        <v>0.375</v>
      </c>
      <c r="F460" s="119">
        <v>0.39583333333333298</v>
      </c>
      <c r="G460" s="115">
        <f t="shared" si="29"/>
        <v>5</v>
      </c>
      <c r="H460" s="116" t="str" cm="1">
        <f t="array" ref="H460">_xlfn.IFS((G460&gt;=2)*(G460&lt;=6), "Weekday", G460=7, "Saturday", G460=1, "Sunday")</f>
        <v>Weekday</v>
      </c>
      <c r="I460" s="116">
        <f t="shared" si="30"/>
        <v>8</v>
      </c>
      <c r="J460" s="116" t="str">
        <f t="shared" si="31"/>
        <v>High season</v>
      </c>
      <c r="K460" s="117" t="str" cm="1">
        <f t="array" ref="K460">_xlfn.IFS(AND(H460="Weekday", J460="High season"), VLOOKUP(B460, high_weekday, 2, 0),
    AND(H460="Saturday", J460="High season"), VLOOKUP(B460, high_saturday, 2, 0),
    AND(H460="Sunday", J460="High season"), VLOOKUP(B460, high_sunday, 2, 0),
    AND(H460="Weekday", J460="Low season"), VLOOKUP(B460, low_weekdays, 2, 0),
    AND(H460="Saturday", J460="Low season"), VLOOKUP(B460, low_saturday, 2, 0),
    AND(H460="Sunday", J460="Low season"), VLOOKUP(B460, low_sunday, 2, 0),
    TRUE, "error")</f>
        <v>Standard</v>
      </c>
    </row>
    <row r="461" spans="1:11" x14ac:dyDescent="0.25">
      <c r="A461" s="111">
        <v>45148</v>
      </c>
      <c r="B461" s="86">
        <v>0.41666666666666702</v>
      </c>
      <c r="C461" s="91">
        <f t="shared" ca="1" si="28"/>
        <v>20</v>
      </c>
      <c r="D461" s="118">
        <v>20</v>
      </c>
      <c r="E461" s="119">
        <v>0.39583333333333298</v>
      </c>
      <c r="F461" s="119">
        <v>0.41666666666666702</v>
      </c>
      <c r="G461" s="115">
        <f t="shared" si="29"/>
        <v>5</v>
      </c>
      <c r="H461" s="116" t="str" cm="1">
        <f t="array" ref="H461">_xlfn.IFS((G461&gt;=2)*(G461&lt;=6), "Weekday", G461=7, "Saturday", G461=1, "Sunday")</f>
        <v>Weekday</v>
      </c>
      <c r="I461" s="116">
        <f t="shared" si="30"/>
        <v>8</v>
      </c>
      <c r="J461" s="116" t="str">
        <f t="shared" si="31"/>
        <v>High season</v>
      </c>
      <c r="K461" s="117" t="str" cm="1">
        <f t="array" ref="K461">_xlfn.IFS(AND(H461="Weekday", J461="High season"), VLOOKUP(B461, high_weekday, 2, 0),
    AND(H461="Saturday", J461="High season"), VLOOKUP(B461, high_saturday, 2, 0),
    AND(H461="Sunday", J461="High season"), VLOOKUP(B461, high_sunday, 2, 0),
    AND(H461="Weekday", J461="Low season"), VLOOKUP(B461, low_weekdays, 2, 0),
    AND(H461="Saturday", J461="Low season"), VLOOKUP(B461, low_saturday, 2, 0),
    AND(H461="Sunday", J461="Low season"), VLOOKUP(B461, low_sunday, 2, 0),
    TRUE, "error")</f>
        <v>Standard</v>
      </c>
    </row>
    <row r="462" spans="1:11" x14ac:dyDescent="0.25">
      <c r="A462" s="111">
        <v>45148</v>
      </c>
      <c r="B462" s="86">
        <v>0.4375</v>
      </c>
      <c r="C462" s="91">
        <f t="shared" ca="1" si="28"/>
        <v>9</v>
      </c>
      <c r="D462" s="118">
        <v>21</v>
      </c>
      <c r="E462" s="119">
        <v>0.41666666666666702</v>
      </c>
      <c r="F462" s="119">
        <v>0.4375</v>
      </c>
      <c r="G462" s="115">
        <f t="shared" si="29"/>
        <v>5</v>
      </c>
      <c r="H462" s="116" t="str" cm="1">
        <f t="array" ref="H462">_xlfn.IFS((G462&gt;=2)*(G462&lt;=6), "Weekday", G462=7, "Saturday", G462=1, "Sunday")</f>
        <v>Weekday</v>
      </c>
      <c r="I462" s="116">
        <f t="shared" si="30"/>
        <v>8</v>
      </c>
      <c r="J462" s="116" t="str">
        <f t="shared" si="31"/>
        <v>High season</v>
      </c>
      <c r="K462" s="117" t="str" cm="1">
        <f t="array" ref="K462">_xlfn.IFS(AND(H462="Weekday", J462="High season"), VLOOKUP(B462, high_weekday, 2, 0),
    AND(H462="Saturday", J462="High season"), VLOOKUP(B462, high_saturday, 2, 0),
    AND(H462="Sunday", J462="High season"), VLOOKUP(B462, high_sunday, 2, 0),
    AND(H462="Weekday", J462="Low season"), VLOOKUP(B462, low_weekdays, 2, 0),
    AND(H462="Saturday", J462="Low season"), VLOOKUP(B462, low_saturday, 2, 0),
    AND(H462="Sunday", J462="Low season"), VLOOKUP(B462, low_sunday, 2, 0),
    TRUE, "error")</f>
        <v>Standard</v>
      </c>
    </row>
    <row r="463" spans="1:11" x14ac:dyDescent="0.25">
      <c r="A463" s="111">
        <v>45148</v>
      </c>
      <c r="B463" s="86">
        <v>0.45833333333333298</v>
      </c>
      <c r="C463" s="91">
        <f t="shared" ca="1" si="28"/>
        <v>11</v>
      </c>
      <c r="D463" s="118">
        <v>22</v>
      </c>
      <c r="E463" s="119">
        <v>0.4375</v>
      </c>
      <c r="F463" s="119">
        <v>0.45833333333333298</v>
      </c>
      <c r="G463" s="115">
        <f t="shared" si="29"/>
        <v>5</v>
      </c>
      <c r="H463" s="116" t="str" cm="1">
        <f t="array" ref="H463">_xlfn.IFS((G463&gt;=2)*(G463&lt;=6), "Weekday", G463=7, "Saturday", G463=1, "Sunday")</f>
        <v>Weekday</v>
      </c>
      <c r="I463" s="116">
        <f t="shared" si="30"/>
        <v>8</v>
      </c>
      <c r="J463" s="116" t="str">
        <f t="shared" si="31"/>
        <v>High season</v>
      </c>
      <c r="K463" s="117" t="str" cm="1">
        <f t="array" ref="K463">_xlfn.IFS(AND(H463="Weekday", J463="High season"), VLOOKUP(B463, high_weekday, 2, 0),
    AND(H463="Saturday", J463="High season"), VLOOKUP(B463, high_saturday, 2, 0),
    AND(H463="Sunday", J463="High season"), VLOOKUP(B463, high_sunday, 2, 0),
    AND(H463="Weekday", J463="Low season"), VLOOKUP(B463, low_weekdays, 2, 0),
    AND(H463="Saturday", J463="Low season"), VLOOKUP(B463, low_saturday, 2, 0),
    AND(H463="Sunday", J463="Low season"), VLOOKUP(B463, low_sunday, 2, 0),
    TRUE, "error")</f>
        <v>Standard</v>
      </c>
    </row>
    <row r="464" spans="1:11" x14ac:dyDescent="0.25">
      <c r="A464" s="111">
        <v>45148</v>
      </c>
      <c r="B464" s="86">
        <v>0.47916666666666702</v>
      </c>
      <c r="C464" s="91">
        <f t="shared" ca="1" si="28"/>
        <v>17</v>
      </c>
      <c r="D464" s="118">
        <v>23</v>
      </c>
      <c r="E464" s="119">
        <v>0.45833333333333298</v>
      </c>
      <c r="F464" s="119">
        <v>0.47916666666666702</v>
      </c>
      <c r="G464" s="115">
        <f t="shared" si="29"/>
        <v>5</v>
      </c>
      <c r="H464" s="116" t="str" cm="1">
        <f t="array" ref="H464">_xlfn.IFS((G464&gt;=2)*(G464&lt;=6), "Weekday", G464=7, "Saturday", G464=1, "Sunday")</f>
        <v>Weekday</v>
      </c>
      <c r="I464" s="116">
        <f t="shared" si="30"/>
        <v>8</v>
      </c>
      <c r="J464" s="116" t="str">
        <f t="shared" si="31"/>
        <v>High season</v>
      </c>
      <c r="K464" s="117" t="str" cm="1">
        <f t="array" ref="K464">_xlfn.IFS(AND(H464="Weekday", J464="High season"), VLOOKUP(B464, high_weekday, 2, 0),
    AND(H464="Saturday", J464="High season"), VLOOKUP(B464, high_saturday, 2, 0),
    AND(H464="Sunday", J464="High season"), VLOOKUP(B464, high_sunday, 2, 0),
    AND(H464="Weekday", J464="Low season"), VLOOKUP(B464, low_weekdays, 2, 0),
    AND(H464="Saturday", J464="Low season"), VLOOKUP(B464, low_saturday, 2, 0),
    AND(H464="Sunday", J464="Low season"), VLOOKUP(B464, low_sunday, 2, 0),
    TRUE, "error")</f>
        <v>Standard</v>
      </c>
    </row>
    <row r="465" spans="1:11" x14ac:dyDescent="0.25">
      <c r="A465" s="111">
        <v>45148</v>
      </c>
      <c r="B465" s="86">
        <v>0.5</v>
      </c>
      <c r="C465" s="91">
        <f t="shared" ca="1" si="28"/>
        <v>28</v>
      </c>
      <c r="D465" s="118">
        <v>24</v>
      </c>
      <c r="E465" s="119">
        <v>0.47916666666666702</v>
      </c>
      <c r="F465" s="119">
        <v>0.5</v>
      </c>
      <c r="G465" s="115">
        <f t="shared" si="29"/>
        <v>5</v>
      </c>
      <c r="H465" s="116" t="str" cm="1">
        <f t="array" ref="H465">_xlfn.IFS((G465&gt;=2)*(G465&lt;=6), "Weekday", G465=7, "Saturday", G465=1, "Sunday")</f>
        <v>Weekday</v>
      </c>
      <c r="I465" s="116">
        <f t="shared" si="30"/>
        <v>8</v>
      </c>
      <c r="J465" s="116" t="str">
        <f t="shared" si="31"/>
        <v>High season</v>
      </c>
      <c r="K465" s="117" t="str" cm="1">
        <f t="array" ref="K465">_xlfn.IFS(AND(H465="Weekday", J465="High season"), VLOOKUP(B465, high_weekday, 2, 0),
    AND(H465="Saturday", J465="High season"), VLOOKUP(B465, high_saturday, 2, 0),
    AND(H465="Sunday", J465="High season"), VLOOKUP(B465, high_sunday, 2, 0),
    AND(H465="Weekday", J465="Low season"), VLOOKUP(B465, low_weekdays, 2, 0),
    AND(H465="Saturday", J465="Low season"), VLOOKUP(B465, low_saturday, 2, 0),
    AND(H465="Sunday", J465="Low season"), VLOOKUP(B465, low_sunday, 2, 0),
    TRUE, "error")</f>
        <v>Standard</v>
      </c>
    </row>
    <row r="466" spans="1:11" x14ac:dyDescent="0.25">
      <c r="A466" s="111">
        <v>45148</v>
      </c>
      <c r="B466" s="86">
        <v>0.52083333333333304</v>
      </c>
      <c r="C466" s="91">
        <f t="shared" ca="1" si="28"/>
        <v>21</v>
      </c>
      <c r="D466" s="118">
        <v>25</v>
      </c>
      <c r="E466" s="119">
        <v>0.5</v>
      </c>
      <c r="F466" s="119">
        <v>0.52083333333333304</v>
      </c>
      <c r="G466" s="115">
        <f t="shared" si="29"/>
        <v>5</v>
      </c>
      <c r="H466" s="116" t="str" cm="1">
        <f t="array" ref="H466">_xlfn.IFS((G466&gt;=2)*(G466&lt;=6), "Weekday", G466=7, "Saturday", G466=1, "Sunday")</f>
        <v>Weekday</v>
      </c>
      <c r="I466" s="116">
        <f t="shared" si="30"/>
        <v>8</v>
      </c>
      <c r="J466" s="116" t="str">
        <f t="shared" si="31"/>
        <v>High season</v>
      </c>
      <c r="K466" s="117" t="str" cm="1">
        <f t="array" ref="K466">_xlfn.IFS(AND(H466="Weekday", J466="High season"), VLOOKUP(B466, high_weekday, 2, 0),
    AND(H466="Saturday", J466="High season"), VLOOKUP(B466, high_saturday, 2, 0),
    AND(H466="Sunday", J466="High season"), VLOOKUP(B466, high_sunday, 2, 0),
    AND(H466="Weekday", J466="Low season"), VLOOKUP(B466, low_weekdays, 2, 0),
    AND(H466="Saturday", J466="Low season"), VLOOKUP(B466, low_saturday, 2, 0),
    AND(H466="Sunday", J466="Low season"), VLOOKUP(B466, low_sunday, 2, 0),
    TRUE, "error")</f>
        <v>Standard</v>
      </c>
    </row>
    <row r="467" spans="1:11" x14ac:dyDescent="0.25">
      <c r="A467" s="111">
        <v>45148</v>
      </c>
      <c r="B467" s="86">
        <v>0.54166666666666696</v>
      </c>
      <c r="C467" s="91">
        <f t="shared" ca="1" si="28"/>
        <v>19</v>
      </c>
      <c r="D467" s="118">
        <v>26</v>
      </c>
      <c r="E467" s="119">
        <v>0.52083333333333304</v>
      </c>
      <c r="F467" s="119">
        <v>0.54166666666666696</v>
      </c>
      <c r="G467" s="115">
        <f t="shared" si="29"/>
        <v>5</v>
      </c>
      <c r="H467" s="116" t="str" cm="1">
        <f t="array" ref="H467">_xlfn.IFS((G467&gt;=2)*(G467&lt;=6), "Weekday", G467=7, "Saturday", G467=1, "Sunday")</f>
        <v>Weekday</v>
      </c>
      <c r="I467" s="116">
        <f t="shared" si="30"/>
        <v>8</v>
      </c>
      <c r="J467" s="116" t="str">
        <f t="shared" si="31"/>
        <v>High season</v>
      </c>
      <c r="K467" s="117" t="str" cm="1">
        <f t="array" ref="K467">_xlfn.IFS(AND(H467="Weekday", J467="High season"), VLOOKUP(B467, high_weekday, 2, 0),
    AND(H467="Saturday", J467="High season"), VLOOKUP(B467, high_saturday, 2, 0),
    AND(H467="Sunday", J467="High season"), VLOOKUP(B467, high_sunday, 2, 0),
    AND(H467="Weekday", J467="Low season"), VLOOKUP(B467, low_weekdays, 2, 0),
    AND(H467="Saturday", J467="Low season"), VLOOKUP(B467, low_saturday, 2, 0),
    AND(H467="Sunday", J467="Low season"), VLOOKUP(B467, low_sunday, 2, 0),
    TRUE, "error")</f>
        <v>Standard</v>
      </c>
    </row>
    <row r="468" spans="1:11" x14ac:dyDescent="0.25">
      <c r="A468" s="111">
        <v>45148</v>
      </c>
      <c r="B468" s="86">
        <v>0.5625</v>
      </c>
      <c r="C468" s="91">
        <f t="shared" ca="1" si="28"/>
        <v>20</v>
      </c>
      <c r="D468" s="118">
        <v>27</v>
      </c>
      <c r="E468" s="119">
        <v>0.54166666666666696</v>
      </c>
      <c r="F468" s="119">
        <v>0.5625</v>
      </c>
      <c r="G468" s="115">
        <f t="shared" si="29"/>
        <v>5</v>
      </c>
      <c r="H468" s="116" t="str" cm="1">
        <f t="array" ref="H468">_xlfn.IFS((G468&gt;=2)*(G468&lt;=6), "Weekday", G468=7, "Saturday", G468=1, "Sunday")</f>
        <v>Weekday</v>
      </c>
      <c r="I468" s="116">
        <f t="shared" si="30"/>
        <v>8</v>
      </c>
      <c r="J468" s="116" t="str">
        <f t="shared" si="31"/>
        <v>High season</v>
      </c>
      <c r="K468" s="117" t="str" cm="1">
        <f t="array" ref="K468">_xlfn.IFS(AND(H468="Weekday", J468="High season"), VLOOKUP(B468, high_weekday, 2, 0),
    AND(H468="Saturday", J468="High season"), VLOOKUP(B468, high_saturday, 2, 0),
    AND(H468="Sunday", J468="High season"), VLOOKUP(B468, high_sunday, 2, 0),
    AND(H468="Weekday", J468="Low season"), VLOOKUP(B468, low_weekdays, 2, 0),
    AND(H468="Saturday", J468="Low season"), VLOOKUP(B468, low_saturday, 2, 0),
    AND(H468="Sunday", J468="Low season"), VLOOKUP(B468, low_sunday, 2, 0),
    TRUE, "error")</f>
        <v>Standard</v>
      </c>
    </row>
    <row r="469" spans="1:11" x14ac:dyDescent="0.25">
      <c r="A469" s="111">
        <v>45148</v>
      </c>
      <c r="B469" s="86">
        <v>0.58333333333333304</v>
      </c>
      <c r="C469" s="91">
        <f t="shared" ca="1" si="28"/>
        <v>21</v>
      </c>
      <c r="D469" s="118">
        <v>28</v>
      </c>
      <c r="E469" s="119">
        <v>0.5625</v>
      </c>
      <c r="F469" s="119">
        <v>0.58333333333333304</v>
      </c>
      <c r="G469" s="115">
        <f t="shared" si="29"/>
        <v>5</v>
      </c>
      <c r="H469" s="116" t="str" cm="1">
        <f t="array" ref="H469">_xlfn.IFS((G469&gt;=2)*(G469&lt;=6), "Weekday", G469=7, "Saturday", G469=1, "Sunday")</f>
        <v>Weekday</v>
      </c>
      <c r="I469" s="116">
        <f t="shared" si="30"/>
        <v>8</v>
      </c>
      <c r="J469" s="116" t="str">
        <f t="shared" si="31"/>
        <v>High season</v>
      </c>
      <c r="K469" s="117" t="str" cm="1">
        <f t="array" ref="K469">_xlfn.IFS(AND(H469="Weekday", J469="High season"), VLOOKUP(B469, high_weekday, 2, 0),
    AND(H469="Saturday", J469="High season"), VLOOKUP(B469, high_saturday, 2, 0),
    AND(H469="Sunday", J469="High season"), VLOOKUP(B469, high_sunday, 2, 0),
    AND(H469="Weekday", J469="Low season"), VLOOKUP(B469, low_weekdays, 2, 0),
    AND(H469="Saturday", J469="Low season"), VLOOKUP(B469, low_saturday, 2, 0),
    AND(H469="Sunday", J469="Low season"), VLOOKUP(B469, low_sunday, 2, 0),
    TRUE, "error")</f>
        <v>Standard</v>
      </c>
    </row>
    <row r="470" spans="1:11" x14ac:dyDescent="0.25">
      <c r="A470" s="111">
        <v>45148</v>
      </c>
      <c r="B470" s="86">
        <v>0.60416666666666696</v>
      </c>
      <c r="C470" s="91">
        <f t="shared" ca="1" si="28"/>
        <v>13</v>
      </c>
      <c r="D470" s="118">
        <v>29</v>
      </c>
      <c r="E470" s="119">
        <v>0.58333333333333304</v>
      </c>
      <c r="F470" s="119">
        <v>0.60416666666666696</v>
      </c>
      <c r="G470" s="115">
        <f t="shared" si="29"/>
        <v>5</v>
      </c>
      <c r="H470" s="116" t="str" cm="1">
        <f t="array" ref="H470">_xlfn.IFS((G470&gt;=2)*(G470&lt;=6), "Weekday", G470=7, "Saturday", G470=1, "Sunday")</f>
        <v>Weekday</v>
      </c>
      <c r="I470" s="116">
        <f t="shared" si="30"/>
        <v>8</v>
      </c>
      <c r="J470" s="116" t="str">
        <f t="shared" si="31"/>
        <v>High season</v>
      </c>
      <c r="K470" s="117" t="str" cm="1">
        <f t="array" ref="K470">_xlfn.IFS(AND(H470="Weekday", J470="High season"), VLOOKUP(B470, high_weekday, 2, 0),
    AND(H470="Saturday", J470="High season"), VLOOKUP(B470, high_saturday, 2, 0),
    AND(H470="Sunday", J470="High season"), VLOOKUP(B470, high_sunday, 2, 0),
    AND(H470="Weekday", J470="Low season"), VLOOKUP(B470, low_weekdays, 2, 0),
    AND(H470="Saturday", J470="Low season"), VLOOKUP(B470, low_saturday, 2, 0),
    AND(H470="Sunday", J470="Low season"), VLOOKUP(B470, low_sunday, 2, 0),
    TRUE, "error")</f>
        <v>Standard</v>
      </c>
    </row>
    <row r="471" spans="1:11" x14ac:dyDescent="0.25">
      <c r="A471" s="111">
        <v>45148</v>
      </c>
      <c r="B471" s="86">
        <v>0.625</v>
      </c>
      <c r="C471" s="91">
        <f t="shared" ca="1" si="28"/>
        <v>22</v>
      </c>
      <c r="D471" s="118">
        <v>30</v>
      </c>
      <c r="E471" s="119">
        <v>0.60416666666666696</v>
      </c>
      <c r="F471" s="119">
        <v>0.625</v>
      </c>
      <c r="G471" s="115">
        <f t="shared" si="29"/>
        <v>5</v>
      </c>
      <c r="H471" s="116" t="str" cm="1">
        <f t="array" ref="H471">_xlfn.IFS((G471&gt;=2)*(G471&lt;=6), "Weekday", G471=7, "Saturday", G471=1, "Sunday")</f>
        <v>Weekday</v>
      </c>
      <c r="I471" s="116">
        <f t="shared" si="30"/>
        <v>8</v>
      </c>
      <c r="J471" s="116" t="str">
        <f t="shared" si="31"/>
        <v>High season</v>
      </c>
      <c r="K471" s="117" t="str" cm="1">
        <f t="array" ref="K471">_xlfn.IFS(AND(H471="Weekday", J471="High season"), VLOOKUP(B471, high_weekday, 2, 0),
    AND(H471="Saturday", J471="High season"), VLOOKUP(B471, high_saturday, 2, 0),
    AND(H471="Sunday", J471="High season"), VLOOKUP(B471, high_sunday, 2, 0),
    AND(H471="Weekday", J471="Low season"), VLOOKUP(B471, low_weekdays, 2, 0),
    AND(H471="Saturday", J471="Low season"), VLOOKUP(B471, low_saturday, 2, 0),
    AND(H471="Sunday", J471="Low season"), VLOOKUP(B471, low_sunday, 2, 0),
    TRUE, "error")</f>
        <v>Standard</v>
      </c>
    </row>
    <row r="472" spans="1:11" x14ac:dyDescent="0.25">
      <c r="A472" s="111">
        <v>45148</v>
      </c>
      <c r="B472" s="86">
        <v>0.64583333333333304</v>
      </c>
      <c r="C472" s="91">
        <f t="shared" ca="1" si="28"/>
        <v>30</v>
      </c>
      <c r="D472" s="118">
        <v>31</v>
      </c>
      <c r="E472" s="119">
        <v>0.625</v>
      </c>
      <c r="F472" s="119">
        <v>0.64583333333333304</v>
      </c>
      <c r="G472" s="115">
        <f t="shared" si="29"/>
        <v>5</v>
      </c>
      <c r="H472" s="116" t="str" cm="1">
        <f t="array" ref="H472">_xlfn.IFS((G472&gt;=2)*(G472&lt;=6), "Weekday", G472=7, "Saturday", G472=1, "Sunday")</f>
        <v>Weekday</v>
      </c>
      <c r="I472" s="116">
        <f t="shared" si="30"/>
        <v>8</v>
      </c>
      <c r="J472" s="116" t="str">
        <f t="shared" si="31"/>
        <v>High season</v>
      </c>
      <c r="K472" s="117" t="str" cm="1">
        <f t="array" ref="K472">_xlfn.IFS(AND(H472="Weekday", J472="High season"), VLOOKUP(B472, high_weekday, 2, 0),
    AND(H472="Saturday", J472="High season"), VLOOKUP(B472, high_saturday, 2, 0),
    AND(H472="Sunday", J472="High season"), VLOOKUP(B472, high_sunday, 2, 0),
    AND(H472="Weekday", J472="Low season"), VLOOKUP(B472, low_weekdays, 2, 0),
    AND(H472="Saturday", J472="Low season"), VLOOKUP(B472, low_saturday, 2, 0),
    AND(H472="Sunday", J472="Low season"), VLOOKUP(B472, low_sunday, 2, 0),
    TRUE, "error")</f>
        <v>Standard</v>
      </c>
    </row>
    <row r="473" spans="1:11" x14ac:dyDescent="0.25">
      <c r="A473" s="111">
        <v>45148</v>
      </c>
      <c r="B473" s="86">
        <v>0.66666666666666696</v>
      </c>
      <c r="C473" s="91">
        <f t="shared" ca="1" si="28"/>
        <v>29</v>
      </c>
      <c r="D473" s="118">
        <v>32</v>
      </c>
      <c r="E473" s="119">
        <v>0.64583333333333304</v>
      </c>
      <c r="F473" s="119">
        <v>0.66666666666666696</v>
      </c>
      <c r="G473" s="115">
        <f t="shared" si="29"/>
        <v>5</v>
      </c>
      <c r="H473" s="116" t="str" cm="1">
        <f t="array" ref="H473">_xlfn.IFS((G473&gt;=2)*(G473&lt;=6), "Weekday", G473=7, "Saturday", G473=1, "Sunday")</f>
        <v>Weekday</v>
      </c>
      <c r="I473" s="116">
        <f t="shared" si="30"/>
        <v>8</v>
      </c>
      <c r="J473" s="116" t="str">
        <f t="shared" si="31"/>
        <v>High season</v>
      </c>
      <c r="K473" s="117" t="str" cm="1">
        <f t="array" ref="K473">_xlfn.IFS(AND(H473="Weekday", J473="High season"), VLOOKUP(B473, high_weekday, 2, 0),
    AND(H473="Saturday", J473="High season"), VLOOKUP(B473, high_saturday, 2, 0),
    AND(H473="Sunday", J473="High season"), VLOOKUP(B473, high_sunday, 2, 0),
    AND(H473="Weekday", J473="Low season"), VLOOKUP(B473, low_weekdays, 2, 0),
    AND(H473="Saturday", J473="Low season"), VLOOKUP(B473, low_saturday, 2, 0),
    AND(H473="Sunday", J473="Low season"), VLOOKUP(B473, low_sunday, 2, 0),
    TRUE, "error")</f>
        <v>Standard</v>
      </c>
    </row>
    <row r="474" spans="1:11" x14ac:dyDescent="0.25">
      <c r="A474" s="111">
        <v>45148</v>
      </c>
      <c r="B474" s="86">
        <v>0.6875</v>
      </c>
      <c r="C474" s="91">
        <f t="shared" ca="1" si="28"/>
        <v>17</v>
      </c>
      <c r="D474" s="118">
        <v>33</v>
      </c>
      <c r="E474" s="119">
        <v>0.66666666666666696</v>
      </c>
      <c r="F474" s="119">
        <v>0.6875</v>
      </c>
      <c r="G474" s="115">
        <f t="shared" si="29"/>
        <v>5</v>
      </c>
      <c r="H474" s="116" t="str" cm="1">
        <f t="array" ref="H474">_xlfn.IFS((G474&gt;=2)*(G474&lt;=6), "Weekday", G474=7, "Saturday", G474=1, "Sunday")</f>
        <v>Weekday</v>
      </c>
      <c r="I474" s="116">
        <f t="shared" si="30"/>
        <v>8</v>
      </c>
      <c r="J474" s="116" t="str">
        <f t="shared" si="31"/>
        <v>High season</v>
      </c>
      <c r="K474" s="117" t="str" cm="1">
        <f t="array" ref="K474">_xlfn.IFS(AND(H474="Weekday", J474="High season"), VLOOKUP(B474, high_weekday, 2, 0),
    AND(H474="Saturday", J474="High season"), VLOOKUP(B474, high_saturday, 2, 0),
    AND(H474="Sunday", J474="High season"), VLOOKUP(B474, high_sunday, 2, 0),
    AND(H474="Weekday", J474="Low season"), VLOOKUP(B474, low_weekdays, 2, 0),
    AND(H474="Saturday", J474="Low season"), VLOOKUP(B474, low_saturday, 2, 0),
    AND(H474="Sunday", J474="Low season"), VLOOKUP(B474, low_sunday, 2, 0),
    TRUE, "error")</f>
        <v>Standard</v>
      </c>
    </row>
    <row r="475" spans="1:11" x14ac:dyDescent="0.25">
      <c r="A475" s="111">
        <v>45148</v>
      </c>
      <c r="B475" s="86">
        <v>0.70833333333333304</v>
      </c>
      <c r="C475" s="91">
        <f t="shared" ca="1" si="28"/>
        <v>16</v>
      </c>
      <c r="D475" s="118">
        <v>34</v>
      </c>
      <c r="E475" s="119">
        <v>0.6875</v>
      </c>
      <c r="F475" s="119">
        <v>0.70833333333333304</v>
      </c>
      <c r="G475" s="115">
        <f t="shared" si="29"/>
        <v>5</v>
      </c>
      <c r="H475" s="116" t="str" cm="1">
        <f t="array" ref="H475">_xlfn.IFS((G475&gt;=2)*(G475&lt;=6), "Weekday", G475=7, "Saturday", G475=1, "Sunday")</f>
        <v>Weekday</v>
      </c>
      <c r="I475" s="116">
        <f t="shared" si="30"/>
        <v>8</v>
      </c>
      <c r="J475" s="116" t="str">
        <f t="shared" si="31"/>
        <v>High season</v>
      </c>
      <c r="K475" s="117" t="str" cm="1">
        <f t="array" ref="K475">_xlfn.IFS(AND(H475="Weekday", J475="High season"), VLOOKUP(B475, high_weekday, 2, 0),
    AND(H475="Saturday", J475="High season"), VLOOKUP(B475, high_saturday, 2, 0),
    AND(H475="Sunday", J475="High season"), VLOOKUP(B475, high_sunday, 2, 0),
    AND(H475="Weekday", J475="Low season"), VLOOKUP(B475, low_weekdays, 2, 0),
    AND(H475="Saturday", J475="Low season"), VLOOKUP(B475, low_saturday, 2, 0),
    AND(H475="Sunday", J475="Low season"), VLOOKUP(B475, low_sunday, 2, 0),
    TRUE, "error")</f>
        <v>Standard</v>
      </c>
    </row>
    <row r="476" spans="1:11" x14ac:dyDescent="0.25">
      <c r="A476" s="111">
        <v>45148</v>
      </c>
      <c r="B476" s="86">
        <v>0.72916666666666696</v>
      </c>
      <c r="C476" s="91">
        <f t="shared" ca="1" si="28"/>
        <v>19</v>
      </c>
      <c r="D476" s="118">
        <v>35</v>
      </c>
      <c r="E476" s="119">
        <v>0.70833333333333304</v>
      </c>
      <c r="F476" s="119">
        <v>0.72916666666666696</v>
      </c>
      <c r="G476" s="115">
        <f t="shared" si="29"/>
        <v>5</v>
      </c>
      <c r="H476" s="116" t="str" cm="1">
        <f t="array" ref="H476">_xlfn.IFS((G476&gt;=2)*(G476&lt;=6), "Weekday", G476=7, "Saturday", G476=1, "Sunday")</f>
        <v>Weekday</v>
      </c>
      <c r="I476" s="116">
        <f t="shared" si="30"/>
        <v>8</v>
      </c>
      <c r="J476" s="116" t="str">
        <f t="shared" si="31"/>
        <v>High season</v>
      </c>
      <c r="K476" s="117" t="str" cm="1">
        <f t="array" ref="K476">_xlfn.IFS(AND(H476="Weekday", J476="High season"), VLOOKUP(B476, high_weekday, 2, 0),
    AND(H476="Saturday", J476="High season"), VLOOKUP(B476, high_saturday, 2, 0),
    AND(H476="Sunday", J476="High season"), VLOOKUP(B476, high_sunday, 2, 0),
    AND(H476="Weekday", J476="Low season"), VLOOKUP(B476, low_weekdays, 2, 0),
    AND(H476="Saturday", J476="Low season"), VLOOKUP(B476, low_saturday, 2, 0),
    AND(H476="Sunday", J476="Low season"), VLOOKUP(B476, low_sunday, 2, 0),
    TRUE, "error")</f>
        <v>Peak</v>
      </c>
    </row>
    <row r="477" spans="1:11" x14ac:dyDescent="0.25">
      <c r="A477" s="111">
        <v>45148</v>
      </c>
      <c r="B477" s="86">
        <v>0.75</v>
      </c>
      <c r="C477" s="91">
        <f t="shared" ca="1" si="28"/>
        <v>23</v>
      </c>
      <c r="D477" s="118">
        <v>36</v>
      </c>
      <c r="E477" s="119">
        <v>0.72916666666666696</v>
      </c>
      <c r="F477" s="119">
        <v>0.75</v>
      </c>
      <c r="G477" s="115">
        <f t="shared" si="29"/>
        <v>5</v>
      </c>
      <c r="H477" s="116" t="str" cm="1">
        <f t="array" ref="H477">_xlfn.IFS((G477&gt;=2)*(G477&lt;=6), "Weekday", G477=7, "Saturday", G477=1, "Sunday")</f>
        <v>Weekday</v>
      </c>
      <c r="I477" s="116">
        <f t="shared" si="30"/>
        <v>8</v>
      </c>
      <c r="J477" s="116" t="str">
        <f t="shared" si="31"/>
        <v>High season</v>
      </c>
      <c r="K477" s="117" t="str" cm="1">
        <f t="array" ref="K477">_xlfn.IFS(AND(H477="Weekday", J477="High season"), VLOOKUP(B477, high_weekday, 2, 0),
    AND(H477="Saturday", J477="High season"), VLOOKUP(B477, high_saturday, 2, 0),
    AND(H477="Sunday", J477="High season"), VLOOKUP(B477, high_sunday, 2, 0),
    AND(H477="Weekday", J477="Low season"), VLOOKUP(B477, low_weekdays, 2, 0),
    AND(H477="Saturday", J477="Low season"), VLOOKUP(B477, low_saturday, 2, 0),
    AND(H477="Sunday", J477="Low season"), VLOOKUP(B477, low_sunday, 2, 0),
    TRUE, "error")</f>
        <v>Peak</v>
      </c>
    </row>
    <row r="478" spans="1:11" x14ac:dyDescent="0.25">
      <c r="A478" s="111">
        <v>45148</v>
      </c>
      <c r="B478" s="86">
        <v>0.77083333333333304</v>
      </c>
      <c r="C478" s="91">
        <f t="shared" ca="1" si="28"/>
        <v>18</v>
      </c>
      <c r="D478" s="118">
        <v>37</v>
      </c>
      <c r="E478" s="119">
        <v>0.75</v>
      </c>
      <c r="F478" s="119">
        <v>0.77083333333333304</v>
      </c>
      <c r="G478" s="115">
        <f t="shared" si="29"/>
        <v>5</v>
      </c>
      <c r="H478" s="116" t="str" cm="1">
        <f t="array" ref="H478">_xlfn.IFS((G478&gt;=2)*(G478&lt;=6), "Weekday", G478=7, "Saturday", G478=1, "Sunday")</f>
        <v>Weekday</v>
      </c>
      <c r="I478" s="116">
        <f t="shared" si="30"/>
        <v>8</v>
      </c>
      <c r="J478" s="116" t="str">
        <f t="shared" si="31"/>
        <v>High season</v>
      </c>
      <c r="K478" s="117" t="str" cm="1">
        <f t="array" ref="K478">_xlfn.IFS(AND(H478="Weekday", J478="High season"), VLOOKUP(B478, high_weekday, 2, 0),
    AND(H478="Saturday", J478="High season"), VLOOKUP(B478, high_saturday, 2, 0),
    AND(H478="Sunday", J478="High season"), VLOOKUP(B478, high_sunday, 2, 0),
    AND(H478="Weekday", J478="Low season"), VLOOKUP(B478, low_weekdays, 2, 0),
    AND(H478="Saturday", J478="Low season"), VLOOKUP(B478, low_saturday, 2, 0),
    AND(H478="Sunday", J478="Low season"), VLOOKUP(B478, low_sunday, 2, 0),
    TRUE, "error")</f>
        <v>Peak</v>
      </c>
    </row>
    <row r="479" spans="1:11" x14ac:dyDescent="0.25">
      <c r="A479" s="111">
        <v>45148</v>
      </c>
      <c r="B479" s="86">
        <v>0.79166666666666696</v>
      </c>
      <c r="C479" s="91">
        <f t="shared" ca="1" si="28"/>
        <v>19</v>
      </c>
      <c r="D479" s="118">
        <v>38</v>
      </c>
      <c r="E479" s="119">
        <v>0.77083333333333304</v>
      </c>
      <c r="F479" s="119">
        <v>0.79166666666666696</v>
      </c>
      <c r="G479" s="115">
        <f t="shared" si="29"/>
        <v>5</v>
      </c>
      <c r="H479" s="116" t="str" cm="1">
        <f t="array" ref="H479">_xlfn.IFS((G479&gt;=2)*(G479&lt;=6), "Weekday", G479=7, "Saturday", G479=1, "Sunday")</f>
        <v>Weekday</v>
      </c>
      <c r="I479" s="116">
        <f t="shared" si="30"/>
        <v>8</v>
      </c>
      <c r="J479" s="116" t="str">
        <f t="shared" si="31"/>
        <v>High season</v>
      </c>
      <c r="K479" s="117" t="str" cm="1">
        <f t="array" ref="K479">_xlfn.IFS(AND(H479="Weekday", J479="High season"), VLOOKUP(B479, high_weekday, 2, 0),
    AND(H479="Saturday", J479="High season"), VLOOKUP(B479, high_saturday, 2, 0),
    AND(H479="Sunday", J479="High season"), VLOOKUP(B479, high_sunday, 2, 0),
    AND(H479="Weekday", J479="Low season"), VLOOKUP(B479, low_weekdays, 2, 0),
    AND(H479="Saturday", J479="Low season"), VLOOKUP(B479, low_saturday, 2, 0),
    AND(H479="Sunday", J479="Low season"), VLOOKUP(B479, low_sunday, 2, 0),
    TRUE, "error")</f>
        <v>Peak</v>
      </c>
    </row>
    <row r="480" spans="1:11" x14ac:dyDescent="0.25">
      <c r="A480" s="111">
        <v>45148</v>
      </c>
      <c r="B480" s="86">
        <v>0.8125</v>
      </c>
      <c r="C480" s="91">
        <f t="shared" ca="1" si="28"/>
        <v>7</v>
      </c>
      <c r="D480" s="118">
        <v>39</v>
      </c>
      <c r="E480" s="119">
        <v>0.79166666666666696</v>
      </c>
      <c r="F480" s="119">
        <v>0.8125</v>
      </c>
      <c r="G480" s="115">
        <f t="shared" si="29"/>
        <v>5</v>
      </c>
      <c r="H480" s="116" t="str" cm="1">
        <f t="array" ref="H480">_xlfn.IFS((G480&gt;=2)*(G480&lt;=6), "Weekday", G480=7, "Saturday", G480=1, "Sunday")</f>
        <v>Weekday</v>
      </c>
      <c r="I480" s="116">
        <f t="shared" si="30"/>
        <v>8</v>
      </c>
      <c r="J480" s="116" t="str">
        <f t="shared" si="31"/>
        <v>High season</v>
      </c>
      <c r="K480" s="117" t="str" cm="1">
        <f t="array" ref="K480">_xlfn.IFS(AND(H480="Weekday", J480="High season"), VLOOKUP(B480, high_weekday, 2, 0),
    AND(H480="Saturday", J480="High season"), VLOOKUP(B480, high_saturday, 2, 0),
    AND(H480="Sunday", J480="High season"), VLOOKUP(B480, high_sunday, 2, 0),
    AND(H480="Weekday", J480="Low season"), VLOOKUP(B480, low_weekdays, 2, 0),
    AND(H480="Saturday", J480="Low season"), VLOOKUP(B480, low_saturday, 2, 0),
    AND(H480="Sunday", J480="Low season"), VLOOKUP(B480, low_sunday, 2, 0),
    TRUE, "error")</f>
        <v>Standard</v>
      </c>
    </row>
    <row r="481" spans="1:11" x14ac:dyDescent="0.25">
      <c r="A481" s="111">
        <v>45148</v>
      </c>
      <c r="B481" s="86">
        <v>0.83333333333333304</v>
      </c>
      <c r="C481" s="91">
        <f t="shared" ca="1" si="28"/>
        <v>20</v>
      </c>
      <c r="D481" s="118">
        <v>40</v>
      </c>
      <c r="E481" s="119">
        <v>0.8125</v>
      </c>
      <c r="F481" s="119">
        <v>0.83333333333333304</v>
      </c>
      <c r="G481" s="115">
        <f t="shared" si="29"/>
        <v>5</v>
      </c>
      <c r="H481" s="116" t="str" cm="1">
        <f t="array" ref="H481">_xlfn.IFS((G481&gt;=2)*(G481&lt;=6), "Weekday", G481=7, "Saturday", G481=1, "Sunday")</f>
        <v>Weekday</v>
      </c>
      <c r="I481" s="116">
        <f t="shared" si="30"/>
        <v>8</v>
      </c>
      <c r="J481" s="116" t="str">
        <f t="shared" si="31"/>
        <v>High season</v>
      </c>
      <c r="K481" s="117" t="str" cm="1">
        <f t="array" ref="K481">_xlfn.IFS(AND(H481="Weekday", J481="High season"), VLOOKUP(B481, high_weekday, 2, 0),
    AND(H481="Saturday", J481="High season"), VLOOKUP(B481, high_saturday, 2, 0),
    AND(H481="Sunday", J481="High season"), VLOOKUP(B481, high_sunday, 2, 0),
    AND(H481="Weekday", J481="Low season"), VLOOKUP(B481, low_weekdays, 2, 0),
    AND(H481="Saturday", J481="Low season"), VLOOKUP(B481, low_saturday, 2, 0),
    AND(H481="Sunday", J481="Low season"), VLOOKUP(B481, low_sunday, 2, 0),
    TRUE, "error")</f>
        <v>Standard</v>
      </c>
    </row>
    <row r="482" spans="1:11" x14ac:dyDescent="0.25">
      <c r="A482" s="111">
        <v>45148</v>
      </c>
      <c r="B482" s="86">
        <v>0.85416666666666696</v>
      </c>
      <c r="C482" s="91">
        <f t="shared" ca="1" si="28"/>
        <v>6</v>
      </c>
      <c r="D482" s="118">
        <v>41</v>
      </c>
      <c r="E482" s="119">
        <v>0.83333333333333304</v>
      </c>
      <c r="F482" s="119">
        <v>0.85416666666666696</v>
      </c>
      <c r="G482" s="115">
        <f t="shared" si="29"/>
        <v>5</v>
      </c>
      <c r="H482" s="116" t="str" cm="1">
        <f t="array" ref="H482">_xlfn.IFS((G482&gt;=2)*(G482&lt;=6), "Weekday", G482=7, "Saturday", G482=1, "Sunday")</f>
        <v>Weekday</v>
      </c>
      <c r="I482" s="116">
        <f t="shared" si="30"/>
        <v>8</v>
      </c>
      <c r="J482" s="116" t="str">
        <f t="shared" si="31"/>
        <v>High season</v>
      </c>
      <c r="K482" s="117" t="str" cm="1">
        <f t="array" ref="K482">_xlfn.IFS(AND(H482="Weekday", J482="High season"), VLOOKUP(B482, high_weekday, 2, 0),
    AND(H482="Saturday", J482="High season"), VLOOKUP(B482, high_saturday, 2, 0),
    AND(H482="Sunday", J482="High season"), VLOOKUP(B482, high_sunday, 2, 0),
    AND(H482="Weekday", J482="Low season"), VLOOKUP(B482, low_weekdays, 2, 0),
    AND(H482="Saturday", J482="Low season"), VLOOKUP(B482, low_saturday, 2, 0),
    AND(H482="Sunday", J482="Low season"), VLOOKUP(B482, low_sunday, 2, 0),
    TRUE, "error")</f>
        <v>Standard</v>
      </c>
    </row>
    <row r="483" spans="1:11" x14ac:dyDescent="0.25">
      <c r="A483" s="111">
        <v>45148</v>
      </c>
      <c r="B483" s="86">
        <v>0.875</v>
      </c>
      <c r="C483" s="91">
        <f t="shared" ca="1" si="28"/>
        <v>19</v>
      </c>
      <c r="D483" s="118">
        <v>42</v>
      </c>
      <c r="E483" s="119">
        <v>0.85416666666666696</v>
      </c>
      <c r="F483" s="119">
        <v>0.875</v>
      </c>
      <c r="G483" s="115">
        <f t="shared" si="29"/>
        <v>5</v>
      </c>
      <c r="H483" s="116" t="str" cm="1">
        <f t="array" ref="H483">_xlfn.IFS((G483&gt;=2)*(G483&lt;=6), "Weekday", G483=7, "Saturday", G483=1, "Sunday")</f>
        <v>Weekday</v>
      </c>
      <c r="I483" s="116">
        <f t="shared" si="30"/>
        <v>8</v>
      </c>
      <c r="J483" s="116" t="str">
        <f t="shared" si="31"/>
        <v>High season</v>
      </c>
      <c r="K483" s="117" t="str" cm="1">
        <f t="array" ref="K483">_xlfn.IFS(AND(H483="Weekday", J483="High season"), VLOOKUP(B483, high_weekday, 2, 0),
    AND(H483="Saturday", J483="High season"), VLOOKUP(B483, high_saturday, 2, 0),
    AND(H483="Sunday", J483="High season"), VLOOKUP(B483, high_sunday, 2, 0),
    AND(H483="Weekday", J483="Low season"), VLOOKUP(B483, low_weekdays, 2, 0),
    AND(H483="Saturday", J483="Low season"), VLOOKUP(B483, low_saturday, 2, 0),
    AND(H483="Sunday", J483="Low season"), VLOOKUP(B483, low_sunday, 2, 0),
    TRUE, "error")</f>
        <v>Standard</v>
      </c>
    </row>
    <row r="484" spans="1:11" x14ac:dyDescent="0.25">
      <c r="A484" s="111">
        <v>45148</v>
      </c>
      <c r="B484" s="86">
        <v>0.89583333333333304</v>
      </c>
      <c r="C484" s="91">
        <f t="shared" ca="1" si="28"/>
        <v>21</v>
      </c>
      <c r="D484" s="118">
        <v>43</v>
      </c>
      <c r="E484" s="119">
        <v>0.875</v>
      </c>
      <c r="F484" s="119">
        <v>0.89583333333333304</v>
      </c>
      <c r="G484" s="115">
        <f t="shared" si="29"/>
        <v>5</v>
      </c>
      <c r="H484" s="116" t="str" cm="1">
        <f t="array" ref="H484">_xlfn.IFS((G484&gt;=2)*(G484&lt;=6), "Weekday", G484=7, "Saturday", G484=1, "Sunday")</f>
        <v>Weekday</v>
      </c>
      <c r="I484" s="116">
        <f t="shared" si="30"/>
        <v>8</v>
      </c>
      <c r="J484" s="116" t="str">
        <f t="shared" si="31"/>
        <v>High season</v>
      </c>
      <c r="K484" s="117" t="str" cm="1">
        <f t="array" ref="K484">_xlfn.IFS(AND(H484="Weekday", J484="High season"), VLOOKUP(B484, high_weekday, 2, 0),
    AND(H484="Saturday", J484="High season"), VLOOKUP(B484, high_saturday, 2, 0),
    AND(H484="Sunday", J484="High season"), VLOOKUP(B484, high_sunday, 2, 0),
    AND(H484="Weekday", J484="Low season"), VLOOKUP(B484, low_weekdays, 2, 0),
    AND(H484="Saturday", J484="Low season"), VLOOKUP(B484, low_saturday, 2, 0),
    AND(H484="Sunday", J484="Low season"), VLOOKUP(B484, low_sunday, 2, 0),
    TRUE, "error")</f>
        <v>Standard</v>
      </c>
    </row>
    <row r="485" spans="1:11" x14ac:dyDescent="0.25">
      <c r="A485" s="111">
        <v>45148</v>
      </c>
      <c r="B485" s="86">
        <v>0.91666666666666696</v>
      </c>
      <c r="C485" s="91">
        <f t="shared" ca="1" si="28"/>
        <v>29</v>
      </c>
      <c r="D485" s="118">
        <v>44</v>
      </c>
      <c r="E485" s="119">
        <v>0.89583333333333304</v>
      </c>
      <c r="F485" s="119">
        <v>0.91666666666666696</v>
      </c>
      <c r="G485" s="115">
        <f t="shared" si="29"/>
        <v>5</v>
      </c>
      <c r="H485" s="116" t="str" cm="1">
        <f t="array" ref="H485">_xlfn.IFS((G485&gt;=2)*(G485&lt;=6), "Weekday", G485=7, "Saturday", G485=1, "Sunday")</f>
        <v>Weekday</v>
      </c>
      <c r="I485" s="116">
        <f t="shared" si="30"/>
        <v>8</v>
      </c>
      <c r="J485" s="116" t="str">
        <f t="shared" si="31"/>
        <v>High season</v>
      </c>
      <c r="K485" s="117" t="str" cm="1">
        <f t="array" ref="K485">_xlfn.IFS(AND(H485="Weekday", J485="High season"), VLOOKUP(B485, high_weekday, 2, 0),
    AND(H485="Saturday", J485="High season"), VLOOKUP(B485, high_saturday, 2, 0),
    AND(H485="Sunday", J485="High season"), VLOOKUP(B485, high_sunday, 2, 0),
    AND(H485="Weekday", J485="Low season"), VLOOKUP(B485, low_weekdays, 2, 0),
    AND(H485="Saturday", J485="Low season"), VLOOKUP(B485, low_saturday, 2, 0),
    AND(H485="Sunday", J485="Low season"), VLOOKUP(B485, low_sunday, 2, 0),
    TRUE, "error")</f>
        <v>Standard</v>
      </c>
    </row>
    <row r="486" spans="1:11" x14ac:dyDescent="0.25">
      <c r="A486" s="111">
        <v>45148</v>
      </c>
      <c r="B486" s="86">
        <v>0.9375</v>
      </c>
      <c r="C486" s="91">
        <f t="shared" ca="1" si="28"/>
        <v>1</v>
      </c>
      <c r="D486" s="118">
        <v>45</v>
      </c>
      <c r="E486" s="119">
        <v>0.91666666666666696</v>
      </c>
      <c r="F486" s="119">
        <v>0.9375</v>
      </c>
      <c r="G486" s="115">
        <f t="shared" si="29"/>
        <v>5</v>
      </c>
      <c r="H486" s="116" t="str" cm="1">
        <f t="array" ref="H486">_xlfn.IFS((G486&gt;=2)*(G486&lt;=6), "Weekday", G486=7, "Saturday", G486=1, "Sunday")</f>
        <v>Weekday</v>
      </c>
      <c r="I486" s="116">
        <f t="shared" si="30"/>
        <v>8</v>
      </c>
      <c r="J486" s="116" t="str">
        <f t="shared" si="31"/>
        <v>High season</v>
      </c>
      <c r="K486" s="117" t="str" cm="1">
        <f t="array" ref="K486">_xlfn.IFS(AND(H486="Weekday", J486="High season"), VLOOKUP(B486, high_weekday, 2, 0),
    AND(H486="Saturday", J486="High season"), VLOOKUP(B486, high_saturday, 2, 0),
    AND(H486="Sunday", J486="High season"), VLOOKUP(B486, high_sunday, 2, 0),
    AND(H486="Weekday", J486="Low season"), VLOOKUP(B486, low_weekdays, 2, 0),
    AND(H486="Saturday", J486="Low season"), VLOOKUP(B486, low_saturday, 2, 0),
    AND(H486="Sunday", J486="Low season"), VLOOKUP(B486, low_sunday, 2, 0),
    TRUE, "error")</f>
        <v>Off-peak</v>
      </c>
    </row>
    <row r="487" spans="1:11" x14ac:dyDescent="0.25">
      <c r="A487" s="111">
        <v>45148</v>
      </c>
      <c r="B487" s="86">
        <v>0.95833333333333304</v>
      </c>
      <c r="C487" s="91">
        <f t="shared" ca="1" si="28"/>
        <v>21</v>
      </c>
      <c r="D487" s="118">
        <v>46</v>
      </c>
      <c r="E487" s="119">
        <v>0.9375</v>
      </c>
      <c r="F487" s="119">
        <v>0.95833333333333304</v>
      </c>
      <c r="G487" s="115">
        <f t="shared" si="29"/>
        <v>5</v>
      </c>
      <c r="H487" s="116" t="str" cm="1">
        <f t="array" ref="H487">_xlfn.IFS((G487&gt;=2)*(G487&lt;=6), "Weekday", G487=7, "Saturday", G487=1, "Sunday")</f>
        <v>Weekday</v>
      </c>
      <c r="I487" s="116">
        <f t="shared" si="30"/>
        <v>8</v>
      </c>
      <c r="J487" s="116" t="str">
        <f t="shared" si="31"/>
        <v>High season</v>
      </c>
      <c r="K487" s="117" t="str" cm="1">
        <f t="array" ref="K487">_xlfn.IFS(AND(H487="Weekday", J487="High season"), VLOOKUP(B487, high_weekday, 2, 0),
    AND(H487="Saturday", J487="High season"), VLOOKUP(B487, high_saturday, 2, 0),
    AND(H487="Sunday", J487="High season"), VLOOKUP(B487, high_sunday, 2, 0),
    AND(H487="Weekday", J487="Low season"), VLOOKUP(B487, low_weekdays, 2, 0),
    AND(H487="Saturday", J487="Low season"), VLOOKUP(B487, low_saturday, 2, 0),
    AND(H487="Sunday", J487="Low season"), VLOOKUP(B487, low_sunday, 2, 0),
    TRUE, "error")</f>
        <v>Off-peak</v>
      </c>
    </row>
    <row r="488" spans="1:11" x14ac:dyDescent="0.25">
      <c r="A488" s="111">
        <v>45148</v>
      </c>
      <c r="B488" s="86">
        <v>0.97916666666666696</v>
      </c>
      <c r="C488" s="91">
        <f t="shared" ca="1" si="28"/>
        <v>29</v>
      </c>
      <c r="D488" s="118">
        <v>47</v>
      </c>
      <c r="E488" s="119">
        <v>0.95833333333333304</v>
      </c>
      <c r="F488" s="119">
        <v>0.97916666666666696</v>
      </c>
      <c r="G488" s="115">
        <f t="shared" si="29"/>
        <v>5</v>
      </c>
      <c r="H488" s="116" t="str" cm="1">
        <f t="array" ref="H488">_xlfn.IFS((G488&gt;=2)*(G488&lt;=6), "Weekday", G488=7, "Saturday", G488=1, "Sunday")</f>
        <v>Weekday</v>
      </c>
      <c r="I488" s="116">
        <f t="shared" si="30"/>
        <v>8</v>
      </c>
      <c r="J488" s="116" t="str">
        <f t="shared" si="31"/>
        <v>High season</v>
      </c>
      <c r="K488" s="117" t="str" cm="1">
        <f t="array" ref="K488">_xlfn.IFS(AND(H488="Weekday", J488="High season"), VLOOKUP(B488, high_weekday, 2, 0),
    AND(H488="Saturday", J488="High season"), VLOOKUP(B488, high_saturday, 2, 0),
    AND(H488="Sunday", J488="High season"), VLOOKUP(B488, high_sunday, 2, 0),
    AND(H488="Weekday", J488="Low season"), VLOOKUP(B488, low_weekdays, 2, 0),
    AND(H488="Saturday", J488="Low season"), VLOOKUP(B488, low_saturday, 2, 0),
    AND(H488="Sunday", J488="Low season"), VLOOKUP(B488, low_sunday, 2, 0),
    TRUE, "error")</f>
        <v>Off-peak</v>
      </c>
    </row>
    <row r="489" spans="1:11" x14ac:dyDescent="0.25">
      <c r="A489" s="111">
        <v>45148</v>
      </c>
      <c r="B489" s="86">
        <v>1</v>
      </c>
      <c r="C489" s="91">
        <f t="shared" ca="1" si="28"/>
        <v>7</v>
      </c>
      <c r="D489" s="118">
        <v>48</v>
      </c>
      <c r="E489" s="119">
        <v>0.97916666666666696</v>
      </c>
      <c r="F489" s="119">
        <v>1</v>
      </c>
      <c r="G489" s="115">
        <f t="shared" si="29"/>
        <v>5</v>
      </c>
      <c r="H489" s="116" t="str" cm="1">
        <f t="array" ref="H489">_xlfn.IFS((G489&gt;=2)*(G489&lt;=6), "Weekday", G489=7, "Saturday", G489=1, "Sunday")</f>
        <v>Weekday</v>
      </c>
      <c r="I489" s="116">
        <f t="shared" si="30"/>
        <v>8</v>
      </c>
      <c r="J489" s="116" t="str">
        <f t="shared" si="31"/>
        <v>High season</v>
      </c>
      <c r="K489" s="117" t="str" cm="1">
        <f t="array" ref="K489">_xlfn.IFS(AND(H489="Weekday", J489="High season"), VLOOKUP(B489, high_weekday, 2, 0),
    AND(H489="Saturday", J489="High season"), VLOOKUP(B489, high_saturday, 2, 0),
    AND(H489="Sunday", J489="High season"), VLOOKUP(B489, high_sunday, 2, 0),
    AND(H489="Weekday", J489="Low season"), VLOOKUP(B489, low_weekdays, 2, 0),
    AND(H489="Saturday", J489="Low season"), VLOOKUP(B489, low_saturday, 2, 0),
    AND(H489="Sunday", J489="Low season"), VLOOKUP(B489, low_sunday, 2, 0),
    TRUE, "error")</f>
        <v>Off-peak</v>
      </c>
    </row>
    <row r="490" spans="1:11" x14ac:dyDescent="0.25">
      <c r="A490" s="111">
        <v>45149</v>
      </c>
      <c r="B490" s="86">
        <v>2.0833333333333332E-2</v>
      </c>
      <c r="C490" s="91">
        <f t="shared" ca="1" si="28"/>
        <v>3</v>
      </c>
      <c r="D490" s="118">
        <v>1</v>
      </c>
      <c r="E490" s="119">
        <v>0</v>
      </c>
      <c r="F490" s="119">
        <v>2.0833333333333332E-2</v>
      </c>
      <c r="G490" s="115">
        <f t="shared" si="29"/>
        <v>6</v>
      </c>
      <c r="H490" s="116" t="str" cm="1">
        <f t="array" ref="H490">_xlfn.IFS((G490&gt;=2)*(G490&lt;=6), "Weekday", G490=7, "Saturday", G490=1, "Sunday")</f>
        <v>Weekday</v>
      </c>
      <c r="I490" s="116">
        <f t="shared" si="30"/>
        <v>8</v>
      </c>
      <c r="J490" s="116" t="str">
        <f t="shared" si="31"/>
        <v>High season</v>
      </c>
      <c r="K490" s="117" t="str" cm="1">
        <f t="array" ref="K490">_xlfn.IFS(AND(H490="Weekday", J490="High season"), VLOOKUP(B490, high_weekday, 2, 0),
    AND(H490="Saturday", J490="High season"), VLOOKUP(B490, high_saturday, 2, 0),
    AND(H490="Sunday", J490="High season"), VLOOKUP(B490, high_sunday, 2, 0),
    AND(H490="Weekday", J490="Low season"), VLOOKUP(B490, low_weekdays, 2, 0),
    AND(H490="Saturday", J490="Low season"), VLOOKUP(B490, low_saturday, 2, 0),
    AND(H490="Sunday", J490="Low season"), VLOOKUP(B490, low_sunday, 2, 0),
    TRUE, "error")</f>
        <v>Off-peak</v>
      </c>
    </row>
    <row r="491" spans="1:11" x14ac:dyDescent="0.25">
      <c r="A491" s="111">
        <v>45149</v>
      </c>
      <c r="B491" s="86">
        <v>4.1666666666666664E-2</v>
      </c>
      <c r="C491" s="91">
        <f t="shared" ca="1" si="28"/>
        <v>20</v>
      </c>
      <c r="D491" s="118">
        <v>2</v>
      </c>
      <c r="E491" s="119">
        <v>2.0833333333333332E-2</v>
      </c>
      <c r="F491" s="119">
        <v>4.1666666666666664E-2</v>
      </c>
      <c r="G491" s="115">
        <f t="shared" si="29"/>
        <v>6</v>
      </c>
      <c r="H491" s="116" t="str" cm="1">
        <f t="array" ref="H491">_xlfn.IFS((G491&gt;=2)*(G491&lt;=6), "Weekday", G491=7, "Saturday", G491=1, "Sunday")</f>
        <v>Weekday</v>
      </c>
      <c r="I491" s="116">
        <f t="shared" si="30"/>
        <v>8</v>
      </c>
      <c r="J491" s="116" t="str">
        <f t="shared" si="31"/>
        <v>High season</v>
      </c>
      <c r="K491" s="117" t="str" cm="1">
        <f t="array" ref="K491">_xlfn.IFS(AND(H491="Weekday", J491="High season"), VLOOKUP(B491, high_weekday, 2, 0),
    AND(H491="Saturday", J491="High season"), VLOOKUP(B491, high_saturday, 2, 0),
    AND(H491="Sunday", J491="High season"), VLOOKUP(B491, high_sunday, 2, 0),
    AND(H491="Weekday", J491="Low season"), VLOOKUP(B491, low_weekdays, 2, 0),
    AND(H491="Saturday", J491="Low season"), VLOOKUP(B491, low_saturday, 2, 0),
    AND(H491="Sunday", J491="Low season"), VLOOKUP(B491, low_sunday, 2, 0),
    TRUE, "error")</f>
        <v>Off-peak</v>
      </c>
    </row>
    <row r="492" spans="1:11" x14ac:dyDescent="0.25">
      <c r="A492" s="111">
        <v>45149</v>
      </c>
      <c r="B492" s="86">
        <v>6.25E-2</v>
      </c>
      <c r="C492" s="91">
        <f t="shared" ca="1" si="28"/>
        <v>22</v>
      </c>
      <c r="D492" s="118">
        <v>3</v>
      </c>
      <c r="E492" s="119">
        <v>4.1666666666666664E-2</v>
      </c>
      <c r="F492" s="119">
        <v>6.25E-2</v>
      </c>
      <c r="G492" s="115">
        <f t="shared" si="29"/>
        <v>6</v>
      </c>
      <c r="H492" s="116" t="str" cm="1">
        <f t="array" ref="H492">_xlfn.IFS((G492&gt;=2)*(G492&lt;=6), "Weekday", G492=7, "Saturday", G492=1, "Sunday")</f>
        <v>Weekday</v>
      </c>
      <c r="I492" s="116">
        <f t="shared" si="30"/>
        <v>8</v>
      </c>
      <c r="J492" s="116" t="str">
        <f t="shared" si="31"/>
        <v>High season</v>
      </c>
      <c r="K492" s="117" t="str" cm="1">
        <f t="array" ref="K492">_xlfn.IFS(AND(H492="Weekday", J492="High season"), VLOOKUP(B492, high_weekday, 2, 0),
    AND(H492="Saturday", J492="High season"), VLOOKUP(B492, high_saturday, 2, 0),
    AND(H492="Sunday", J492="High season"), VLOOKUP(B492, high_sunday, 2, 0),
    AND(H492="Weekday", J492="Low season"), VLOOKUP(B492, low_weekdays, 2, 0),
    AND(H492="Saturday", J492="Low season"), VLOOKUP(B492, low_saturday, 2, 0),
    AND(H492="Sunday", J492="Low season"), VLOOKUP(B492, low_sunday, 2, 0),
    TRUE, "error")</f>
        <v>Off-peak</v>
      </c>
    </row>
    <row r="493" spans="1:11" x14ac:dyDescent="0.25">
      <c r="A493" s="111">
        <v>45149</v>
      </c>
      <c r="B493" s="86">
        <v>8.3333333333333301E-2</v>
      </c>
      <c r="C493" s="91">
        <f t="shared" ca="1" si="28"/>
        <v>15</v>
      </c>
      <c r="D493" s="118">
        <v>4</v>
      </c>
      <c r="E493" s="119">
        <v>6.25E-2</v>
      </c>
      <c r="F493" s="119">
        <v>8.3333333333333301E-2</v>
      </c>
      <c r="G493" s="115">
        <f t="shared" si="29"/>
        <v>6</v>
      </c>
      <c r="H493" s="116" t="str" cm="1">
        <f t="array" ref="H493">_xlfn.IFS((G493&gt;=2)*(G493&lt;=6), "Weekday", G493=7, "Saturday", G493=1, "Sunday")</f>
        <v>Weekday</v>
      </c>
      <c r="I493" s="116">
        <f t="shared" si="30"/>
        <v>8</v>
      </c>
      <c r="J493" s="116" t="str">
        <f t="shared" si="31"/>
        <v>High season</v>
      </c>
      <c r="K493" s="117" t="str" cm="1">
        <f t="array" ref="K493">_xlfn.IFS(AND(H493="Weekday", J493="High season"), VLOOKUP(B493, high_weekday, 2, 0),
    AND(H493="Saturday", J493="High season"), VLOOKUP(B493, high_saturday, 2, 0),
    AND(H493="Sunday", J493="High season"), VLOOKUP(B493, high_sunday, 2, 0),
    AND(H493="Weekday", J493="Low season"), VLOOKUP(B493, low_weekdays, 2, 0),
    AND(H493="Saturday", J493="Low season"), VLOOKUP(B493, low_saturday, 2, 0),
    AND(H493="Sunday", J493="Low season"), VLOOKUP(B493, low_sunday, 2, 0),
    TRUE, "error")</f>
        <v>Off-peak</v>
      </c>
    </row>
    <row r="494" spans="1:11" x14ac:dyDescent="0.25">
      <c r="A494" s="111">
        <v>45149</v>
      </c>
      <c r="B494" s="86">
        <v>0.104166666666667</v>
      </c>
      <c r="C494" s="91">
        <f t="shared" ca="1" si="28"/>
        <v>24</v>
      </c>
      <c r="D494" s="118">
        <v>5</v>
      </c>
      <c r="E494" s="119">
        <v>8.3333333333333301E-2</v>
      </c>
      <c r="F494" s="119">
        <v>0.104166666666667</v>
      </c>
      <c r="G494" s="115">
        <f t="shared" si="29"/>
        <v>6</v>
      </c>
      <c r="H494" s="116" t="str" cm="1">
        <f t="array" ref="H494">_xlfn.IFS((G494&gt;=2)*(G494&lt;=6), "Weekday", G494=7, "Saturday", G494=1, "Sunday")</f>
        <v>Weekday</v>
      </c>
      <c r="I494" s="116">
        <f t="shared" si="30"/>
        <v>8</v>
      </c>
      <c r="J494" s="116" t="str">
        <f t="shared" si="31"/>
        <v>High season</v>
      </c>
      <c r="K494" s="117" t="str" cm="1">
        <f t="array" ref="K494">_xlfn.IFS(AND(H494="Weekday", J494="High season"), VLOOKUP(B494, high_weekday, 2, 0),
    AND(H494="Saturday", J494="High season"), VLOOKUP(B494, high_saturday, 2, 0),
    AND(H494="Sunday", J494="High season"), VLOOKUP(B494, high_sunday, 2, 0),
    AND(H494="Weekday", J494="Low season"), VLOOKUP(B494, low_weekdays, 2, 0),
    AND(H494="Saturday", J494="Low season"), VLOOKUP(B494, low_saturday, 2, 0),
    AND(H494="Sunday", J494="Low season"), VLOOKUP(B494, low_sunday, 2, 0),
    TRUE, "error")</f>
        <v>Off-peak</v>
      </c>
    </row>
    <row r="495" spans="1:11" x14ac:dyDescent="0.25">
      <c r="A495" s="111">
        <v>45149</v>
      </c>
      <c r="B495" s="86">
        <v>0.125</v>
      </c>
      <c r="C495" s="91">
        <f t="shared" ca="1" si="28"/>
        <v>2</v>
      </c>
      <c r="D495" s="118">
        <v>6</v>
      </c>
      <c r="E495" s="119">
        <v>0.104166666666667</v>
      </c>
      <c r="F495" s="119">
        <v>0.125</v>
      </c>
      <c r="G495" s="115">
        <f t="shared" si="29"/>
        <v>6</v>
      </c>
      <c r="H495" s="116" t="str" cm="1">
        <f t="array" ref="H495">_xlfn.IFS((G495&gt;=2)*(G495&lt;=6), "Weekday", G495=7, "Saturday", G495=1, "Sunday")</f>
        <v>Weekday</v>
      </c>
      <c r="I495" s="116">
        <f t="shared" si="30"/>
        <v>8</v>
      </c>
      <c r="J495" s="116" t="str">
        <f t="shared" si="31"/>
        <v>High season</v>
      </c>
      <c r="K495" s="117" t="str" cm="1">
        <f t="array" ref="K495">_xlfn.IFS(AND(H495="Weekday", J495="High season"), VLOOKUP(B495, high_weekday, 2, 0),
    AND(H495="Saturday", J495="High season"), VLOOKUP(B495, high_saturday, 2, 0),
    AND(H495="Sunday", J495="High season"), VLOOKUP(B495, high_sunday, 2, 0),
    AND(H495="Weekday", J495="Low season"), VLOOKUP(B495, low_weekdays, 2, 0),
    AND(H495="Saturday", J495="Low season"), VLOOKUP(B495, low_saturday, 2, 0),
    AND(H495="Sunday", J495="Low season"), VLOOKUP(B495, low_sunday, 2, 0),
    TRUE, "error")</f>
        <v>Off-peak</v>
      </c>
    </row>
    <row r="496" spans="1:11" x14ac:dyDescent="0.25">
      <c r="A496" s="111">
        <v>45149</v>
      </c>
      <c r="B496" s="86">
        <v>0.14583333333333301</v>
      </c>
      <c r="C496" s="91">
        <f t="shared" ca="1" si="28"/>
        <v>4</v>
      </c>
      <c r="D496" s="118">
        <v>7</v>
      </c>
      <c r="E496" s="119">
        <v>0.125</v>
      </c>
      <c r="F496" s="119">
        <v>0.14583333333333301</v>
      </c>
      <c r="G496" s="115">
        <f t="shared" si="29"/>
        <v>6</v>
      </c>
      <c r="H496" s="116" t="str" cm="1">
        <f t="array" ref="H496">_xlfn.IFS((G496&gt;=2)*(G496&lt;=6), "Weekday", G496=7, "Saturday", G496=1, "Sunday")</f>
        <v>Weekday</v>
      </c>
      <c r="I496" s="116">
        <f t="shared" si="30"/>
        <v>8</v>
      </c>
      <c r="J496" s="116" t="str">
        <f t="shared" si="31"/>
        <v>High season</v>
      </c>
      <c r="K496" s="117" t="str" cm="1">
        <f t="array" ref="K496">_xlfn.IFS(AND(H496="Weekday", J496="High season"), VLOOKUP(B496, high_weekday, 2, 0),
    AND(H496="Saturday", J496="High season"), VLOOKUP(B496, high_saturday, 2, 0),
    AND(H496="Sunday", J496="High season"), VLOOKUP(B496, high_sunday, 2, 0),
    AND(H496="Weekday", J496="Low season"), VLOOKUP(B496, low_weekdays, 2, 0),
    AND(H496="Saturday", J496="Low season"), VLOOKUP(B496, low_saturday, 2, 0),
    AND(H496="Sunday", J496="Low season"), VLOOKUP(B496, low_sunday, 2, 0),
    TRUE, "error")</f>
        <v>Off-peak</v>
      </c>
    </row>
    <row r="497" spans="1:11" x14ac:dyDescent="0.25">
      <c r="A497" s="111">
        <v>45149</v>
      </c>
      <c r="B497" s="86">
        <v>0.16666666666666699</v>
      </c>
      <c r="C497" s="91">
        <f t="shared" ca="1" si="28"/>
        <v>1</v>
      </c>
      <c r="D497" s="118">
        <v>8</v>
      </c>
      <c r="E497" s="119">
        <v>0.14583333333333301</v>
      </c>
      <c r="F497" s="119">
        <v>0.16666666666666699</v>
      </c>
      <c r="G497" s="115">
        <f t="shared" si="29"/>
        <v>6</v>
      </c>
      <c r="H497" s="116" t="str" cm="1">
        <f t="array" ref="H497">_xlfn.IFS((G497&gt;=2)*(G497&lt;=6), "Weekday", G497=7, "Saturday", G497=1, "Sunday")</f>
        <v>Weekday</v>
      </c>
      <c r="I497" s="116">
        <f t="shared" si="30"/>
        <v>8</v>
      </c>
      <c r="J497" s="116" t="str">
        <f t="shared" si="31"/>
        <v>High season</v>
      </c>
      <c r="K497" s="117" t="str" cm="1">
        <f t="array" ref="K497">_xlfn.IFS(AND(H497="Weekday", J497="High season"), VLOOKUP(B497, high_weekday, 2, 0),
    AND(H497="Saturday", J497="High season"), VLOOKUP(B497, high_saturday, 2, 0),
    AND(H497="Sunday", J497="High season"), VLOOKUP(B497, high_sunday, 2, 0),
    AND(H497="Weekday", J497="Low season"), VLOOKUP(B497, low_weekdays, 2, 0),
    AND(H497="Saturday", J497="Low season"), VLOOKUP(B497, low_saturday, 2, 0),
    AND(H497="Sunday", J497="Low season"), VLOOKUP(B497, low_sunday, 2, 0),
    TRUE, "error")</f>
        <v>Off-peak</v>
      </c>
    </row>
    <row r="498" spans="1:11" x14ac:dyDescent="0.25">
      <c r="A498" s="111">
        <v>45149</v>
      </c>
      <c r="B498" s="86">
        <v>0.1875</v>
      </c>
      <c r="C498" s="91">
        <f t="shared" ca="1" si="28"/>
        <v>10</v>
      </c>
      <c r="D498" s="118">
        <v>9</v>
      </c>
      <c r="E498" s="119">
        <v>0.16666666666666699</v>
      </c>
      <c r="F498" s="119">
        <v>0.1875</v>
      </c>
      <c r="G498" s="115">
        <f t="shared" si="29"/>
        <v>6</v>
      </c>
      <c r="H498" s="116" t="str" cm="1">
        <f t="array" ref="H498">_xlfn.IFS((G498&gt;=2)*(G498&lt;=6), "Weekday", G498=7, "Saturday", G498=1, "Sunday")</f>
        <v>Weekday</v>
      </c>
      <c r="I498" s="116">
        <f t="shared" si="30"/>
        <v>8</v>
      </c>
      <c r="J498" s="116" t="str">
        <f t="shared" si="31"/>
        <v>High season</v>
      </c>
      <c r="K498" s="117" t="str" cm="1">
        <f t="array" ref="K498">_xlfn.IFS(AND(H498="Weekday", J498="High season"), VLOOKUP(B498, high_weekday, 2, 0),
    AND(H498="Saturday", J498="High season"), VLOOKUP(B498, high_saturday, 2, 0),
    AND(H498="Sunday", J498="High season"), VLOOKUP(B498, high_sunday, 2, 0),
    AND(H498="Weekday", J498="Low season"), VLOOKUP(B498, low_weekdays, 2, 0),
    AND(H498="Saturday", J498="Low season"), VLOOKUP(B498, low_saturday, 2, 0),
    AND(H498="Sunday", J498="Low season"), VLOOKUP(B498, low_sunday, 2, 0),
    TRUE, "error")</f>
        <v>Off-peak</v>
      </c>
    </row>
    <row r="499" spans="1:11" x14ac:dyDescent="0.25">
      <c r="A499" s="111">
        <v>45149</v>
      </c>
      <c r="B499" s="86">
        <v>0.20833333333333301</v>
      </c>
      <c r="C499" s="91">
        <f t="shared" ca="1" si="28"/>
        <v>21</v>
      </c>
      <c r="D499" s="118">
        <v>10</v>
      </c>
      <c r="E499" s="119">
        <v>0.1875</v>
      </c>
      <c r="F499" s="119">
        <v>0.20833333333333301</v>
      </c>
      <c r="G499" s="115">
        <f t="shared" si="29"/>
        <v>6</v>
      </c>
      <c r="H499" s="116" t="str" cm="1">
        <f t="array" ref="H499">_xlfn.IFS((G499&gt;=2)*(G499&lt;=6), "Weekday", G499=7, "Saturday", G499=1, "Sunday")</f>
        <v>Weekday</v>
      </c>
      <c r="I499" s="116">
        <f t="shared" si="30"/>
        <v>8</v>
      </c>
      <c r="J499" s="116" t="str">
        <f t="shared" si="31"/>
        <v>High season</v>
      </c>
      <c r="K499" s="117" t="str" cm="1">
        <f t="array" ref="K499">_xlfn.IFS(AND(H499="Weekday", J499="High season"), VLOOKUP(B499, high_weekday, 2, 0),
    AND(H499="Saturday", J499="High season"), VLOOKUP(B499, high_saturday, 2, 0),
    AND(H499="Sunday", J499="High season"), VLOOKUP(B499, high_sunday, 2, 0),
    AND(H499="Weekday", J499="Low season"), VLOOKUP(B499, low_weekdays, 2, 0),
    AND(H499="Saturday", J499="Low season"), VLOOKUP(B499, low_saturday, 2, 0),
    AND(H499="Sunday", J499="Low season"), VLOOKUP(B499, low_sunday, 2, 0),
    TRUE, "error")</f>
        <v>Off-peak</v>
      </c>
    </row>
    <row r="500" spans="1:11" x14ac:dyDescent="0.25">
      <c r="A500" s="111">
        <v>45149</v>
      </c>
      <c r="B500" s="86">
        <v>0.22916666666666699</v>
      </c>
      <c r="C500" s="91">
        <f t="shared" ca="1" si="28"/>
        <v>20</v>
      </c>
      <c r="D500" s="118">
        <v>11</v>
      </c>
      <c r="E500" s="119">
        <v>0.20833333333333301</v>
      </c>
      <c r="F500" s="119">
        <v>0.22916666666666699</v>
      </c>
      <c r="G500" s="115">
        <f t="shared" si="29"/>
        <v>6</v>
      </c>
      <c r="H500" s="116" t="str" cm="1">
        <f t="array" ref="H500">_xlfn.IFS((G500&gt;=2)*(G500&lt;=6), "Weekday", G500=7, "Saturday", G500=1, "Sunday")</f>
        <v>Weekday</v>
      </c>
      <c r="I500" s="116">
        <f t="shared" si="30"/>
        <v>8</v>
      </c>
      <c r="J500" s="116" t="str">
        <f t="shared" si="31"/>
        <v>High season</v>
      </c>
      <c r="K500" s="117" t="str" cm="1">
        <f t="array" ref="K500">_xlfn.IFS(AND(H500="Weekday", J500="High season"), VLOOKUP(B500, high_weekday, 2, 0),
    AND(H500="Saturday", J500="High season"), VLOOKUP(B500, high_saturday, 2, 0),
    AND(H500="Sunday", J500="High season"), VLOOKUP(B500, high_sunday, 2, 0),
    AND(H500="Weekday", J500="Low season"), VLOOKUP(B500, low_weekdays, 2, 0),
    AND(H500="Saturday", J500="Low season"), VLOOKUP(B500, low_saturday, 2, 0),
    AND(H500="Sunday", J500="Low season"), VLOOKUP(B500, low_sunday, 2, 0),
    TRUE, "error")</f>
        <v>Off-peak</v>
      </c>
    </row>
    <row r="501" spans="1:11" x14ac:dyDescent="0.25">
      <c r="A501" s="111">
        <v>45149</v>
      </c>
      <c r="B501" s="86">
        <v>0.25</v>
      </c>
      <c r="C501" s="91">
        <f t="shared" ca="1" si="28"/>
        <v>17</v>
      </c>
      <c r="D501" s="118">
        <v>12</v>
      </c>
      <c r="E501" s="119">
        <v>0.22916666666666699</v>
      </c>
      <c r="F501" s="119">
        <v>0.25</v>
      </c>
      <c r="G501" s="115">
        <f t="shared" si="29"/>
        <v>6</v>
      </c>
      <c r="H501" s="116" t="str" cm="1">
        <f t="array" ref="H501">_xlfn.IFS((G501&gt;=2)*(G501&lt;=6), "Weekday", G501=7, "Saturday", G501=1, "Sunday")</f>
        <v>Weekday</v>
      </c>
      <c r="I501" s="116">
        <f t="shared" si="30"/>
        <v>8</v>
      </c>
      <c r="J501" s="116" t="str">
        <f t="shared" si="31"/>
        <v>High season</v>
      </c>
      <c r="K501" s="117" t="str" cm="1">
        <f t="array" ref="K501">_xlfn.IFS(AND(H501="Weekday", J501="High season"), VLOOKUP(B501, high_weekday, 2, 0),
    AND(H501="Saturday", J501="High season"), VLOOKUP(B501, high_saturday, 2, 0),
    AND(H501="Sunday", J501="High season"), VLOOKUP(B501, high_sunday, 2, 0),
    AND(H501="Weekday", J501="Low season"), VLOOKUP(B501, low_weekdays, 2, 0),
    AND(H501="Saturday", J501="Low season"), VLOOKUP(B501, low_saturday, 2, 0),
    AND(H501="Sunday", J501="Low season"), VLOOKUP(B501, low_sunday, 2, 0),
    TRUE, "error")</f>
        <v>Off-peak</v>
      </c>
    </row>
    <row r="502" spans="1:11" x14ac:dyDescent="0.25">
      <c r="A502" s="111">
        <v>45149</v>
      </c>
      <c r="B502" s="86">
        <v>0.27083333333333298</v>
      </c>
      <c r="C502" s="91">
        <f t="shared" ca="1" si="28"/>
        <v>14</v>
      </c>
      <c r="D502" s="118">
        <v>13</v>
      </c>
      <c r="E502" s="119">
        <v>0.25</v>
      </c>
      <c r="F502" s="119">
        <v>0.27083333333333298</v>
      </c>
      <c r="G502" s="115">
        <f t="shared" si="29"/>
        <v>6</v>
      </c>
      <c r="H502" s="116" t="str" cm="1">
        <f t="array" ref="H502">_xlfn.IFS((G502&gt;=2)*(G502&lt;=6), "Weekday", G502=7, "Saturday", G502=1, "Sunday")</f>
        <v>Weekday</v>
      </c>
      <c r="I502" s="116">
        <f t="shared" si="30"/>
        <v>8</v>
      </c>
      <c r="J502" s="116" t="str">
        <f t="shared" si="31"/>
        <v>High season</v>
      </c>
      <c r="K502" s="117" t="str" cm="1">
        <f t="array" ref="K502">_xlfn.IFS(AND(H502="Weekday", J502="High season"), VLOOKUP(B502, high_weekday, 2, 0),
    AND(H502="Saturday", J502="High season"), VLOOKUP(B502, high_saturday, 2, 0),
    AND(H502="Sunday", J502="High season"), VLOOKUP(B502, high_sunday, 2, 0),
    AND(H502="Weekday", J502="Low season"), VLOOKUP(B502, low_weekdays, 2, 0),
    AND(H502="Saturday", J502="Low season"), VLOOKUP(B502, low_saturday, 2, 0),
    AND(H502="Sunday", J502="Low season"), VLOOKUP(B502, low_sunday, 2, 0),
    TRUE, "error")</f>
        <v>Peak</v>
      </c>
    </row>
    <row r="503" spans="1:11" x14ac:dyDescent="0.25">
      <c r="A503" s="111">
        <v>45149</v>
      </c>
      <c r="B503" s="86">
        <v>0.29166666666666702</v>
      </c>
      <c r="C503" s="91">
        <f t="shared" ca="1" si="28"/>
        <v>29</v>
      </c>
      <c r="D503" s="118">
        <v>14</v>
      </c>
      <c r="E503" s="119">
        <v>0.27083333333333298</v>
      </c>
      <c r="F503" s="119">
        <v>0.29166666666666702</v>
      </c>
      <c r="G503" s="115">
        <f t="shared" si="29"/>
        <v>6</v>
      </c>
      <c r="H503" s="116" t="str" cm="1">
        <f t="array" ref="H503">_xlfn.IFS((G503&gt;=2)*(G503&lt;=6), "Weekday", G503=7, "Saturday", G503=1, "Sunday")</f>
        <v>Weekday</v>
      </c>
      <c r="I503" s="116">
        <f t="shared" si="30"/>
        <v>8</v>
      </c>
      <c r="J503" s="116" t="str">
        <f t="shared" si="31"/>
        <v>High season</v>
      </c>
      <c r="K503" s="117" t="str" cm="1">
        <f t="array" ref="K503">_xlfn.IFS(AND(H503="Weekday", J503="High season"), VLOOKUP(B503, high_weekday, 2, 0),
    AND(H503="Saturday", J503="High season"), VLOOKUP(B503, high_saturday, 2, 0),
    AND(H503="Sunday", J503="High season"), VLOOKUP(B503, high_sunday, 2, 0),
    AND(H503="Weekday", J503="Low season"), VLOOKUP(B503, low_weekdays, 2, 0),
    AND(H503="Saturday", J503="Low season"), VLOOKUP(B503, low_saturday, 2, 0),
    AND(H503="Sunday", J503="Low season"), VLOOKUP(B503, low_sunday, 2, 0),
    TRUE, "error")</f>
        <v>Peak</v>
      </c>
    </row>
    <row r="504" spans="1:11" x14ac:dyDescent="0.25">
      <c r="A504" s="111">
        <v>45149</v>
      </c>
      <c r="B504" s="86">
        <v>0.3125</v>
      </c>
      <c r="C504" s="91">
        <f t="shared" ca="1" si="28"/>
        <v>13</v>
      </c>
      <c r="D504" s="118">
        <v>15</v>
      </c>
      <c r="E504" s="119">
        <v>0.29166666666666702</v>
      </c>
      <c r="F504" s="119">
        <v>0.3125</v>
      </c>
      <c r="G504" s="115">
        <f t="shared" si="29"/>
        <v>6</v>
      </c>
      <c r="H504" s="116" t="str" cm="1">
        <f t="array" ref="H504">_xlfn.IFS((G504&gt;=2)*(G504&lt;=6), "Weekday", G504=7, "Saturday", G504=1, "Sunday")</f>
        <v>Weekday</v>
      </c>
      <c r="I504" s="116">
        <f t="shared" si="30"/>
        <v>8</v>
      </c>
      <c r="J504" s="116" t="str">
        <f t="shared" si="31"/>
        <v>High season</v>
      </c>
      <c r="K504" s="117" t="str" cm="1">
        <f t="array" ref="K504">_xlfn.IFS(AND(H504="Weekday", J504="High season"), VLOOKUP(B504, high_weekday, 2, 0),
    AND(H504="Saturday", J504="High season"), VLOOKUP(B504, high_saturday, 2, 0),
    AND(H504="Sunday", J504="High season"), VLOOKUP(B504, high_sunday, 2, 0),
    AND(H504="Weekday", J504="Low season"), VLOOKUP(B504, low_weekdays, 2, 0),
    AND(H504="Saturday", J504="Low season"), VLOOKUP(B504, low_saturday, 2, 0),
    AND(H504="Sunday", J504="Low season"), VLOOKUP(B504, low_sunday, 2, 0),
    TRUE, "error")</f>
        <v>Peak</v>
      </c>
    </row>
    <row r="505" spans="1:11" x14ac:dyDescent="0.25">
      <c r="A505" s="111">
        <v>45149</v>
      </c>
      <c r="B505" s="86">
        <v>0.33333333333333298</v>
      </c>
      <c r="C505" s="91">
        <f t="shared" ca="1" si="28"/>
        <v>26</v>
      </c>
      <c r="D505" s="118">
        <v>16</v>
      </c>
      <c r="E505" s="119">
        <v>0.3125</v>
      </c>
      <c r="F505" s="119">
        <v>0.33333333333333298</v>
      </c>
      <c r="G505" s="115">
        <f t="shared" si="29"/>
        <v>6</v>
      </c>
      <c r="H505" s="116" t="str" cm="1">
        <f t="array" ref="H505">_xlfn.IFS((G505&gt;=2)*(G505&lt;=6), "Weekday", G505=7, "Saturday", G505=1, "Sunday")</f>
        <v>Weekday</v>
      </c>
      <c r="I505" s="116">
        <f t="shared" si="30"/>
        <v>8</v>
      </c>
      <c r="J505" s="116" t="str">
        <f t="shared" si="31"/>
        <v>High season</v>
      </c>
      <c r="K505" s="117" t="str" cm="1">
        <f t="array" ref="K505">_xlfn.IFS(AND(H505="Weekday", J505="High season"), VLOOKUP(B505, high_weekday, 2, 0),
    AND(H505="Saturday", J505="High season"), VLOOKUP(B505, high_saturday, 2, 0),
    AND(H505="Sunday", J505="High season"), VLOOKUP(B505, high_sunday, 2, 0),
    AND(H505="Weekday", J505="Low season"), VLOOKUP(B505, low_weekdays, 2, 0),
    AND(H505="Saturday", J505="Low season"), VLOOKUP(B505, low_saturday, 2, 0),
    AND(H505="Sunday", J505="Low season"), VLOOKUP(B505, low_sunday, 2, 0),
    TRUE, "error")</f>
        <v>Peak</v>
      </c>
    </row>
    <row r="506" spans="1:11" x14ac:dyDescent="0.25">
      <c r="A506" s="111">
        <v>45149</v>
      </c>
      <c r="B506" s="86">
        <v>0.35416666666666702</v>
      </c>
      <c r="C506" s="91">
        <f t="shared" ca="1" si="28"/>
        <v>14</v>
      </c>
      <c r="D506" s="118">
        <v>17</v>
      </c>
      <c r="E506" s="119">
        <v>0.33333333333333298</v>
      </c>
      <c r="F506" s="119">
        <v>0.35416666666666702</v>
      </c>
      <c r="G506" s="115">
        <f t="shared" si="29"/>
        <v>6</v>
      </c>
      <c r="H506" s="116" t="str" cm="1">
        <f t="array" ref="H506">_xlfn.IFS((G506&gt;=2)*(G506&lt;=6), "Weekday", G506=7, "Saturday", G506=1, "Sunday")</f>
        <v>Weekday</v>
      </c>
      <c r="I506" s="116">
        <f t="shared" si="30"/>
        <v>8</v>
      </c>
      <c r="J506" s="116" t="str">
        <f t="shared" si="31"/>
        <v>High season</v>
      </c>
      <c r="K506" s="117" t="str" cm="1">
        <f t="array" ref="K506">_xlfn.IFS(AND(H506="Weekday", J506="High season"), VLOOKUP(B506, high_weekday, 2, 0),
    AND(H506="Saturday", J506="High season"), VLOOKUP(B506, high_saturday, 2, 0),
    AND(H506="Sunday", J506="High season"), VLOOKUP(B506, high_sunday, 2, 0),
    AND(H506="Weekday", J506="Low season"), VLOOKUP(B506, low_weekdays, 2, 0),
    AND(H506="Saturday", J506="Low season"), VLOOKUP(B506, low_saturday, 2, 0),
    AND(H506="Sunday", J506="Low season"), VLOOKUP(B506, low_sunday, 2, 0),
    TRUE, "error")</f>
        <v>Peak</v>
      </c>
    </row>
    <row r="507" spans="1:11" x14ac:dyDescent="0.25">
      <c r="A507" s="111">
        <v>45149</v>
      </c>
      <c r="B507" s="86">
        <v>0.375</v>
      </c>
      <c r="C507" s="91">
        <f t="shared" ca="1" si="28"/>
        <v>2</v>
      </c>
      <c r="D507" s="118">
        <v>18</v>
      </c>
      <c r="E507" s="119">
        <v>0.35416666666666702</v>
      </c>
      <c r="F507" s="119">
        <v>0.375</v>
      </c>
      <c r="G507" s="115">
        <f t="shared" si="29"/>
        <v>6</v>
      </c>
      <c r="H507" s="116" t="str" cm="1">
        <f t="array" ref="H507">_xlfn.IFS((G507&gt;=2)*(G507&lt;=6), "Weekday", G507=7, "Saturday", G507=1, "Sunday")</f>
        <v>Weekday</v>
      </c>
      <c r="I507" s="116">
        <f t="shared" si="30"/>
        <v>8</v>
      </c>
      <c r="J507" s="116" t="str">
        <f t="shared" si="31"/>
        <v>High season</v>
      </c>
      <c r="K507" s="117" t="str" cm="1">
        <f t="array" ref="K507">_xlfn.IFS(AND(H507="Weekday", J507="High season"), VLOOKUP(B507, high_weekday, 2, 0),
    AND(H507="Saturday", J507="High season"), VLOOKUP(B507, high_saturday, 2, 0),
    AND(H507="Sunday", J507="High season"), VLOOKUP(B507, high_sunday, 2, 0),
    AND(H507="Weekday", J507="Low season"), VLOOKUP(B507, low_weekdays, 2, 0),
    AND(H507="Saturday", J507="Low season"), VLOOKUP(B507, low_saturday, 2, 0),
    AND(H507="Sunday", J507="Low season"), VLOOKUP(B507, low_sunday, 2, 0),
    TRUE, "error")</f>
        <v>Peak</v>
      </c>
    </row>
    <row r="508" spans="1:11" x14ac:dyDescent="0.25">
      <c r="A508" s="111">
        <v>45149</v>
      </c>
      <c r="B508" s="86">
        <v>0.39583333333333298</v>
      </c>
      <c r="C508" s="91">
        <f t="shared" ca="1" si="28"/>
        <v>5</v>
      </c>
      <c r="D508" s="118">
        <v>19</v>
      </c>
      <c r="E508" s="119">
        <v>0.375</v>
      </c>
      <c r="F508" s="119">
        <v>0.39583333333333298</v>
      </c>
      <c r="G508" s="115">
        <f t="shared" si="29"/>
        <v>6</v>
      </c>
      <c r="H508" s="116" t="str" cm="1">
        <f t="array" ref="H508">_xlfn.IFS((G508&gt;=2)*(G508&lt;=6), "Weekday", G508=7, "Saturday", G508=1, "Sunday")</f>
        <v>Weekday</v>
      </c>
      <c r="I508" s="116">
        <f t="shared" si="30"/>
        <v>8</v>
      </c>
      <c r="J508" s="116" t="str">
        <f t="shared" si="31"/>
        <v>High season</v>
      </c>
      <c r="K508" s="117" t="str" cm="1">
        <f t="array" ref="K508">_xlfn.IFS(AND(H508="Weekday", J508="High season"), VLOOKUP(B508, high_weekday, 2, 0),
    AND(H508="Saturday", J508="High season"), VLOOKUP(B508, high_saturday, 2, 0),
    AND(H508="Sunday", J508="High season"), VLOOKUP(B508, high_sunday, 2, 0),
    AND(H508="Weekday", J508="Low season"), VLOOKUP(B508, low_weekdays, 2, 0),
    AND(H508="Saturday", J508="Low season"), VLOOKUP(B508, low_saturday, 2, 0),
    AND(H508="Sunday", J508="Low season"), VLOOKUP(B508, low_sunday, 2, 0),
    TRUE, "error")</f>
        <v>Standard</v>
      </c>
    </row>
    <row r="509" spans="1:11" x14ac:dyDescent="0.25">
      <c r="A509" s="111">
        <v>45149</v>
      </c>
      <c r="B509" s="86">
        <v>0.41666666666666702</v>
      </c>
      <c r="C509" s="91">
        <f t="shared" ca="1" si="28"/>
        <v>6</v>
      </c>
      <c r="D509" s="118">
        <v>20</v>
      </c>
      <c r="E509" s="119">
        <v>0.39583333333333298</v>
      </c>
      <c r="F509" s="119">
        <v>0.41666666666666702</v>
      </c>
      <c r="G509" s="115">
        <f t="shared" si="29"/>
        <v>6</v>
      </c>
      <c r="H509" s="116" t="str" cm="1">
        <f t="array" ref="H509">_xlfn.IFS((G509&gt;=2)*(G509&lt;=6), "Weekday", G509=7, "Saturday", G509=1, "Sunday")</f>
        <v>Weekday</v>
      </c>
      <c r="I509" s="116">
        <f t="shared" si="30"/>
        <v>8</v>
      </c>
      <c r="J509" s="116" t="str">
        <f t="shared" si="31"/>
        <v>High season</v>
      </c>
      <c r="K509" s="117" t="str" cm="1">
        <f t="array" ref="K509">_xlfn.IFS(AND(H509="Weekday", J509="High season"), VLOOKUP(B509, high_weekday, 2, 0),
    AND(H509="Saturday", J509="High season"), VLOOKUP(B509, high_saturday, 2, 0),
    AND(H509="Sunday", J509="High season"), VLOOKUP(B509, high_sunday, 2, 0),
    AND(H509="Weekday", J509="Low season"), VLOOKUP(B509, low_weekdays, 2, 0),
    AND(H509="Saturday", J509="Low season"), VLOOKUP(B509, low_saturday, 2, 0),
    AND(H509="Sunday", J509="Low season"), VLOOKUP(B509, low_sunday, 2, 0),
    TRUE, "error")</f>
        <v>Standard</v>
      </c>
    </row>
    <row r="510" spans="1:11" x14ac:dyDescent="0.25">
      <c r="A510" s="111">
        <v>45149</v>
      </c>
      <c r="B510" s="86">
        <v>0.4375</v>
      </c>
      <c r="C510" s="91">
        <f t="shared" ca="1" si="28"/>
        <v>21</v>
      </c>
      <c r="D510" s="118">
        <v>21</v>
      </c>
      <c r="E510" s="119">
        <v>0.41666666666666702</v>
      </c>
      <c r="F510" s="119">
        <v>0.4375</v>
      </c>
      <c r="G510" s="115">
        <f t="shared" si="29"/>
        <v>6</v>
      </c>
      <c r="H510" s="116" t="str" cm="1">
        <f t="array" ref="H510">_xlfn.IFS((G510&gt;=2)*(G510&lt;=6), "Weekday", G510=7, "Saturday", G510=1, "Sunday")</f>
        <v>Weekday</v>
      </c>
      <c r="I510" s="116">
        <f t="shared" si="30"/>
        <v>8</v>
      </c>
      <c r="J510" s="116" t="str">
        <f t="shared" si="31"/>
        <v>High season</v>
      </c>
      <c r="K510" s="117" t="str" cm="1">
        <f t="array" ref="K510">_xlfn.IFS(AND(H510="Weekday", J510="High season"), VLOOKUP(B510, high_weekday, 2, 0),
    AND(H510="Saturday", J510="High season"), VLOOKUP(B510, high_saturday, 2, 0),
    AND(H510="Sunday", J510="High season"), VLOOKUP(B510, high_sunday, 2, 0),
    AND(H510="Weekday", J510="Low season"), VLOOKUP(B510, low_weekdays, 2, 0),
    AND(H510="Saturday", J510="Low season"), VLOOKUP(B510, low_saturday, 2, 0),
    AND(H510="Sunday", J510="Low season"), VLOOKUP(B510, low_sunday, 2, 0),
    TRUE, "error")</f>
        <v>Standard</v>
      </c>
    </row>
    <row r="511" spans="1:11" x14ac:dyDescent="0.25">
      <c r="A511" s="111">
        <v>45149</v>
      </c>
      <c r="B511" s="86">
        <v>0.45833333333333298</v>
      </c>
      <c r="C511" s="91">
        <f t="shared" ca="1" si="28"/>
        <v>9</v>
      </c>
      <c r="D511" s="118">
        <v>22</v>
      </c>
      <c r="E511" s="119">
        <v>0.4375</v>
      </c>
      <c r="F511" s="119">
        <v>0.45833333333333298</v>
      </c>
      <c r="G511" s="115">
        <f t="shared" si="29"/>
        <v>6</v>
      </c>
      <c r="H511" s="116" t="str" cm="1">
        <f t="array" ref="H511">_xlfn.IFS((G511&gt;=2)*(G511&lt;=6), "Weekday", G511=7, "Saturday", G511=1, "Sunday")</f>
        <v>Weekday</v>
      </c>
      <c r="I511" s="116">
        <f t="shared" si="30"/>
        <v>8</v>
      </c>
      <c r="J511" s="116" t="str">
        <f t="shared" si="31"/>
        <v>High season</v>
      </c>
      <c r="K511" s="117" t="str" cm="1">
        <f t="array" ref="K511">_xlfn.IFS(AND(H511="Weekday", J511="High season"), VLOOKUP(B511, high_weekday, 2, 0),
    AND(H511="Saturday", J511="High season"), VLOOKUP(B511, high_saturday, 2, 0),
    AND(H511="Sunday", J511="High season"), VLOOKUP(B511, high_sunday, 2, 0),
    AND(H511="Weekday", J511="Low season"), VLOOKUP(B511, low_weekdays, 2, 0),
    AND(H511="Saturday", J511="Low season"), VLOOKUP(B511, low_saturday, 2, 0),
    AND(H511="Sunday", J511="Low season"), VLOOKUP(B511, low_sunday, 2, 0),
    TRUE, "error")</f>
        <v>Standard</v>
      </c>
    </row>
    <row r="512" spans="1:11" x14ac:dyDescent="0.25">
      <c r="A512" s="111">
        <v>45149</v>
      </c>
      <c r="B512" s="86">
        <v>0.47916666666666702</v>
      </c>
      <c r="C512" s="91">
        <f t="shared" ca="1" si="28"/>
        <v>28</v>
      </c>
      <c r="D512" s="118">
        <v>23</v>
      </c>
      <c r="E512" s="119">
        <v>0.45833333333333298</v>
      </c>
      <c r="F512" s="119">
        <v>0.47916666666666702</v>
      </c>
      <c r="G512" s="115">
        <f t="shared" si="29"/>
        <v>6</v>
      </c>
      <c r="H512" s="116" t="str" cm="1">
        <f t="array" ref="H512">_xlfn.IFS((G512&gt;=2)*(G512&lt;=6), "Weekday", G512=7, "Saturday", G512=1, "Sunday")</f>
        <v>Weekday</v>
      </c>
      <c r="I512" s="116">
        <f t="shared" si="30"/>
        <v>8</v>
      </c>
      <c r="J512" s="116" t="str">
        <f t="shared" si="31"/>
        <v>High season</v>
      </c>
      <c r="K512" s="117" t="str" cm="1">
        <f t="array" ref="K512">_xlfn.IFS(AND(H512="Weekday", J512="High season"), VLOOKUP(B512, high_weekday, 2, 0),
    AND(H512="Saturday", J512="High season"), VLOOKUP(B512, high_saturday, 2, 0),
    AND(H512="Sunday", J512="High season"), VLOOKUP(B512, high_sunday, 2, 0),
    AND(H512="Weekday", J512="Low season"), VLOOKUP(B512, low_weekdays, 2, 0),
    AND(H512="Saturday", J512="Low season"), VLOOKUP(B512, low_saturday, 2, 0),
    AND(H512="Sunday", J512="Low season"), VLOOKUP(B512, low_sunday, 2, 0),
    TRUE, "error")</f>
        <v>Standard</v>
      </c>
    </row>
    <row r="513" spans="1:11" x14ac:dyDescent="0.25">
      <c r="A513" s="111">
        <v>45149</v>
      </c>
      <c r="B513" s="86">
        <v>0.5</v>
      </c>
      <c r="C513" s="91">
        <f t="shared" ca="1" si="28"/>
        <v>28</v>
      </c>
      <c r="D513" s="118">
        <v>24</v>
      </c>
      <c r="E513" s="119">
        <v>0.47916666666666702</v>
      </c>
      <c r="F513" s="119">
        <v>0.5</v>
      </c>
      <c r="G513" s="115">
        <f t="shared" si="29"/>
        <v>6</v>
      </c>
      <c r="H513" s="116" t="str" cm="1">
        <f t="array" ref="H513">_xlfn.IFS((G513&gt;=2)*(G513&lt;=6), "Weekday", G513=7, "Saturday", G513=1, "Sunday")</f>
        <v>Weekday</v>
      </c>
      <c r="I513" s="116">
        <f t="shared" si="30"/>
        <v>8</v>
      </c>
      <c r="J513" s="116" t="str">
        <f t="shared" si="31"/>
        <v>High season</v>
      </c>
      <c r="K513" s="117" t="str" cm="1">
        <f t="array" ref="K513">_xlfn.IFS(AND(H513="Weekday", J513="High season"), VLOOKUP(B513, high_weekday, 2, 0),
    AND(H513="Saturday", J513="High season"), VLOOKUP(B513, high_saturday, 2, 0),
    AND(H513="Sunday", J513="High season"), VLOOKUP(B513, high_sunday, 2, 0),
    AND(H513="Weekday", J513="Low season"), VLOOKUP(B513, low_weekdays, 2, 0),
    AND(H513="Saturday", J513="Low season"), VLOOKUP(B513, low_saturday, 2, 0),
    AND(H513="Sunday", J513="Low season"), VLOOKUP(B513, low_sunday, 2, 0),
    TRUE, "error")</f>
        <v>Standard</v>
      </c>
    </row>
    <row r="514" spans="1:11" x14ac:dyDescent="0.25">
      <c r="A514" s="111">
        <v>45149</v>
      </c>
      <c r="B514" s="86">
        <v>0.52083333333333304</v>
      </c>
      <c r="C514" s="91">
        <f t="shared" ca="1" si="28"/>
        <v>29</v>
      </c>
      <c r="D514" s="118">
        <v>25</v>
      </c>
      <c r="E514" s="119">
        <v>0.5</v>
      </c>
      <c r="F514" s="119">
        <v>0.52083333333333304</v>
      </c>
      <c r="G514" s="115">
        <f t="shared" si="29"/>
        <v>6</v>
      </c>
      <c r="H514" s="116" t="str" cm="1">
        <f t="array" ref="H514">_xlfn.IFS((G514&gt;=2)*(G514&lt;=6), "Weekday", G514=7, "Saturday", G514=1, "Sunday")</f>
        <v>Weekday</v>
      </c>
      <c r="I514" s="116">
        <f t="shared" si="30"/>
        <v>8</v>
      </c>
      <c r="J514" s="116" t="str">
        <f t="shared" si="31"/>
        <v>High season</v>
      </c>
      <c r="K514" s="117" t="str" cm="1">
        <f t="array" ref="K514">_xlfn.IFS(AND(H514="Weekday", J514="High season"), VLOOKUP(B514, high_weekday, 2, 0),
    AND(H514="Saturday", J514="High season"), VLOOKUP(B514, high_saturday, 2, 0),
    AND(H514="Sunday", J514="High season"), VLOOKUP(B514, high_sunday, 2, 0),
    AND(H514="Weekday", J514="Low season"), VLOOKUP(B514, low_weekdays, 2, 0),
    AND(H514="Saturday", J514="Low season"), VLOOKUP(B514, low_saturday, 2, 0),
    AND(H514="Sunday", J514="Low season"), VLOOKUP(B514, low_sunday, 2, 0),
    TRUE, "error")</f>
        <v>Standard</v>
      </c>
    </row>
    <row r="515" spans="1:11" x14ac:dyDescent="0.25">
      <c r="A515" s="111">
        <v>45149</v>
      </c>
      <c r="B515" s="86">
        <v>0.54166666666666696</v>
      </c>
      <c r="C515" s="91">
        <f t="shared" ca="1" si="28"/>
        <v>22</v>
      </c>
      <c r="D515" s="118">
        <v>26</v>
      </c>
      <c r="E515" s="119">
        <v>0.52083333333333304</v>
      </c>
      <c r="F515" s="119">
        <v>0.54166666666666696</v>
      </c>
      <c r="G515" s="115">
        <f t="shared" si="29"/>
        <v>6</v>
      </c>
      <c r="H515" s="116" t="str" cm="1">
        <f t="array" ref="H515">_xlfn.IFS((G515&gt;=2)*(G515&lt;=6), "Weekday", G515=7, "Saturday", G515=1, "Sunday")</f>
        <v>Weekday</v>
      </c>
      <c r="I515" s="116">
        <f t="shared" si="30"/>
        <v>8</v>
      </c>
      <c r="J515" s="116" t="str">
        <f t="shared" si="31"/>
        <v>High season</v>
      </c>
      <c r="K515" s="117" t="str" cm="1">
        <f t="array" ref="K515">_xlfn.IFS(AND(H515="Weekday", J515="High season"), VLOOKUP(B515, high_weekday, 2, 0),
    AND(H515="Saturday", J515="High season"), VLOOKUP(B515, high_saturday, 2, 0),
    AND(H515="Sunday", J515="High season"), VLOOKUP(B515, high_sunday, 2, 0),
    AND(H515="Weekday", J515="Low season"), VLOOKUP(B515, low_weekdays, 2, 0),
    AND(H515="Saturday", J515="Low season"), VLOOKUP(B515, low_saturday, 2, 0),
    AND(H515="Sunday", J515="Low season"), VLOOKUP(B515, low_sunday, 2, 0),
    TRUE, "error")</f>
        <v>Standard</v>
      </c>
    </row>
    <row r="516" spans="1:11" x14ac:dyDescent="0.25">
      <c r="A516" s="111">
        <v>45149</v>
      </c>
      <c r="B516" s="86">
        <v>0.5625</v>
      </c>
      <c r="C516" s="91">
        <f t="shared" ca="1" si="28"/>
        <v>30</v>
      </c>
      <c r="D516" s="118">
        <v>27</v>
      </c>
      <c r="E516" s="119">
        <v>0.54166666666666696</v>
      </c>
      <c r="F516" s="119">
        <v>0.5625</v>
      </c>
      <c r="G516" s="115">
        <f t="shared" si="29"/>
        <v>6</v>
      </c>
      <c r="H516" s="116" t="str" cm="1">
        <f t="array" ref="H516">_xlfn.IFS((G516&gt;=2)*(G516&lt;=6), "Weekday", G516=7, "Saturday", G516=1, "Sunday")</f>
        <v>Weekday</v>
      </c>
      <c r="I516" s="116">
        <f t="shared" si="30"/>
        <v>8</v>
      </c>
      <c r="J516" s="116" t="str">
        <f t="shared" si="31"/>
        <v>High season</v>
      </c>
      <c r="K516" s="117" t="str" cm="1">
        <f t="array" ref="K516">_xlfn.IFS(AND(H516="Weekday", J516="High season"), VLOOKUP(B516, high_weekday, 2, 0),
    AND(H516="Saturday", J516="High season"), VLOOKUP(B516, high_saturday, 2, 0),
    AND(H516="Sunday", J516="High season"), VLOOKUP(B516, high_sunday, 2, 0),
    AND(H516="Weekday", J516="Low season"), VLOOKUP(B516, low_weekdays, 2, 0),
    AND(H516="Saturday", J516="Low season"), VLOOKUP(B516, low_saturday, 2, 0),
    AND(H516="Sunday", J516="Low season"), VLOOKUP(B516, low_sunday, 2, 0),
    TRUE, "error")</f>
        <v>Standard</v>
      </c>
    </row>
    <row r="517" spans="1:11" x14ac:dyDescent="0.25">
      <c r="A517" s="111">
        <v>45149</v>
      </c>
      <c r="B517" s="86">
        <v>0.58333333333333304</v>
      </c>
      <c r="C517" s="91">
        <f t="shared" ca="1" si="28"/>
        <v>18</v>
      </c>
      <c r="D517" s="118">
        <v>28</v>
      </c>
      <c r="E517" s="119">
        <v>0.5625</v>
      </c>
      <c r="F517" s="119">
        <v>0.58333333333333304</v>
      </c>
      <c r="G517" s="115">
        <f t="shared" si="29"/>
        <v>6</v>
      </c>
      <c r="H517" s="116" t="str" cm="1">
        <f t="array" ref="H517">_xlfn.IFS((G517&gt;=2)*(G517&lt;=6), "Weekday", G517=7, "Saturday", G517=1, "Sunday")</f>
        <v>Weekday</v>
      </c>
      <c r="I517" s="116">
        <f t="shared" si="30"/>
        <v>8</v>
      </c>
      <c r="J517" s="116" t="str">
        <f t="shared" si="31"/>
        <v>High season</v>
      </c>
      <c r="K517" s="117" t="str" cm="1">
        <f t="array" ref="K517">_xlfn.IFS(AND(H517="Weekday", J517="High season"), VLOOKUP(B517, high_weekday, 2, 0),
    AND(H517="Saturday", J517="High season"), VLOOKUP(B517, high_saturday, 2, 0),
    AND(H517="Sunday", J517="High season"), VLOOKUP(B517, high_sunday, 2, 0),
    AND(H517="Weekday", J517="Low season"), VLOOKUP(B517, low_weekdays, 2, 0),
    AND(H517="Saturday", J517="Low season"), VLOOKUP(B517, low_saturday, 2, 0),
    AND(H517="Sunday", J517="Low season"), VLOOKUP(B517, low_sunday, 2, 0),
    TRUE, "error")</f>
        <v>Standard</v>
      </c>
    </row>
    <row r="518" spans="1:11" x14ac:dyDescent="0.25">
      <c r="A518" s="111">
        <v>45149</v>
      </c>
      <c r="B518" s="86">
        <v>0.60416666666666696</v>
      </c>
      <c r="C518" s="91">
        <f t="shared" ca="1" si="28"/>
        <v>22</v>
      </c>
      <c r="D518" s="118">
        <v>29</v>
      </c>
      <c r="E518" s="119">
        <v>0.58333333333333304</v>
      </c>
      <c r="F518" s="119">
        <v>0.60416666666666696</v>
      </c>
      <c r="G518" s="115">
        <f t="shared" si="29"/>
        <v>6</v>
      </c>
      <c r="H518" s="116" t="str" cm="1">
        <f t="array" ref="H518">_xlfn.IFS((G518&gt;=2)*(G518&lt;=6), "Weekday", G518=7, "Saturday", G518=1, "Sunday")</f>
        <v>Weekday</v>
      </c>
      <c r="I518" s="116">
        <f t="shared" si="30"/>
        <v>8</v>
      </c>
      <c r="J518" s="116" t="str">
        <f t="shared" si="31"/>
        <v>High season</v>
      </c>
      <c r="K518" s="117" t="str" cm="1">
        <f t="array" ref="K518">_xlfn.IFS(AND(H518="Weekday", J518="High season"), VLOOKUP(B518, high_weekday, 2, 0),
    AND(H518="Saturday", J518="High season"), VLOOKUP(B518, high_saturday, 2, 0),
    AND(H518="Sunday", J518="High season"), VLOOKUP(B518, high_sunday, 2, 0),
    AND(H518="Weekday", J518="Low season"), VLOOKUP(B518, low_weekdays, 2, 0),
    AND(H518="Saturday", J518="Low season"), VLOOKUP(B518, low_saturday, 2, 0),
    AND(H518="Sunday", J518="Low season"), VLOOKUP(B518, low_sunday, 2, 0),
    TRUE, "error")</f>
        <v>Standard</v>
      </c>
    </row>
    <row r="519" spans="1:11" x14ac:dyDescent="0.25">
      <c r="A519" s="111">
        <v>45149</v>
      </c>
      <c r="B519" s="86">
        <v>0.625</v>
      </c>
      <c r="C519" s="91">
        <f t="shared" ca="1" si="28"/>
        <v>26</v>
      </c>
      <c r="D519" s="118">
        <v>30</v>
      </c>
      <c r="E519" s="119">
        <v>0.60416666666666696</v>
      </c>
      <c r="F519" s="119">
        <v>0.625</v>
      </c>
      <c r="G519" s="115">
        <f t="shared" si="29"/>
        <v>6</v>
      </c>
      <c r="H519" s="116" t="str" cm="1">
        <f t="array" ref="H519">_xlfn.IFS((G519&gt;=2)*(G519&lt;=6), "Weekday", G519=7, "Saturday", G519=1, "Sunday")</f>
        <v>Weekday</v>
      </c>
      <c r="I519" s="116">
        <f t="shared" si="30"/>
        <v>8</v>
      </c>
      <c r="J519" s="116" t="str">
        <f t="shared" si="31"/>
        <v>High season</v>
      </c>
      <c r="K519" s="117" t="str" cm="1">
        <f t="array" ref="K519">_xlfn.IFS(AND(H519="Weekday", J519="High season"), VLOOKUP(B519, high_weekday, 2, 0),
    AND(H519="Saturday", J519="High season"), VLOOKUP(B519, high_saturday, 2, 0),
    AND(H519="Sunday", J519="High season"), VLOOKUP(B519, high_sunday, 2, 0),
    AND(H519="Weekday", J519="Low season"), VLOOKUP(B519, low_weekdays, 2, 0),
    AND(H519="Saturday", J519="Low season"), VLOOKUP(B519, low_saturday, 2, 0),
    AND(H519="Sunday", J519="Low season"), VLOOKUP(B519, low_sunday, 2, 0),
    TRUE, "error")</f>
        <v>Standard</v>
      </c>
    </row>
    <row r="520" spans="1:11" x14ac:dyDescent="0.25">
      <c r="A520" s="111">
        <v>45149</v>
      </c>
      <c r="B520" s="86">
        <v>0.64583333333333304</v>
      </c>
      <c r="C520" s="91">
        <f t="shared" ca="1" si="28"/>
        <v>22</v>
      </c>
      <c r="D520" s="118">
        <v>31</v>
      </c>
      <c r="E520" s="119">
        <v>0.625</v>
      </c>
      <c r="F520" s="119">
        <v>0.64583333333333304</v>
      </c>
      <c r="G520" s="115">
        <f t="shared" si="29"/>
        <v>6</v>
      </c>
      <c r="H520" s="116" t="str" cm="1">
        <f t="array" ref="H520">_xlfn.IFS((G520&gt;=2)*(G520&lt;=6), "Weekday", G520=7, "Saturday", G520=1, "Sunday")</f>
        <v>Weekday</v>
      </c>
      <c r="I520" s="116">
        <f t="shared" si="30"/>
        <v>8</v>
      </c>
      <c r="J520" s="116" t="str">
        <f t="shared" si="31"/>
        <v>High season</v>
      </c>
      <c r="K520" s="117" t="str" cm="1">
        <f t="array" ref="K520">_xlfn.IFS(AND(H520="Weekday", J520="High season"), VLOOKUP(B520, high_weekday, 2, 0),
    AND(H520="Saturday", J520="High season"), VLOOKUP(B520, high_saturday, 2, 0),
    AND(H520="Sunday", J520="High season"), VLOOKUP(B520, high_sunday, 2, 0),
    AND(H520="Weekday", J520="Low season"), VLOOKUP(B520, low_weekdays, 2, 0),
    AND(H520="Saturday", J520="Low season"), VLOOKUP(B520, low_saturday, 2, 0),
    AND(H520="Sunday", J520="Low season"), VLOOKUP(B520, low_sunday, 2, 0),
    TRUE, "error")</f>
        <v>Standard</v>
      </c>
    </row>
    <row r="521" spans="1:11" x14ac:dyDescent="0.25">
      <c r="A521" s="111">
        <v>45149</v>
      </c>
      <c r="B521" s="86">
        <v>0.66666666666666696</v>
      </c>
      <c r="C521" s="91">
        <f t="shared" ca="1" si="28"/>
        <v>5</v>
      </c>
      <c r="D521" s="118">
        <v>32</v>
      </c>
      <c r="E521" s="119">
        <v>0.64583333333333304</v>
      </c>
      <c r="F521" s="119">
        <v>0.66666666666666696</v>
      </c>
      <c r="G521" s="115">
        <f t="shared" si="29"/>
        <v>6</v>
      </c>
      <c r="H521" s="116" t="str" cm="1">
        <f t="array" ref="H521">_xlfn.IFS((G521&gt;=2)*(G521&lt;=6), "Weekday", G521=7, "Saturday", G521=1, "Sunday")</f>
        <v>Weekday</v>
      </c>
      <c r="I521" s="116">
        <f t="shared" si="30"/>
        <v>8</v>
      </c>
      <c r="J521" s="116" t="str">
        <f t="shared" si="31"/>
        <v>High season</v>
      </c>
      <c r="K521" s="117" t="str" cm="1">
        <f t="array" ref="K521">_xlfn.IFS(AND(H521="Weekday", J521="High season"), VLOOKUP(B521, high_weekday, 2, 0),
    AND(H521="Saturday", J521="High season"), VLOOKUP(B521, high_saturday, 2, 0),
    AND(H521="Sunday", J521="High season"), VLOOKUP(B521, high_sunday, 2, 0),
    AND(H521="Weekday", J521="Low season"), VLOOKUP(B521, low_weekdays, 2, 0),
    AND(H521="Saturday", J521="Low season"), VLOOKUP(B521, low_saturday, 2, 0),
    AND(H521="Sunday", J521="Low season"), VLOOKUP(B521, low_sunday, 2, 0),
    TRUE, "error")</f>
        <v>Standard</v>
      </c>
    </row>
    <row r="522" spans="1:11" x14ac:dyDescent="0.25">
      <c r="A522" s="111">
        <v>45149</v>
      </c>
      <c r="B522" s="86">
        <v>0.6875</v>
      </c>
      <c r="C522" s="91">
        <f t="shared" ca="1" si="28"/>
        <v>8</v>
      </c>
      <c r="D522" s="118">
        <v>33</v>
      </c>
      <c r="E522" s="119">
        <v>0.66666666666666696</v>
      </c>
      <c r="F522" s="119">
        <v>0.6875</v>
      </c>
      <c r="G522" s="115">
        <f t="shared" si="29"/>
        <v>6</v>
      </c>
      <c r="H522" s="116" t="str" cm="1">
        <f t="array" ref="H522">_xlfn.IFS((G522&gt;=2)*(G522&lt;=6), "Weekday", G522=7, "Saturday", G522=1, "Sunday")</f>
        <v>Weekday</v>
      </c>
      <c r="I522" s="116">
        <f t="shared" si="30"/>
        <v>8</v>
      </c>
      <c r="J522" s="116" t="str">
        <f t="shared" si="31"/>
        <v>High season</v>
      </c>
      <c r="K522" s="117" t="str" cm="1">
        <f t="array" ref="K522">_xlfn.IFS(AND(H522="Weekday", J522="High season"), VLOOKUP(B522, high_weekday, 2, 0),
    AND(H522="Saturday", J522="High season"), VLOOKUP(B522, high_saturday, 2, 0),
    AND(H522="Sunday", J522="High season"), VLOOKUP(B522, high_sunday, 2, 0),
    AND(H522="Weekday", J522="Low season"), VLOOKUP(B522, low_weekdays, 2, 0),
    AND(H522="Saturday", J522="Low season"), VLOOKUP(B522, low_saturday, 2, 0),
    AND(H522="Sunday", J522="Low season"), VLOOKUP(B522, low_sunday, 2, 0),
    TRUE, "error")</f>
        <v>Standard</v>
      </c>
    </row>
    <row r="523" spans="1:11" x14ac:dyDescent="0.25">
      <c r="A523" s="111">
        <v>45149</v>
      </c>
      <c r="B523" s="86">
        <v>0.70833333333333304</v>
      </c>
      <c r="C523" s="91">
        <f t="shared" ref="C523:C586" ca="1" si="32">RANDBETWEEN(1,30)</f>
        <v>24</v>
      </c>
      <c r="D523" s="118">
        <v>34</v>
      </c>
      <c r="E523" s="119">
        <v>0.6875</v>
      </c>
      <c r="F523" s="119">
        <v>0.70833333333333304</v>
      </c>
      <c r="G523" s="115">
        <f t="shared" ref="G523:G586" si="33">WEEKDAY(A523)</f>
        <v>6</v>
      </c>
      <c r="H523" s="116" t="str" cm="1">
        <f t="array" ref="H523">_xlfn.IFS((G523&gt;=2)*(G523&lt;=6), "Weekday", G523=7, "Saturday", G523=1, "Sunday")</f>
        <v>Weekday</v>
      </c>
      <c r="I523" s="116">
        <f t="shared" ref="I523:I586" si="34">MONTH(A523)</f>
        <v>8</v>
      </c>
      <c r="J523" s="116" t="str">
        <f t="shared" ref="J523:J586" si="35">IF(AND(I523&gt;6, I523&lt;9), "High season", "Low season")</f>
        <v>High season</v>
      </c>
      <c r="K523" s="117" t="str" cm="1">
        <f t="array" ref="K523">_xlfn.IFS(AND(H523="Weekday", J523="High season"), VLOOKUP(B523, high_weekday, 2, 0),
    AND(H523="Saturday", J523="High season"), VLOOKUP(B523, high_saturday, 2, 0),
    AND(H523="Sunday", J523="High season"), VLOOKUP(B523, high_sunday, 2, 0),
    AND(H523="Weekday", J523="Low season"), VLOOKUP(B523, low_weekdays, 2, 0),
    AND(H523="Saturday", J523="Low season"), VLOOKUP(B523, low_saturday, 2, 0),
    AND(H523="Sunday", J523="Low season"), VLOOKUP(B523, low_sunday, 2, 0),
    TRUE, "error")</f>
        <v>Standard</v>
      </c>
    </row>
    <row r="524" spans="1:11" x14ac:dyDescent="0.25">
      <c r="A524" s="111">
        <v>45149</v>
      </c>
      <c r="B524" s="86">
        <v>0.72916666666666696</v>
      </c>
      <c r="C524" s="91">
        <f t="shared" ca="1" si="32"/>
        <v>24</v>
      </c>
      <c r="D524" s="118">
        <v>35</v>
      </c>
      <c r="E524" s="119">
        <v>0.70833333333333304</v>
      </c>
      <c r="F524" s="119">
        <v>0.72916666666666696</v>
      </c>
      <c r="G524" s="115">
        <f t="shared" si="33"/>
        <v>6</v>
      </c>
      <c r="H524" s="116" t="str" cm="1">
        <f t="array" ref="H524">_xlfn.IFS((G524&gt;=2)*(G524&lt;=6), "Weekday", G524=7, "Saturday", G524=1, "Sunday")</f>
        <v>Weekday</v>
      </c>
      <c r="I524" s="116">
        <f t="shared" si="34"/>
        <v>8</v>
      </c>
      <c r="J524" s="116" t="str">
        <f t="shared" si="35"/>
        <v>High season</v>
      </c>
      <c r="K524" s="117" t="str" cm="1">
        <f t="array" ref="K524">_xlfn.IFS(AND(H524="Weekday", J524="High season"), VLOOKUP(B524, high_weekday, 2, 0),
    AND(H524="Saturday", J524="High season"), VLOOKUP(B524, high_saturday, 2, 0),
    AND(H524="Sunday", J524="High season"), VLOOKUP(B524, high_sunday, 2, 0),
    AND(H524="Weekday", J524="Low season"), VLOOKUP(B524, low_weekdays, 2, 0),
    AND(H524="Saturday", J524="Low season"), VLOOKUP(B524, low_saturday, 2, 0),
    AND(H524="Sunday", J524="Low season"), VLOOKUP(B524, low_sunday, 2, 0),
    TRUE, "error")</f>
        <v>Peak</v>
      </c>
    </row>
    <row r="525" spans="1:11" x14ac:dyDescent="0.25">
      <c r="A525" s="111">
        <v>45149</v>
      </c>
      <c r="B525" s="86">
        <v>0.75</v>
      </c>
      <c r="C525" s="91">
        <f t="shared" ca="1" si="32"/>
        <v>25</v>
      </c>
      <c r="D525" s="118">
        <v>36</v>
      </c>
      <c r="E525" s="119">
        <v>0.72916666666666696</v>
      </c>
      <c r="F525" s="119">
        <v>0.75</v>
      </c>
      <c r="G525" s="115">
        <f t="shared" si="33"/>
        <v>6</v>
      </c>
      <c r="H525" s="116" t="str" cm="1">
        <f t="array" ref="H525">_xlfn.IFS((G525&gt;=2)*(G525&lt;=6), "Weekday", G525=7, "Saturday", G525=1, "Sunday")</f>
        <v>Weekday</v>
      </c>
      <c r="I525" s="116">
        <f t="shared" si="34"/>
        <v>8</v>
      </c>
      <c r="J525" s="116" t="str">
        <f t="shared" si="35"/>
        <v>High season</v>
      </c>
      <c r="K525" s="117" t="str" cm="1">
        <f t="array" ref="K525">_xlfn.IFS(AND(H525="Weekday", J525="High season"), VLOOKUP(B525, high_weekday, 2, 0),
    AND(H525="Saturday", J525="High season"), VLOOKUP(B525, high_saturday, 2, 0),
    AND(H525="Sunday", J525="High season"), VLOOKUP(B525, high_sunday, 2, 0),
    AND(H525="Weekday", J525="Low season"), VLOOKUP(B525, low_weekdays, 2, 0),
    AND(H525="Saturday", J525="Low season"), VLOOKUP(B525, low_saturday, 2, 0),
    AND(H525="Sunday", J525="Low season"), VLOOKUP(B525, low_sunday, 2, 0),
    TRUE, "error")</f>
        <v>Peak</v>
      </c>
    </row>
    <row r="526" spans="1:11" x14ac:dyDescent="0.25">
      <c r="A526" s="111">
        <v>45149</v>
      </c>
      <c r="B526" s="86">
        <v>0.77083333333333304</v>
      </c>
      <c r="C526" s="91">
        <f t="shared" ca="1" si="32"/>
        <v>13</v>
      </c>
      <c r="D526" s="118">
        <v>37</v>
      </c>
      <c r="E526" s="119">
        <v>0.75</v>
      </c>
      <c r="F526" s="119">
        <v>0.77083333333333304</v>
      </c>
      <c r="G526" s="115">
        <f t="shared" si="33"/>
        <v>6</v>
      </c>
      <c r="H526" s="116" t="str" cm="1">
        <f t="array" ref="H526">_xlfn.IFS((G526&gt;=2)*(G526&lt;=6), "Weekday", G526=7, "Saturday", G526=1, "Sunday")</f>
        <v>Weekday</v>
      </c>
      <c r="I526" s="116">
        <f t="shared" si="34"/>
        <v>8</v>
      </c>
      <c r="J526" s="116" t="str">
        <f t="shared" si="35"/>
        <v>High season</v>
      </c>
      <c r="K526" s="117" t="str" cm="1">
        <f t="array" ref="K526">_xlfn.IFS(AND(H526="Weekday", J526="High season"), VLOOKUP(B526, high_weekday, 2, 0),
    AND(H526="Saturday", J526="High season"), VLOOKUP(B526, high_saturday, 2, 0),
    AND(H526="Sunday", J526="High season"), VLOOKUP(B526, high_sunday, 2, 0),
    AND(H526="Weekday", J526="Low season"), VLOOKUP(B526, low_weekdays, 2, 0),
    AND(H526="Saturday", J526="Low season"), VLOOKUP(B526, low_saturday, 2, 0),
    AND(H526="Sunday", J526="Low season"), VLOOKUP(B526, low_sunday, 2, 0),
    TRUE, "error")</f>
        <v>Peak</v>
      </c>
    </row>
    <row r="527" spans="1:11" x14ac:dyDescent="0.25">
      <c r="A527" s="111">
        <v>45149</v>
      </c>
      <c r="B527" s="86">
        <v>0.79166666666666696</v>
      </c>
      <c r="C527" s="91">
        <f t="shared" ca="1" si="32"/>
        <v>8</v>
      </c>
      <c r="D527" s="118">
        <v>38</v>
      </c>
      <c r="E527" s="119">
        <v>0.77083333333333304</v>
      </c>
      <c r="F527" s="119">
        <v>0.79166666666666696</v>
      </c>
      <c r="G527" s="115">
        <f t="shared" si="33"/>
        <v>6</v>
      </c>
      <c r="H527" s="116" t="str" cm="1">
        <f t="array" ref="H527">_xlfn.IFS((G527&gt;=2)*(G527&lt;=6), "Weekday", G527=7, "Saturday", G527=1, "Sunday")</f>
        <v>Weekday</v>
      </c>
      <c r="I527" s="116">
        <f t="shared" si="34"/>
        <v>8</v>
      </c>
      <c r="J527" s="116" t="str">
        <f t="shared" si="35"/>
        <v>High season</v>
      </c>
      <c r="K527" s="117" t="str" cm="1">
        <f t="array" ref="K527">_xlfn.IFS(AND(H527="Weekday", J527="High season"), VLOOKUP(B527, high_weekday, 2, 0),
    AND(H527="Saturday", J527="High season"), VLOOKUP(B527, high_saturday, 2, 0),
    AND(H527="Sunday", J527="High season"), VLOOKUP(B527, high_sunday, 2, 0),
    AND(H527="Weekday", J527="Low season"), VLOOKUP(B527, low_weekdays, 2, 0),
    AND(H527="Saturday", J527="Low season"), VLOOKUP(B527, low_saturday, 2, 0),
    AND(H527="Sunday", J527="Low season"), VLOOKUP(B527, low_sunday, 2, 0),
    TRUE, "error")</f>
        <v>Peak</v>
      </c>
    </row>
    <row r="528" spans="1:11" x14ac:dyDescent="0.25">
      <c r="A528" s="111">
        <v>45149</v>
      </c>
      <c r="B528" s="86">
        <v>0.8125</v>
      </c>
      <c r="C528" s="91">
        <f t="shared" ca="1" si="32"/>
        <v>22</v>
      </c>
      <c r="D528" s="118">
        <v>39</v>
      </c>
      <c r="E528" s="119">
        <v>0.79166666666666696</v>
      </c>
      <c r="F528" s="119">
        <v>0.8125</v>
      </c>
      <c r="G528" s="115">
        <f t="shared" si="33"/>
        <v>6</v>
      </c>
      <c r="H528" s="116" t="str" cm="1">
        <f t="array" ref="H528">_xlfn.IFS((G528&gt;=2)*(G528&lt;=6), "Weekday", G528=7, "Saturday", G528=1, "Sunday")</f>
        <v>Weekday</v>
      </c>
      <c r="I528" s="116">
        <f t="shared" si="34"/>
        <v>8</v>
      </c>
      <c r="J528" s="116" t="str">
        <f t="shared" si="35"/>
        <v>High season</v>
      </c>
      <c r="K528" s="117" t="str" cm="1">
        <f t="array" ref="K528">_xlfn.IFS(AND(H528="Weekday", J528="High season"), VLOOKUP(B528, high_weekday, 2, 0),
    AND(H528="Saturday", J528="High season"), VLOOKUP(B528, high_saturday, 2, 0),
    AND(H528="Sunday", J528="High season"), VLOOKUP(B528, high_sunday, 2, 0),
    AND(H528="Weekday", J528="Low season"), VLOOKUP(B528, low_weekdays, 2, 0),
    AND(H528="Saturday", J528="Low season"), VLOOKUP(B528, low_saturday, 2, 0),
    AND(H528="Sunday", J528="Low season"), VLOOKUP(B528, low_sunday, 2, 0),
    TRUE, "error")</f>
        <v>Standard</v>
      </c>
    </row>
    <row r="529" spans="1:11" x14ac:dyDescent="0.25">
      <c r="A529" s="111">
        <v>45149</v>
      </c>
      <c r="B529" s="86">
        <v>0.83333333333333304</v>
      </c>
      <c r="C529" s="91">
        <f t="shared" ca="1" si="32"/>
        <v>9</v>
      </c>
      <c r="D529" s="118">
        <v>40</v>
      </c>
      <c r="E529" s="119">
        <v>0.8125</v>
      </c>
      <c r="F529" s="119">
        <v>0.83333333333333304</v>
      </c>
      <c r="G529" s="115">
        <f t="shared" si="33"/>
        <v>6</v>
      </c>
      <c r="H529" s="116" t="str" cm="1">
        <f t="array" ref="H529">_xlfn.IFS((G529&gt;=2)*(G529&lt;=6), "Weekday", G529=7, "Saturday", G529=1, "Sunday")</f>
        <v>Weekday</v>
      </c>
      <c r="I529" s="116">
        <f t="shared" si="34"/>
        <v>8</v>
      </c>
      <c r="J529" s="116" t="str">
        <f t="shared" si="35"/>
        <v>High season</v>
      </c>
      <c r="K529" s="117" t="str" cm="1">
        <f t="array" ref="K529">_xlfn.IFS(AND(H529="Weekday", J529="High season"), VLOOKUP(B529, high_weekday, 2, 0),
    AND(H529="Saturday", J529="High season"), VLOOKUP(B529, high_saturday, 2, 0),
    AND(H529="Sunday", J529="High season"), VLOOKUP(B529, high_sunday, 2, 0),
    AND(H529="Weekday", J529="Low season"), VLOOKUP(B529, low_weekdays, 2, 0),
    AND(H529="Saturday", J529="Low season"), VLOOKUP(B529, low_saturday, 2, 0),
    AND(H529="Sunday", J529="Low season"), VLOOKUP(B529, low_sunday, 2, 0),
    TRUE, "error")</f>
        <v>Standard</v>
      </c>
    </row>
    <row r="530" spans="1:11" x14ac:dyDescent="0.25">
      <c r="A530" s="111">
        <v>45149</v>
      </c>
      <c r="B530" s="86">
        <v>0.85416666666666696</v>
      </c>
      <c r="C530" s="91">
        <f t="shared" ca="1" si="32"/>
        <v>28</v>
      </c>
      <c r="D530" s="118">
        <v>41</v>
      </c>
      <c r="E530" s="119">
        <v>0.83333333333333304</v>
      </c>
      <c r="F530" s="119">
        <v>0.85416666666666696</v>
      </c>
      <c r="G530" s="115">
        <f t="shared" si="33"/>
        <v>6</v>
      </c>
      <c r="H530" s="116" t="str" cm="1">
        <f t="array" ref="H530">_xlfn.IFS((G530&gt;=2)*(G530&lt;=6), "Weekday", G530=7, "Saturday", G530=1, "Sunday")</f>
        <v>Weekday</v>
      </c>
      <c r="I530" s="116">
        <f t="shared" si="34"/>
        <v>8</v>
      </c>
      <c r="J530" s="116" t="str">
        <f t="shared" si="35"/>
        <v>High season</v>
      </c>
      <c r="K530" s="117" t="str" cm="1">
        <f t="array" ref="K530">_xlfn.IFS(AND(H530="Weekday", J530="High season"), VLOOKUP(B530, high_weekday, 2, 0),
    AND(H530="Saturday", J530="High season"), VLOOKUP(B530, high_saturday, 2, 0),
    AND(H530="Sunday", J530="High season"), VLOOKUP(B530, high_sunday, 2, 0),
    AND(H530="Weekday", J530="Low season"), VLOOKUP(B530, low_weekdays, 2, 0),
    AND(H530="Saturday", J530="Low season"), VLOOKUP(B530, low_saturday, 2, 0),
    AND(H530="Sunday", J530="Low season"), VLOOKUP(B530, low_sunday, 2, 0),
    TRUE, "error")</f>
        <v>Standard</v>
      </c>
    </row>
    <row r="531" spans="1:11" x14ac:dyDescent="0.25">
      <c r="A531" s="111">
        <v>45149</v>
      </c>
      <c r="B531" s="86">
        <v>0.875</v>
      </c>
      <c r="C531" s="91">
        <f t="shared" ca="1" si="32"/>
        <v>29</v>
      </c>
      <c r="D531" s="118">
        <v>42</v>
      </c>
      <c r="E531" s="119">
        <v>0.85416666666666696</v>
      </c>
      <c r="F531" s="119">
        <v>0.875</v>
      </c>
      <c r="G531" s="115">
        <f t="shared" si="33"/>
        <v>6</v>
      </c>
      <c r="H531" s="116" t="str" cm="1">
        <f t="array" ref="H531">_xlfn.IFS((G531&gt;=2)*(G531&lt;=6), "Weekday", G531=7, "Saturday", G531=1, "Sunday")</f>
        <v>Weekday</v>
      </c>
      <c r="I531" s="116">
        <f t="shared" si="34"/>
        <v>8</v>
      </c>
      <c r="J531" s="116" t="str">
        <f t="shared" si="35"/>
        <v>High season</v>
      </c>
      <c r="K531" s="117" t="str" cm="1">
        <f t="array" ref="K531">_xlfn.IFS(AND(H531="Weekday", J531="High season"), VLOOKUP(B531, high_weekday, 2, 0),
    AND(H531="Saturday", J531="High season"), VLOOKUP(B531, high_saturday, 2, 0),
    AND(H531="Sunday", J531="High season"), VLOOKUP(B531, high_sunday, 2, 0),
    AND(H531="Weekday", J531="Low season"), VLOOKUP(B531, low_weekdays, 2, 0),
    AND(H531="Saturday", J531="Low season"), VLOOKUP(B531, low_saturday, 2, 0),
    AND(H531="Sunday", J531="Low season"), VLOOKUP(B531, low_sunday, 2, 0),
    TRUE, "error")</f>
        <v>Standard</v>
      </c>
    </row>
    <row r="532" spans="1:11" x14ac:dyDescent="0.25">
      <c r="A532" s="111">
        <v>45149</v>
      </c>
      <c r="B532" s="86">
        <v>0.89583333333333304</v>
      </c>
      <c r="C532" s="91">
        <f t="shared" ca="1" si="32"/>
        <v>24</v>
      </c>
      <c r="D532" s="118">
        <v>43</v>
      </c>
      <c r="E532" s="119">
        <v>0.875</v>
      </c>
      <c r="F532" s="119">
        <v>0.89583333333333304</v>
      </c>
      <c r="G532" s="115">
        <f t="shared" si="33"/>
        <v>6</v>
      </c>
      <c r="H532" s="116" t="str" cm="1">
        <f t="array" ref="H532">_xlfn.IFS((G532&gt;=2)*(G532&lt;=6), "Weekday", G532=7, "Saturday", G532=1, "Sunday")</f>
        <v>Weekday</v>
      </c>
      <c r="I532" s="116">
        <f t="shared" si="34"/>
        <v>8</v>
      </c>
      <c r="J532" s="116" t="str">
        <f t="shared" si="35"/>
        <v>High season</v>
      </c>
      <c r="K532" s="117" t="str" cm="1">
        <f t="array" ref="K532">_xlfn.IFS(AND(H532="Weekday", J532="High season"), VLOOKUP(B532, high_weekday, 2, 0),
    AND(H532="Saturday", J532="High season"), VLOOKUP(B532, high_saturday, 2, 0),
    AND(H532="Sunday", J532="High season"), VLOOKUP(B532, high_sunday, 2, 0),
    AND(H532="Weekday", J532="Low season"), VLOOKUP(B532, low_weekdays, 2, 0),
    AND(H532="Saturday", J532="Low season"), VLOOKUP(B532, low_saturday, 2, 0),
    AND(H532="Sunday", J532="Low season"), VLOOKUP(B532, low_sunday, 2, 0),
    TRUE, "error")</f>
        <v>Standard</v>
      </c>
    </row>
    <row r="533" spans="1:11" x14ac:dyDescent="0.25">
      <c r="A533" s="111">
        <v>45149</v>
      </c>
      <c r="B533" s="86">
        <v>0.91666666666666696</v>
      </c>
      <c r="C533" s="91">
        <f t="shared" ca="1" si="32"/>
        <v>12</v>
      </c>
      <c r="D533" s="118">
        <v>44</v>
      </c>
      <c r="E533" s="119">
        <v>0.89583333333333304</v>
      </c>
      <c r="F533" s="119">
        <v>0.91666666666666696</v>
      </c>
      <c r="G533" s="115">
        <f t="shared" si="33"/>
        <v>6</v>
      </c>
      <c r="H533" s="116" t="str" cm="1">
        <f t="array" ref="H533">_xlfn.IFS((G533&gt;=2)*(G533&lt;=6), "Weekday", G533=7, "Saturday", G533=1, "Sunday")</f>
        <v>Weekday</v>
      </c>
      <c r="I533" s="116">
        <f t="shared" si="34"/>
        <v>8</v>
      </c>
      <c r="J533" s="116" t="str">
        <f t="shared" si="35"/>
        <v>High season</v>
      </c>
      <c r="K533" s="117" t="str" cm="1">
        <f t="array" ref="K533">_xlfn.IFS(AND(H533="Weekday", J533="High season"), VLOOKUP(B533, high_weekday, 2, 0),
    AND(H533="Saturday", J533="High season"), VLOOKUP(B533, high_saturday, 2, 0),
    AND(H533="Sunday", J533="High season"), VLOOKUP(B533, high_sunday, 2, 0),
    AND(H533="Weekday", J533="Low season"), VLOOKUP(B533, low_weekdays, 2, 0),
    AND(H533="Saturday", J533="Low season"), VLOOKUP(B533, low_saturday, 2, 0),
    AND(H533="Sunday", J533="Low season"), VLOOKUP(B533, low_sunday, 2, 0),
    TRUE, "error")</f>
        <v>Standard</v>
      </c>
    </row>
    <row r="534" spans="1:11" x14ac:dyDescent="0.25">
      <c r="A534" s="111">
        <v>45149</v>
      </c>
      <c r="B534" s="86">
        <v>0.9375</v>
      </c>
      <c r="C534" s="91">
        <f t="shared" ca="1" si="32"/>
        <v>28</v>
      </c>
      <c r="D534" s="118">
        <v>45</v>
      </c>
      <c r="E534" s="119">
        <v>0.91666666666666696</v>
      </c>
      <c r="F534" s="119">
        <v>0.9375</v>
      </c>
      <c r="G534" s="115">
        <f t="shared" si="33"/>
        <v>6</v>
      </c>
      <c r="H534" s="116" t="str" cm="1">
        <f t="array" ref="H534">_xlfn.IFS((G534&gt;=2)*(G534&lt;=6), "Weekday", G534=7, "Saturday", G534=1, "Sunday")</f>
        <v>Weekday</v>
      </c>
      <c r="I534" s="116">
        <f t="shared" si="34"/>
        <v>8</v>
      </c>
      <c r="J534" s="116" t="str">
        <f t="shared" si="35"/>
        <v>High season</v>
      </c>
      <c r="K534" s="117" t="str" cm="1">
        <f t="array" ref="K534">_xlfn.IFS(AND(H534="Weekday", J534="High season"), VLOOKUP(B534, high_weekday, 2, 0),
    AND(H534="Saturday", J534="High season"), VLOOKUP(B534, high_saturday, 2, 0),
    AND(H534="Sunday", J534="High season"), VLOOKUP(B534, high_sunday, 2, 0),
    AND(H534="Weekday", J534="Low season"), VLOOKUP(B534, low_weekdays, 2, 0),
    AND(H534="Saturday", J534="Low season"), VLOOKUP(B534, low_saturday, 2, 0),
    AND(H534="Sunday", J534="Low season"), VLOOKUP(B534, low_sunday, 2, 0),
    TRUE, "error")</f>
        <v>Off-peak</v>
      </c>
    </row>
    <row r="535" spans="1:11" x14ac:dyDescent="0.25">
      <c r="A535" s="111">
        <v>45149</v>
      </c>
      <c r="B535" s="86">
        <v>0.95833333333333304</v>
      </c>
      <c r="C535" s="91">
        <f t="shared" ca="1" si="32"/>
        <v>9</v>
      </c>
      <c r="D535" s="118">
        <v>46</v>
      </c>
      <c r="E535" s="119">
        <v>0.9375</v>
      </c>
      <c r="F535" s="119">
        <v>0.95833333333333304</v>
      </c>
      <c r="G535" s="115">
        <f t="shared" si="33"/>
        <v>6</v>
      </c>
      <c r="H535" s="116" t="str" cm="1">
        <f t="array" ref="H535">_xlfn.IFS((G535&gt;=2)*(G535&lt;=6), "Weekday", G535=7, "Saturday", G535=1, "Sunday")</f>
        <v>Weekday</v>
      </c>
      <c r="I535" s="116">
        <f t="shared" si="34"/>
        <v>8</v>
      </c>
      <c r="J535" s="116" t="str">
        <f t="shared" si="35"/>
        <v>High season</v>
      </c>
      <c r="K535" s="117" t="str" cm="1">
        <f t="array" ref="K535">_xlfn.IFS(AND(H535="Weekday", J535="High season"), VLOOKUP(B535, high_weekday, 2, 0),
    AND(H535="Saturday", J535="High season"), VLOOKUP(B535, high_saturday, 2, 0),
    AND(H535="Sunday", J535="High season"), VLOOKUP(B535, high_sunday, 2, 0),
    AND(H535="Weekday", J535="Low season"), VLOOKUP(B535, low_weekdays, 2, 0),
    AND(H535="Saturday", J535="Low season"), VLOOKUP(B535, low_saturday, 2, 0),
    AND(H535="Sunday", J535="Low season"), VLOOKUP(B535, low_sunday, 2, 0),
    TRUE, "error")</f>
        <v>Off-peak</v>
      </c>
    </row>
    <row r="536" spans="1:11" x14ac:dyDescent="0.25">
      <c r="A536" s="111">
        <v>45149</v>
      </c>
      <c r="B536" s="86">
        <v>0.97916666666666696</v>
      </c>
      <c r="C536" s="91">
        <f t="shared" ca="1" si="32"/>
        <v>17</v>
      </c>
      <c r="D536" s="118">
        <v>47</v>
      </c>
      <c r="E536" s="119">
        <v>0.95833333333333304</v>
      </c>
      <c r="F536" s="119">
        <v>0.97916666666666696</v>
      </c>
      <c r="G536" s="115">
        <f t="shared" si="33"/>
        <v>6</v>
      </c>
      <c r="H536" s="116" t="str" cm="1">
        <f t="array" ref="H536">_xlfn.IFS((G536&gt;=2)*(G536&lt;=6), "Weekday", G536=7, "Saturday", G536=1, "Sunday")</f>
        <v>Weekday</v>
      </c>
      <c r="I536" s="116">
        <f t="shared" si="34"/>
        <v>8</v>
      </c>
      <c r="J536" s="116" t="str">
        <f t="shared" si="35"/>
        <v>High season</v>
      </c>
      <c r="K536" s="117" t="str" cm="1">
        <f t="array" ref="K536">_xlfn.IFS(AND(H536="Weekday", J536="High season"), VLOOKUP(B536, high_weekday, 2, 0),
    AND(H536="Saturday", J536="High season"), VLOOKUP(B536, high_saturday, 2, 0),
    AND(H536="Sunday", J536="High season"), VLOOKUP(B536, high_sunday, 2, 0),
    AND(H536="Weekday", J536="Low season"), VLOOKUP(B536, low_weekdays, 2, 0),
    AND(H536="Saturday", J536="Low season"), VLOOKUP(B536, low_saturday, 2, 0),
    AND(H536="Sunday", J536="Low season"), VLOOKUP(B536, low_sunday, 2, 0),
    TRUE, "error")</f>
        <v>Off-peak</v>
      </c>
    </row>
    <row r="537" spans="1:11" x14ac:dyDescent="0.25">
      <c r="A537" s="111">
        <v>45149</v>
      </c>
      <c r="B537" s="86">
        <v>1</v>
      </c>
      <c r="C537" s="91">
        <f t="shared" ca="1" si="32"/>
        <v>8</v>
      </c>
      <c r="D537" s="118">
        <v>48</v>
      </c>
      <c r="E537" s="119">
        <v>0.97916666666666696</v>
      </c>
      <c r="F537" s="119">
        <v>1</v>
      </c>
      <c r="G537" s="115">
        <f t="shared" si="33"/>
        <v>6</v>
      </c>
      <c r="H537" s="116" t="str" cm="1">
        <f t="array" ref="H537">_xlfn.IFS((G537&gt;=2)*(G537&lt;=6), "Weekday", G537=7, "Saturday", G537=1, "Sunday")</f>
        <v>Weekday</v>
      </c>
      <c r="I537" s="116">
        <f t="shared" si="34"/>
        <v>8</v>
      </c>
      <c r="J537" s="116" t="str">
        <f t="shared" si="35"/>
        <v>High season</v>
      </c>
      <c r="K537" s="117" t="str" cm="1">
        <f t="array" ref="K537">_xlfn.IFS(AND(H537="Weekday", J537="High season"), VLOOKUP(B537, high_weekday, 2, 0),
    AND(H537="Saturday", J537="High season"), VLOOKUP(B537, high_saturday, 2, 0),
    AND(H537="Sunday", J537="High season"), VLOOKUP(B537, high_sunday, 2, 0),
    AND(H537="Weekday", J537="Low season"), VLOOKUP(B537, low_weekdays, 2, 0),
    AND(H537="Saturday", J537="Low season"), VLOOKUP(B537, low_saturday, 2, 0),
    AND(H537="Sunday", J537="Low season"), VLOOKUP(B537, low_sunday, 2, 0),
    TRUE, "error")</f>
        <v>Off-peak</v>
      </c>
    </row>
    <row r="538" spans="1:11" x14ac:dyDescent="0.25">
      <c r="A538" s="111">
        <v>45150</v>
      </c>
      <c r="B538" s="86">
        <v>2.0833333333333332E-2</v>
      </c>
      <c r="C538" s="91">
        <f t="shared" ca="1" si="32"/>
        <v>30</v>
      </c>
      <c r="D538" s="118">
        <v>1</v>
      </c>
      <c r="E538" s="119">
        <v>0</v>
      </c>
      <c r="F538" s="119">
        <v>2.0833333333333332E-2</v>
      </c>
      <c r="G538" s="115">
        <f t="shared" si="33"/>
        <v>7</v>
      </c>
      <c r="H538" s="116" t="str" cm="1">
        <f t="array" ref="H538">_xlfn.IFS((G538&gt;=2)*(G538&lt;=6), "Weekday", G538=7, "Saturday", G538=1, "Sunday")</f>
        <v>Saturday</v>
      </c>
      <c r="I538" s="116">
        <f t="shared" si="34"/>
        <v>8</v>
      </c>
      <c r="J538" s="116" t="str">
        <f t="shared" si="35"/>
        <v>High season</v>
      </c>
      <c r="K538" s="117" t="str" cm="1">
        <f t="array" ref="K538">_xlfn.IFS(AND(H538="Weekday", J538="High season"), VLOOKUP(B538, high_weekday, 2, 0),
    AND(H538="Saturday", J538="High season"), VLOOKUP(B538, high_saturday, 2, 0),
    AND(H538="Sunday", J538="High season"), VLOOKUP(B538, high_sunday, 2, 0),
    AND(H538="Weekday", J538="Low season"), VLOOKUP(B538, low_weekdays, 2, 0),
    AND(H538="Saturday", J538="Low season"), VLOOKUP(B538, low_saturday, 2, 0),
    AND(H538="Sunday", J538="Low season"), VLOOKUP(B538, low_sunday, 2, 0),
    TRUE, "error")</f>
        <v>Off-peak</v>
      </c>
    </row>
    <row r="539" spans="1:11" x14ac:dyDescent="0.25">
      <c r="A539" s="111">
        <v>45150</v>
      </c>
      <c r="B539" s="86">
        <v>4.1666666666666664E-2</v>
      </c>
      <c r="C539" s="91">
        <f t="shared" ca="1" si="32"/>
        <v>9</v>
      </c>
      <c r="D539" s="118">
        <v>2</v>
      </c>
      <c r="E539" s="119">
        <v>2.0833333333333332E-2</v>
      </c>
      <c r="F539" s="119">
        <v>4.1666666666666664E-2</v>
      </c>
      <c r="G539" s="115">
        <f t="shared" si="33"/>
        <v>7</v>
      </c>
      <c r="H539" s="116" t="str" cm="1">
        <f t="array" ref="H539">_xlfn.IFS((G539&gt;=2)*(G539&lt;=6), "Weekday", G539=7, "Saturday", G539=1, "Sunday")</f>
        <v>Saturday</v>
      </c>
      <c r="I539" s="116">
        <f t="shared" si="34"/>
        <v>8</v>
      </c>
      <c r="J539" s="116" t="str">
        <f t="shared" si="35"/>
        <v>High season</v>
      </c>
      <c r="K539" s="117" t="str" cm="1">
        <f t="array" ref="K539">_xlfn.IFS(AND(H539="Weekday", J539="High season"), VLOOKUP(B539, high_weekday, 2, 0),
    AND(H539="Saturday", J539="High season"), VLOOKUP(B539, high_saturday, 2, 0),
    AND(H539="Sunday", J539="High season"), VLOOKUP(B539, high_sunday, 2, 0),
    AND(H539="Weekday", J539="Low season"), VLOOKUP(B539, low_weekdays, 2, 0),
    AND(H539="Saturday", J539="Low season"), VLOOKUP(B539, low_saturday, 2, 0),
    AND(H539="Sunday", J539="Low season"), VLOOKUP(B539, low_sunday, 2, 0),
    TRUE, "error")</f>
        <v>Off-peak</v>
      </c>
    </row>
    <row r="540" spans="1:11" x14ac:dyDescent="0.25">
      <c r="A540" s="111">
        <v>45150</v>
      </c>
      <c r="B540" s="86">
        <v>6.25E-2</v>
      </c>
      <c r="C540" s="91">
        <f t="shared" ca="1" si="32"/>
        <v>2</v>
      </c>
      <c r="D540" s="118">
        <v>3</v>
      </c>
      <c r="E540" s="119">
        <v>4.1666666666666664E-2</v>
      </c>
      <c r="F540" s="119">
        <v>6.25E-2</v>
      </c>
      <c r="G540" s="115">
        <f t="shared" si="33"/>
        <v>7</v>
      </c>
      <c r="H540" s="116" t="str" cm="1">
        <f t="array" ref="H540">_xlfn.IFS((G540&gt;=2)*(G540&lt;=6), "Weekday", G540=7, "Saturday", G540=1, "Sunday")</f>
        <v>Saturday</v>
      </c>
      <c r="I540" s="116">
        <f t="shared" si="34"/>
        <v>8</v>
      </c>
      <c r="J540" s="116" t="str">
        <f t="shared" si="35"/>
        <v>High season</v>
      </c>
      <c r="K540" s="117" t="str" cm="1">
        <f t="array" ref="K540">_xlfn.IFS(AND(H540="Weekday", J540="High season"), VLOOKUP(B540, high_weekday, 2, 0),
    AND(H540="Saturday", J540="High season"), VLOOKUP(B540, high_saturday, 2, 0),
    AND(H540="Sunday", J540="High season"), VLOOKUP(B540, high_sunday, 2, 0),
    AND(H540="Weekday", J540="Low season"), VLOOKUP(B540, low_weekdays, 2, 0),
    AND(H540="Saturday", J540="Low season"), VLOOKUP(B540, low_saturday, 2, 0),
    AND(H540="Sunday", J540="Low season"), VLOOKUP(B540, low_sunday, 2, 0),
    TRUE, "error")</f>
        <v>Off-peak</v>
      </c>
    </row>
    <row r="541" spans="1:11" x14ac:dyDescent="0.25">
      <c r="A541" s="111">
        <v>45150</v>
      </c>
      <c r="B541" s="86">
        <v>8.3333333333333301E-2</v>
      </c>
      <c r="C541" s="91">
        <f t="shared" ca="1" si="32"/>
        <v>11</v>
      </c>
      <c r="D541" s="118">
        <v>4</v>
      </c>
      <c r="E541" s="119">
        <v>6.25E-2</v>
      </c>
      <c r="F541" s="119">
        <v>8.3333333333333301E-2</v>
      </c>
      <c r="G541" s="115">
        <f t="shared" si="33"/>
        <v>7</v>
      </c>
      <c r="H541" s="116" t="str" cm="1">
        <f t="array" ref="H541">_xlfn.IFS((G541&gt;=2)*(G541&lt;=6), "Weekday", G541=7, "Saturday", G541=1, "Sunday")</f>
        <v>Saturday</v>
      </c>
      <c r="I541" s="116">
        <f t="shared" si="34"/>
        <v>8</v>
      </c>
      <c r="J541" s="116" t="str">
        <f t="shared" si="35"/>
        <v>High season</v>
      </c>
      <c r="K541" s="117" t="str" cm="1">
        <f t="array" ref="K541">_xlfn.IFS(AND(H541="Weekday", J541="High season"), VLOOKUP(B541, high_weekday, 2, 0),
    AND(H541="Saturday", J541="High season"), VLOOKUP(B541, high_saturday, 2, 0),
    AND(H541="Sunday", J541="High season"), VLOOKUP(B541, high_sunday, 2, 0),
    AND(H541="Weekday", J541="Low season"), VLOOKUP(B541, low_weekdays, 2, 0),
    AND(H541="Saturday", J541="Low season"), VLOOKUP(B541, low_saturday, 2, 0),
    AND(H541="Sunday", J541="Low season"), VLOOKUP(B541, low_sunday, 2, 0),
    TRUE, "error")</f>
        <v>Off-peak</v>
      </c>
    </row>
    <row r="542" spans="1:11" x14ac:dyDescent="0.25">
      <c r="A542" s="111">
        <v>45150</v>
      </c>
      <c r="B542" s="86">
        <v>0.104166666666667</v>
      </c>
      <c r="C542" s="91">
        <f t="shared" ca="1" si="32"/>
        <v>21</v>
      </c>
      <c r="D542" s="118">
        <v>5</v>
      </c>
      <c r="E542" s="119">
        <v>8.3333333333333301E-2</v>
      </c>
      <c r="F542" s="119">
        <v>0.104166666666667</v>
      </c>
      <c r="G542" s="115">
        <f t="shared" si="33"/>
        <v>7</v>
      </c>
      <c r="H542" s="116" t="str" cm="1">
        <f t="array" ref="H542">_xlfn.IFS((G542&gt;=2)*(G542&lt;=6), "Weekday", G542=7, "Saturday", G542=1, "Sunday")</f>
        <v>Saturday</v>
      </c>
      <c r="I542" s="116">
        <f t="shared" si="34"/>
        <v>8</v>
      </c>
      <c r="J542" s="116" t="str">
        <f t="shared" si="35"/>
        <v>High season</v>
      </c>
      <c r="K542" s="117" t="str" cm="1">
        <f t="array" ref="K542">_xlfn.IFS(AND(H542="Weekday", J542="High season"), VLOOKUP(B542, high_weekday, 2, 0),
    AND(H542="Saturday", J542="High season"), VLOOKUP(B542, high_saturday, 2, 0),
    AND(H542="Sunday", J542="High season"), VLOOKUP(B542, high_sunday, 2, 0),
    AND(H542="Weekday", J542="Low season"), VLOOKUP(B542, low_weekdays, 2, 0),
    AND(H542="Saturday", J542="Low season"), VLOOKUP(B542, low_saturday, 2, 0),
    AND(H542="Sunday", J542="Low season"), VLOOKUP(B542, low_sunday, 2, 0),
    TRUE, "error")</f>
        <v>Off-peak</v>
      </c>
    </row>
    <row r="543" spans="1:11" x14ac:dyDescent="0.25">
      <c r="A543" s="111">
        <v>45150</v>
      </c>
      <c r="B543" s="86">
        <v>0.125</v>
      </c>
      <c r="C543" s="91">
        <f t="shared" ca="1" si="32"/>
        <v>25</v>
      </c>
      <c r="D543" s="118">
        <v>6</v>
      </c>
      <c r="E543" s="119">
        <v>0.104166666666667</v>
      </c>
      <c r="F543" s="119">
        <v>0.125</v>
      </c>
      <c r="G543" s="115">
        <f t="shared" si="33"/>
        <v>7</v>
      </c>
      <c r="H543" s="116" t="str" cm="1">
        <f t="array" ref="H543">_xlfn.IFS((G543&gt;=2)*(G543&lt;=6), "Weekday", G543=7, "Saturday", G543=1, "Sunday")</f>
        <v>Saturday</v>
      </c>
      <c r="I543" s="116">
        <f t="shared" si="34"/>
        <v>8</v>
      </c>
      <c r="J543" s="116" t="str">
        <f t="shared" si="35"/>
        <v>High season</v>
      </c>
      <c r="K543" s="117" t="str" cm="1">
        <f t="array" ref="K543">_xlfn.IFS(AND(H543="Weekday", J543="High season"), VLOOKUP(B543, high_weekday, 2, 0),
    AND(H543="Saturday", J543="High season"), VLOOKUP(B543, high_saturday, 2, 0),
    AND(H543="Sunday", J543="High season"), VLOOKUP(B543, high_sunday, 2, 0),
    AND(H543="Weekday", J543="Low season"), VLOOKUP(B543, low_weekdays, 2, 0),
    AND(H543="Saturday", J543="Low season"), VLOOKUP(B543, low_saturday, 2, 0),
    AND(H543="Sunday", J543="Low season"), VLOOKUP(B543, low_sunday, 2, 0),
    TRUE, "error")</f>
        <v>Off-peak</v>
      </c>
    </row>
    <row r="544" spans="1:11" x14ac:dyDescent="0.25">
      <c r="A544" s="111">
        <v>45150</v>
      </c>
      <c r="B544" s="86">
        <v>0.14583333333333301</v>
      </c>
      <c r="C544" s="91">
        <f t="shared" ca="1" si="32"/>
        <v>3</v>
      </c>
      <c r="D544" s="118">
        <v>7</v>
      </c>
      <c r="E544" s="119">
        <v>0.125</v>
      </c>
      <c r="F544" s="119">
        <v>0.14583333333333301</v>
      </c>
      <c r="G544" s="115">
        <f t="shared" si="33"/>
        <v>7</v>
      </c>
      <c r="H544" s="116" t="str" cm="1">
        <f t="array" ref="H544">_xlfn.IFS((G544&gt;=2)*(G544&lt;=6), "Weekday", G544=7, "Saturday", G544=1, "Sunday")</f>
        <v>Saturday</v>
      </c>
      <c r="I544" s="116">
        <f t="shared" si="34"/>
        <v>8</v>
      </c>
      <c r="J544" s="116" t="str">
        <f t="shared" si="35"/>
        <v>High season</v>
      </c>
      <c r="K544" s="117" t="str" cm="1">
        <f t="array" ref="K544">_xlfn.IFS(AND(H544="Weekday", J544="High season"), VLOOKUP(B544, high_weekday, 2, 0),
    AND(H544="Saturday", J544="High season"), VLOOKUP(B544, high_saturday, 2, 0),
    AND(H544="Sunday", J544="High season"), VLOOKUP(B544, high_sunday, 2, 0),
    AND(H544="Weekday", J544="Low season"), VLOOKUP(B544, low_weekdays, 2, 0),
    AND(H544="Saturday", J544="Low season"), VLOOKUP(B544, low_saturday, 2, 0),
    AND(H544="Sunday", J544="Low season"), VLOOKUP(B544, low_sunday, 2, 0),
    TRUE, "error")</f>
        <v>Off-peak</v>
      </c>
    </row>
    <row r="545" spans="1:11" x14ac:dyDescent="0.25">
      <c r="A545" s="111">
        <v>45150</v>
      </c>
      <c r="B545" s="86">
        <v>0.16666666666666699</v>
      </c>
      <c r="C545" s="91">
        <f t="shared" ca="1" si="32"/>
        <v>21</v>
      </c>
      <c r="D545" s="118">
        <v>8</v>
      </c>
      <c r="E545" s="119">
        <v>0.14583333333333301</v>
      </c>
      <c r="F545" s="119">
        <v>0.16666666666666699</v>
      </c>
      <c r="G545" s="115">
        <f t="shared" si="33"/>
        <v>7</v>
      </c>
      <c r="H545" s="116" t="str" cm="1">
        <f t="array" ref="H545">_xlfn.IFS((G545&gt;=2)*(G545&lt;=6), "Weekday", G545=7, "Saturday", G545=1, "Sunday")</f>
        <v>Saturday</v>
      </c>
      <c r="I545" s="116">
        <f t="shared" si="34"/>
        <v>8</v>
      </c>
      <c r="J545" s="116" t="str">
        <f t="shared" si="35"/>
        <v>High season</v>
      </c>
      <c r="K545" s="117" t="str" cm="1">
        <f t="array" ref="K545">_xlfn.IFS(AND(H545="Weekday", J545="High season"), VLOOKUP(B545, high_weekday, 2, 0),
    AND(H545="Saturday", J545="High season"), VLOOKUP(B545, high_saturday, 2, 0),
    AND(H545="Sunday", J545="High season"), VLOOKUP(B545, high_sunday, 2, 0),
    AND(H545="Weekday", J545="Low season"), VLOOKUP(B545, low_weekdays, 2, 0),
    AND(H545="Saturday", J545="Low season"), VLOOKUP(B545, low_saturday, 2, 0),
    AND(H545="Sunday", J545="Low season"), VLOOKUP(B545, low_sunday, 2, 0),
    TRUE, "error")</f>
        <v>Off-peak</v>
      </c>
    </row>
    <row r="546" spans="1:11" x14ac:dyDescent="0.25">
      <c r="A546" s="111">
        <v>45150</v>
      </c>
      <c r="B546" s="86">
        <v>0.1875</v>
      </c>
      <c r="C546" s="91">
        <f t="shared" ca="1" si="32"/>
        <v>10</v>
      </c>
      <c r="D546" s="118">
        <v>9</v>
      </c>
      <c r="E546" s="119">
        <v>0.16666666666666699</v>
      </c>
      <c r="F546" s="119">
        <v>0.1875</v>
      </c>
      <c r="G546" s="115">
        <f t="shared" si="33"/>
        <v>7</v>
      </c>
      <c r="H546" s="116" t="str" cm="1">
        <f t="array" ref="H546">_xlfn.IFS((G546&gt;=2)*(G546&lt;=6), "Weekday", G546=7, "Saturday", G546=1, "Sunday")</f>
        <v>Saturday</v>
      </c>
      <c r="I546" s="116">
        <f t="shared" si="34"/>
        <v>8</v>
      </c>
      <c r="J546" s="116" t="str">
        <f t="shared" si="35"/>
        <v>High season</v>
      </c>
      <c r="K546" s="117" t="str" cm="1">
        <f t="array" ref="K546">_xlfn.IFS(AND(H546="Weekday", J546="High season"), VLOOKUP(B546, high_weekday, 2, 0),
    AND(H546="Saturday", J546="High season"), VLOOKUP(B546, high_saturday, 2, 0),
    AND(H546="Sunday", J546="High season"), VLOOKUP(B546, high_sunday, 2, 0),
    AND(H546="Weekday", J546="Low season"), VLOOKUP(B546, low_weekdays, 2, 0),
    AND(H546="Saturday", J546="Low season"), VLOOKUP(B546, low_saturday, 2, 0),
    AND(H546="Sunday", J546="Low season"), VLOOKUP(B546, low_sunday, 2, 0),
    TRUE, "error")</f>
        <v>Off-peak</v>
      </c>
    </row>
    <row r="547" spans="1:11" x14ac:dyDescent="0.25">
      <c r="A547" s="111">
        <v>45150</v>
      </c>
      <c r="B547" s="86">
        <v>0.20833333333333301</v>
      </c>
      <c r="C547" s="91">
        <f t="shared" ca="1" si="32"/>
        <v>3</v>
      </c>
      <c r="D547" s="118">
        <v>10</v>
      </c>
      <c r="E547" s="119">
        <v>0.1875</v>
      </c>
      <c r="F547" s="119">
        <v>0.20833333333333301</v>
      </c>
      <c r="G547" s="115">
        <f t="shared" si="33"/>
        <v>7</v>
      </c>
      <c r="H547" s="116" t="str" cm="1">
        <f t="array" ref="H547">_xlfn.IFS((G547&gt;=2)*(G547&lt;=6), "Weekday", G547=7, "Saturday", G547=1, "Sunday")</f>
        <v>Saturday</v>
      </c>
      <c r="I547" s="116">
        <f t="shared" si="34"/>
        <v>8</v>
      </c>
      <c r="J547" s="116" t="str">
        <f t="shared" si="35"/>
        <v>High season</v>
      </c>
      <c r="K547" s="117" t="str" cm="1">
        <f t="array" ref="K547">_xlfn.IFS(AND(H547="Weekday", J547="High season"), VLOOKUP(B547, high_weekday, 2, 0),
    AND(H547="Saturday", J547="High season"), VLOOKUP(B547, high_saturday, 2, 0),
    AND(H547="Sunday", J547="High season"), VLOOKUP(B547, high_sunday, 2, 0),
    AND(H547="Weekday", J547="Low season"), VLOOKUP(B547, low_weekdays, 2, 0),
    AND(H547="Saturday", J547="Low season"), VLOOKUP(B547, low_saturday, 2, 0),
    AND(H547="Sunday", J547="Low season"), VLOOKUP(B547, low_sunday, 2, 0),
    TRUE, "error")</f>
        <v>Off-peak</v>
      </c>
    </row>
    <row r="548" spans="1:11" x14ac:dyDescent="0.25">
      <c r="A548" s="111">
        <v>45150</v>
      </c>
      <c r="B548" s="86">
        <v>0.22916666666666699</v>
      </c>
      <c r="C548" s="91">
        <f t="shared" ca="1" si="32"/>
        <v>25</v>
      </c>
      <c r="D548" s="118">
        <v>11</v>
      </c>
      <c r="E548" s="119">
        <v>0.20833333333333301</v>
      </c>
      <c r="F548" s="119">
        <v>0.22916666666666699</v>
      </c>
      <c r="G548" s="115">
        <f t="shared" si="33"/>
        <v>7</v>
      </c>
      <c r="H548" s="116" t="str" cm="1">
        <f t="array" ref="H548">_xlfn.IFS((G548&gt;=2)*(G548&lt;=6), "Weekday", G548=7, "Saturday", G548=1, "Sunday")</f>
        <v>Saturday</v>
      </c>
      <c r="I548" s="116">
        <f t="shared" si="34"/>
        <v>8</v>
      </c>
      <c r="J548" s="116" t="str">
        <f t="shared" si="35"/>
        <v>High season</v>
      </c>
      <c r="K548" s="117" t="str" cm="1">
        <f t="array" ref="K548">_xlfn.IFS(AND(H548="Weekday", J548="High season"), VLOOKUP(B548, high_weekday, 2, 0),
    AND(H548="Saturday", J548="High season"), VLOOKUP(B548, high_saturday, 2, 0),
    AND(H548="Sunday", J548="High season"), VLOOKUP(B548, high_sunday, 2, 0),
    AND(H548="Weekday", J548="Low season"), VLOOKUP(B548, low_weekdays, 2, 0),
    AND(H548="Saturday", J548="Low season"), VLOOKUP(B548, low_saturday, 2, 0),
    AND(H548="Sunday", J548="Low season"), VLOOKUP(B548, low_sunday, 2, 0),
    TRUE, "error")</f>
        <v>Off-peak</v>
      </c>
    </row>
    <row r="549" spans="1:11" x14ac:dyDescent="0.25">
      <c r="A549" s="111">
        <v>45150</v>
      </c>
      <c r="B549" s="86">
        <v>0.25</v>
      </c>
      <c r="C549" s="91">
        <f t="shared" ca="1" si="32"/>
        <v>30</v>
      </c>
      <c r="D549" s="118">
        <v>12</v>
      </c>
      <c r="E549" s="119">
        <v>0.22916666666666699</v>
      </c>
      <c r="F549" s="119">
        <v>0.25</v>
      </c>
      <c r="G549" s="115">
        <f t="shared" si="33"/>
        <v>7</v>
      </c>
      <c r="H549" s="116" t="str" cm="1">
        <f t="array" ref="H549">_xlfn.IFS((G549&gt;=2)*(G549&lt;=6), "Weekday", G549=7, "Saturday", G549=1, "Sunday")</f>
        <v>Saturday</v>
      </c>
      <c r="I549" s="116">
        <f t="shared" si="34"/>
        <v>8</v>
      </c>
      <c r="J549" s="116" t="str">
        <f t="shared" si="35"/>
        <v>High season</v>
      </c>
      <c r="K549" s="117" t="str" cm="1">
        <f t="array" ref="K549">_xlfn.IFS(AND(H549="Weekday", J549="High season"), VLOOKUP(B549, high_weekday, 2, 0),
    AND(H549="Saturday", J549="High season"), VLOOKUP(B549, high_saturday, 2, 0),
    AND(H549="Sunday", J549="High season"), VLOOKUP(B549, high_sunday, 2, 0),
    AND(H549="Weekday", J549="Low season"), VLOOKUP(B549, low_weekdays, 2, 0),
    AND(H549="Saturday", J549="Low season"), VLOOKUP(B549, low_saturday, 2, 0),
    AND(H549="Sunday", J549="Low season"), VLOOKUP(B549, low_sunday, 2, 0),
    TRUE, "error")</f>
        <v>Off-peak</v>
      </c>
    </row>
    <row r="550" spans="1:11" x14ac:dyDescent="0.25">
      <c r="A550" s="111">
        <v>45150</v>
      </c>
      <c r="B550" s="86">
        <v>0.27083333333333298</v>
      </c>
      <c r="C550" s="91">
        <f t="shared" ca="1" si="32"/>
        <v>29</v>
      </c>
      <c r="D550" s="118">
        <v>13</v>
      </c>
      <c r="E550" s="119">
        <v>0.25</v>
      </c>
      <c r="F550" s="119">
        <v>0.27083333333333298</v>
      </c>
      <c r="G550" s="115">
        <f t="shared" si="33"/>
        <v>7</v>
      </c>
      <c r="H550" s="116" t="str" cm="1">
        <f t="array" ref="H550">_xlfn.IFS((G550&gt;=2)*(G550&lt;=6), "Weekday", G550=7, "Saturday", G550=1, "Sunday")</f>
        <v>Saturday</v>
      </c>
      <c r="I550" s="116">
        <f t="shared" si="34"/>
        <v>8</v>
      </c>
      <c r="J550" s="116" t="str">
        <f t="shared" si="35"/>
        <v>High season</v>
      </c>
      <c r="K550" s="117" t="str" cm="1">
        <f t="array" ref="K550">_xlfn.IFS(AND(H550="Weekday", J550="High season"), VLOOKUP(B550, high_weekday, 2, 0),
    AND(H550="Saturday", J550="High season"), VLOOKUP(B550, high_saturday, 2, 0),
    AND(H550="Sunday", J550="High season"), VLOOKUP(B550, high_sunday, 2, 0),
    AND(H550="Weekday", J550="Low season"), VLOOKUP(B550, low_weekdays, 2, 0),
    AND(H550="Saturday", J550="Low season"), VLOOKUP(B550, low_saturday, 2, 0),
    AND(H550="Sunday", J550="Low season"), VLOOKUP(B550, low_sunday, 2, 0),
    TRUE, "error")</f>
        <v>Off-peak</v>
      </c>
    </row>
    <row r="551" spans="1:11" x14ac:dyDescent="0.25">
      <c r="A551" s="111">
        <v>45150</v>
      </c>
      <c r="B551" s="86">
        <v>0.29166666666666702</v>
      </c>
      <c r="C551" s="91">
        <f t="shared" ca="1" si="32"/>
        <v>10</v>
      </c>
      <c r="D551" s="118">
        <v>14</v>
      </c>
      <c r="E551" s="119">
        <v>0.27083333333333298</v>
      </c>
      <c r="F551" s="119">
        <v>0.29166666666666702</v>
      </c>
      <c r="G551" s="115">
        <f t="shared" si="33"/>
        <v>7</v>
      </c>
      <c r="H551" s="116" t="str" cm="1">
        <f t="array" ref="H551">_xlfn.IFS((G551&gt;=2)*(G551&lt;=6), "Weekday", G551=7, "Saturday", G551=1, "Sunday")</f>
        <v>Saturday</v>
      </c>
      <c r="I551" s="116">
        <f t="shared" si="34"/>
        <v>8</v>
      </c>
      <c r="J551" s="116" t="str">
        <f t="shared" si="35"/>
        <v>High season</v>
      </c>
      <c r="K551" s="117" t="str" cm="1">
        <f t="array" ref="K551">_xlfn.IFS(AND(H551="Weekday", J551="High season"), VLOOKUP(B551, high_weekday, 2, 0),
    AND(H551="Saturday", J551="High season"), VLOOKUP(B551, high_saturday, 2, 0),
    AND(H551="Sunday", J551="High season"), VLOOKUP(B551, high_sunday, 2, 0),
    AND(H551="Weekday", J551="Low season"), VLOOKUP(B551, low_weekdays, 2, 0),
    AND(H551="Saturday", J551="Low season"), VLOOKUP(B551, low_saturday, 2, 0),
    AND(H551="Sunday", J551="Low season"), VLOOKUP(B551, low_sunday, 2, 0),
    TRUE, "error")</f>
        <v>Off-peak</v>
      </c>
    </row>
    <row r="552" spans="1:11" x14ac:dyDescent="0.25">
      <c r="A552" s="111">
        <v>45150</v>
      </c>
      <c r="B552" s="86">
        <v>0.3125</v>
      </c>
      <c r="C552" s="91">
        <f t="shared" ca="1" si="32"/>
        <v>21</v>
      </c>
      <c r="D552" s="118">
        <v>15</v>
      </c>
      <c r="E552" s="119">
        <v>0.29166666666666702</v>
      </c>
      <c r="F552" s="119">
        <v>0.3125</v>
      </c>
      <c r="G552" s="115">
        <f t="shared" si="33"/>
        <v>7</v>
      </c>
      <c r="H552" s="116" t="str" cm="1">
        <f t="array" ref="H552">_xlfn.IFS((G552&gt;=2)*(G552&lt;=6), "Weekday", G552=7, "Saturday", G552=1, "Sunday")</f>
        <v>Saturday</v>
      </c>
      <c r="I552" s="116">
        <f t="shared" si="34"/>
        <v>8</v>
      </c>
      <c r="J552" s="116" t="str">
        <f t="shared" si="35"/>
        <v>High season</v>
      </c>
      <c r="K552" s="117" t="str" cm="1">
        <f t="array" ref="K552">_xlfn.IFS(AND(H552="Weekday", J552="High season"), VLOOKUP(B552, high_weekday, 2, 0),
    AND(H552="Saturday", J552="High season"), VLOOKUP(B552, high_saturday, 2, 0),
    AND(H552="Sunday", J552="High season"), VLOOKUP(B552, high_sunday, 2, 0),
    AND(H552="Weekday", J552="Low season"), VLOOKUP(B552, low_weekdays, 2, 0),
    AND(H552="Saturday", J552="Low season"), VLOOKUP(B552, low_saturday, 2, 0),
    AND(H552="Sunday", J552="Low season"), VLOOKUP(B552, low_sunday, 2, 0),
    TRUE, "error")</f>
        <v>Standard</v>
      </c>
    </row>
    <row r="553" spans="1:11" x14ac:dyDescent="0.25">
      <c r="A553" s="111">
        <v>45150</v>
      </c>
      <c r="B553" s="86">
        <v>0.33333333333333298</v>
      </c>
      <c r="C553" s="91">
        <f t="shared" ca="1" si="32"/>
        <v>18</v>
      </c>
      <c r="D553" s="118">
        <v>16</v>
      </c>
      <c r="E553" s="119">
        <v>0.3125</v>
      </c>
      <c r="F553" s="119">
        <v>0.33333333333333298</v>
      </c>
      <c r="G553" s="115">
        <f t="shared" si="33"/>
        <v>7</v>
      </c>
      <c r="H553" s="116" t="str" cm="1">
        <f t="array" ref="H553">_xlfn.IFS((G553&gt;=2)*(G553&lt;=6), "Weekday", G553=7, "Saturday", G553=1, "Sunday")</f>
        <v>Saturday</v>
      </c>
      <c r="I553" s="116">
        <f t="shared" si="34"/>
        <v>8</v>
      </c>
      <c r="J553" s="116" t="str">
        <f t="shared" si="35"/>
        <v>High season</v>
      </c>
      <c r="K553" s="117" t="str" cm="1">
        <f t="array" ref="K553">_xlfn.IFS(AND(H553="Weekday", J553="High season"), VLOOKUP(B553, high_weekday, 2, 0),
    AND(H553="Saturday", J553="High season"), VLOOKUP(B553, high_saturday, 2, 0),
    AND(H553="Sunday", J553="High season"), VLOOKUP(B553, high_sunday, 2, 0),
    AND(H553="Weekday", J553="Low season"), VLOOKUP(B553, low_weekdays, 2, 0),
    AND(H553="Saturday", J553="Low season"), VLOOKUP(B553, low_saturday, 2, 0),
    AND(H553="Sunday", J553="Low season"), VLOOKUP(B553, low_sunday, 2, 0),
    TRUE, "error")</f>
        <v>Standard</v>
      </c>
    </row>
    <row r="554" spans="1:11" x14ac:dyDescent="0.25">
      <c r="A554" s="111">
        <v>45150</v>
      </c>
      <c r="B554" s="86">
        <v>0.35416666666666702</v>
      </c>
      <c r="C554" s="91">
        <f t="shared" ca="1" si="32"/>
        <v>25</v>
      </c>
      <c r="D554" s="118">
        <v>17</v>
      </c>
      <c r="E554" s="119">
        <v>0.33333333333333298</v>
      </c>
      <c r="F554" s="119">
        <v>0.35416666666666702</v>
      </c>
      <c r="G554" s="115">
        <f t="shared" si="33"/>
        <v>7</v>
      </c>
      <c r="H554" s="116" t="str" cm="1">
        <f t="array" ref="H554">_xlfn.IFS((G554&gt;=2)*(G554&lt;=6), "Weekday", G554=7, "Saturday", G554=1, "Sunday")</f>
        <v>Saturday</v>
      </c>
      <c r="I554" s="116">
        <f t="shared" si="34"/>
        <v>8</v>
      </c>
      <c r="J554" s="116" t="str">
        <f t="shared" si="35"/>
        <v>High season</v>
      </c>
      <c r="K554" s="117" t="str" cm="1">
        <f t="array" ref="K554">_xlfn.IFS(AND(H554="Weekday", J554="High season"), VLOOKUP(B554, high_weekday, 2, 0),
    AND(H554="Saturday", J554="High season"), VLOOKUP(B554, high_saturday, 2, 0),
    AND(H554="Sunday", J554="High season"), VLOOKUP(B554, high_sunday, 2, 0),
    AND(H554="Weekday", J554="Low season"), VLOOKUP(B554, low_weekdays, 2, 0),
    AND(H554="Saturday", J554="Low season"), VLOOKUP(B554, low_saturday, 2, 0),
    AND(H554="Sunday", J554="Low season"), VLOOKUP(B554, low_sunday, 2, 0),
    TRUE, "error")</f>
        <v>Standard</v>
      </c>
    </row>
    <row r="555" spans="1:11" x14ac:dyDescent="0.25">
      <c r="A555" s="111">
        <v>45150</v>
      </c>
      <c r="B555" s="86">
        <v>0.375</v>
      </c>
      <c r="C555" s="91">
        <f t="shared" ca="1" si="32"/>
        <v>20</v>
      </c>
      <c r="D555" s="118">
        <v>18</v>
      </c>
      <c r="E555" s="119">
        <v>0.35416666666666702</v>
      </c>
      <c r="F555" s="119">
        <v>0.375</v>
      </c>
      <c r="G555" s="115">
        <f t="shared" si="33"/>
        <v>7</v>
      </c>
      <c r="H555" s="116" t="str" cm="1">
        <f t="array" ref="H555">_xlfn.IFS((G555&gt;=2)*(G555&lt;=6), "Weekday", G555=7, "Saturday", G555=1, "Sunday")</f>
        <v>Saturday</v>
      </c>
      <c r="I555" s="116">
        <f t="shared" si="34"/>
        <v>8</v>
      </c>
      <c r="J555" s="116" t="str">
        <f t="shared" si="35"/>
        <v>High season</v>
      </c>
      <c r="K555" s="117" t="str" cm="1">
        <f t="array" ref="K555">_xlfn.IFS(AND(H555="Weekday", J555="High season"), VLOOKUP(B555, high_weekday, 2, 0),
    AND(H555="Saturday", J555="High season"), VLOOKUP(B555, high_saturday, 2, 0),
    AND(H555="Sunday", J555="High season"), VLOOKUP(B555, high_sunday, 2, 0),
    AND(H555="Weekday", J555="Low season"), VLOOKUP(B555, low_weekdays, 2, 0),
    AND(H555="Saturday", J555="Low season"), VLOOKUP(B555, low_saturday, 2, 0),
    AND(H555="Sunday", J555="Low season"), VLOOKUP(B555, low_sunday, 2, 0),
    TRUE, "error")</f>
        <v>Standard</v>
      </c>
    </row>
    <row r="556" spans="1:11" x14ac:dyDescent="0.25">
      <c r="A556" s="111">
        <v>45150</v>
      </c>
      <c r="B556" s="86">
        <v>0.39583333333333298</v>
      </c>
      <c r="C556" s="91">
        <f t="shared" ca="1" si="32"/>
        <v>9</v>
      </c>
      <c r="D556" s="118">
        <v>19</v>
      </c>
      <c r="E556" s="119">
        <v>0.375</v>
      </c>
      <c r="F556" s="119">
        <v>0.39583333333333298</v>
      </c>
      <c r="G556" s="115">
        <f t="shared" si="33"/>
        <v>7</v>
      </c>
      <c r="H556" s="116" t="str" cm="1">
        <f t="array" ref="H556">_xlfn.IFS((G556&gt;=2)*(G556&lt;=6), "Weekday", G556=7, "Saturday", G556=1, "Sunday")</f>
        <v>Saturday</v>
      </c>
      <c r="I556" s="116">
        <f t="shared" si="34"/>
        <v>8</v>
      </c>
      <c r="J556" s="116" t="str">
        <f t="shared" si="35"/>
        <v>High season</v>
      </c>
      <c r="K556" s="117" t="str" cm="1">
        <f t="array" ref="K556">_xlfn.IFS(AND(H556="Weekday", J556="High season"), VLOOKUP(B556, high_weekday, 2, 0),
    AND(H556="Saturday", J556="High season"), VLOOKUP(B556, high_saturday, 2, 0),
    AND(H556="Sunday", J556="High season"), VLOOKUP(B556, high_sunday, 2, 0),
    AND(H556="Weekday", J556="Low season"), VLOOKUP(B556, low_weekdays, 2, 0),
    AND(H556="Saturday", J556="Low season"), VLOOKUP(B556, low_saturday, 2, 0),
    AND(H556="Sunday", J556="Low season"), VLOOKUP(B556, low_sunday, 2, 0),
    TRUE, "error")</f>
        <v>Standard</v>
      </c>
    </row>
    <row r="557" spans="1:11" x14ac:dyDescent="0.25">
      <c r="A557" s="111">
        <v>45150</v>
      </c>
      <c r="B557" s="86">
        <v>0.41666666666666702</v>
      </c>
      <c r="C557" s="91">
        <f t="shared" ca="1" si="32"/>
        <v>15</v>
      </c>
      <c r="D557" s="118">
        <v>20</v>
      </c>
      <c r="E557" s="119">
        <v>0.39583333333333298</v>
      </c>
      <c r="F557" s="119">
        <v>0.41666666666666702</v>
      </c>
      <c r="G557" s="115">
        <f t="shared" si="33"/>
        <v>7</v>
      </c>
      <c r="H557" s="116" t="str" cm="1">
        <f t="array" ref="H557">_xlfn.IFS((G557&gt;=2)*(G557&lt;=6), "Weekday", G557=7, "Saturday", G557=1, "Sunday")</f>
        <v>Saturday</v>
      </c>
      <c r="I557" s="116">
        <f t="shared" si="34"/>
        <v>8</v>
      </c>
      <c r="J557" s="116" t="str">
        <f t="shared" si="35"/>
        <v>High season</v>
      </c>
      <c r="K557" s="117" t="str" cm="1">
        <f t="array" ref="K557">_xlfn.IFS(AND(H557="Weekday", J557="High season"), VLOOKUP(B557, high_weekday, 2, 0),
    AND(H557="Saturday", J557="High season"), VLOOKUP(B557, high_saturday, 2, 0),
    AND(H557="Sunday", J557="High season"), VLOOKUP(B557, high_sunday, 2, 0),
    AND(H557="Weekday", J557="Low season"), VLOOKUP(B557, low_weekdays, 2, 0),
    AND(H557="Saturday", J557="Low season"), VLOOKUP(B557, low_saturday, 2, 0),
    AND(H557="Sunday", J557="Low season"), VLOOKUP(B557, low_sunday, 2, 0),
    TRUE, "error")</f>
        <v>Standard</v>
      </c>
    </row>
    <row r="558" spans="1:11" x14ac:dyDescent="0.25">
      <c r="A558" s="111">
        <v>45150</v>
      </c>
      <c r="B558" s="86">
        <v>0.4375</v>
      </c>
      <c r="C558" s="91">
        <f t="shared" ca="1" si="32"/>
        <v>17</v>
      </c>
      <c r="D558" s="118">
        <v>21</v>
      </c>
      <c r="E558" s="119">
        <v>0.41666666666666702</v>
      </c>
      <c r="F558" s="119">
        <v>0.4375</v>
      </c>
      <c r="G558" s="115">
        <f t="shared" si="33"/>
        <v>7</v>
      </c>
      <c r="H558" s="116" t="str" cm="1">
        <f t="array" ref="H558">_xlfn.IFS((G558&gt;=2)*(G558&lt;=6), "Weekday", G558=7, "Saturday", G558=1, "Sunday")</f>
        <v>Saturday</v>
      </c>
      <c r="I558" s="116">
        <f t="shared" si="34"/>
        <v>8</v>
      </c>
      <c r="J558" s="116" t="str">
        <f t="shared" si="35"/>
        <v>High season</v>
      </c>
      <c r="K558" s="117" t="str" cm="1">
        <f t="array" ref="K558">_xlfn.IFS(AND(H558="Weekday", J558="High season"), VLOOKUP(B558, high_weekday, 2, 0),
    AND(H558="Saturday", J558="High season"), VLOOKUP(B558, high_saturday, 2, 0),
    AND(H558="Sunday", J558="High season"), VLOOKUP(B558, high_sunday, 2, 0),
    AND(H558="Weekday", J558="Low season"), VLOOKUP(B558, low_weekdays, 2, 0),
    AND(H558="Saturday", J558="Low season"), VLOOKUP(B558, low_saturday, 2, 0),
    AND(H558="Sunday", J558="Low season"), VLOOKUP(B558, low_sunday, 2, 0),
    TRUE, "error")</f>
        <v>Standard</v>
      </c>
    </row>
    <row r="559" spans="1:11" x14ac:dyDescent="0.25">
      <c r="A559" s="111">
        <v>45150</v>
      </c>
      <c r="B559" s="86">
        <v>0.45833333333333298</v>
      </c>
      <c r="C559" s="91">
        <f t="shared" ca="1" si="32"/>
        <v>3</v>
      </c>
      <c r="D559" s="118">
        <v>22</v>
      </c>
      <c r="E559" s="119">
        <v>0.4375</v>
      </c>
      <c r="F559" s="119">
        <v>0.45833333333333298</v>
      </c>
      <c r="G559" s="115">
        <f t="shared" si="33"/>
        <v>7</v>
      </c>
      <c r="H559" s="116" t="str" cm="1">
        <f t="array" ref="H559">_xlfn.IFS((G559&gt;=2)*(G559&lt;=6), "Weekday", G559=7, "Saturday", G559=1, "Sunday")</f>
        <v>Saturday</v>
      </c>
      <c r="I559" s="116">
        <f t="shared" si="34"/>
        <v>8</v>
      </c>
      <c r="J559" s="116" t="str">
        <f t="shared" si="35"/>
        <v>High season</v>
      </c>
      <c r="K559" s="117" t="str" cm="1">
        <f t="array" ref="K559">_xlfn.IFS(AND(H559="Weekday", J559="High season"), VLOOKUP(B559, high_weekday, 2, 0),
    AND(H559="Saturday", J559="High season"), VLOOKUP(B559, high_saturday, 2, 0),
    AND(H559="Sunday", J559="High season"), VLOOKUP(B559, high_sunday, 2, 0),
    AND(H559="Weekday", J559="Low season"), VLOOKUP(B559, low_weekdays, 2, 0),
    AND(H559="Saturday", J559="Low season"), VLOOKUP(B559, low_saturday, 2, 0),
    AND(H559="Sunday", J559="Low season"), VLOOKUP(B559, low_sunday, 2, 0),
    TRUE, "error")</f>
        <v>Standard</v>
      </c>
    </row>
    <row r="560" spans="1:11" x14ac:dyDescent="0.25">
      <c r="A560" s="111">
        <v>45150</v>
      </c>
      <c r="B560" s="86">
        <v>0.47916666666666702</v>
      </c>
      <c r="C560" s="91">
        <f t="shared" ca="1" si="32"/>
        <v>1</v>
      </c>
      <c r="D560" s="118">
        <v>23</v>
      </c>
      <c r="E560" s="119">
        <v>0.45833333333333298</v>
      </c>
      <c r="F560" s="119">
        <v>0.47916666666666702</v>
      </c>
      <c r="G560" s="115">
        <f t="shared" si="33"/>
        <v>7</v>
      </c>
      <c r="H560" s="116" t="str" cm="1">
        <f t="array" ref="H560">_xlfn.IFS((G560&gt;=2)*(G560&lt;=6), "Weekday", G560=7, "Saturday", G560=1, "Sunday")</f>
        <v>Saturday</v>
      </c>
      <c r="I560" s="116">
        <f t="shared" si="34"/>
        <v>8</v>
      </c>
      <c r="J560" s="116" t="str">
        <f t="shared" si="35"/>
        <v>High season</v>
      </c>
      <c r="K560" s="117" t="str" cm="1">
        <f t="array" ref="K560">_xlfn.IFS(AND(H560="Weekday", J560="High season"), VLOOKUP(B560, high_weekday, 2, 0),
    AND(H560="Saturday", J560="High season"), VLOOKUP(B560, high_saturday, 2, 0),
    AND(H560="Sunday", J560="High season"), VLOOKUP(B560, high_sunday, 2, 0),
    AND(H560="Weekday", J560="Low season"), VLOOKUP(B560, low_weekdays, 2, 0),
    AND(H560="Saturday", J560="Low season"), VLOOKUP(B560, low_saturday, 2, 0),
    AND(H560="Sunday", J560="Low season"), VLOOKUP(B560, low_sunday, 2, 0),
    TRUE, "error")</f>
        <v>Standard</v>
      </c>
    </row>
    <row r="561" spans="1:11" x14ac:dyDescent="0.25">
      <c r="A561" s="111">
        <v>45150</v>
      </c>
      <c r="B561" s="86">
        <v>0.5</v>
      </c>
      <c r="C561" s="91">
        <f t="shared" ca="1" si="32"/>
        <v>10</v>
      </c>
      <c r="D561" s="118">
        <v>24</v>
      </c>
      <c r="E561" s="119">
        <v>0.47916666666666702</v>
      </c>
      <c r="F561" s="119">
        <v>0.5</v>
      </c>
      <c r="G561" s="115">
        <f t="shared" si="33"/>
        <v>7</v>
      </c>
      <c r="H561" s="116" t="str" cm="1">
        <f t="array" ref="H561">_xlfn.IFS((G561&gt;=2)*(G561&lt;=6), "Weekday", G561=7, "Saturday", G561=1, "Sunday")</f>
        <v>Saturday</v>
      </c>
      <c r="I561" s="116">
        <f t="shared" si="34"/>
        <v>8</v>
      </c>
      <c r="J561" s="116" t="str">
        <f t="shared" si="35"/>
        <v>High season</v>
      </c>
      <c r="K561" s="117" t="str" cm="1">
        <f t="array" ref="K561">_xlfn.IFS(AND(H561="Weekday", J561="High season"), VLOOKUP(B561, high_weekday, 2, 0),
    AND(H561="Saturday", J561="High season"), VLOOKUP(B561, high_saturday, 2, 0),
    AND(H561="Sunday", J561="High season"), VLOOKUP(B561, high_sunday, 2, 0),
    AND(H561="Weekday", J561="Low season"), VLOOKUP(B561, low_weekdays, 2, 0),
    AND(H561="Saturday", J561="Low season"), VLOOKUP(B561, low_saturday, 2, 0),
    AND(H561="Sunday", J561="Low season"), VLOOKUP(B561, low_sunday, 2, 0),
    TRUE, "error")</f>
        <v>Standard</v>
      </c>
    </row>
    <row r="562" spans="1:11" x14ac:dyDescent="0.25">
      <c r="A562" s="111">
        <v>45150</v>
      </c>
      <c r="B562" s="86">
        <v>0.52083333333333304</v>
      </c>
      <c r="C562" s="91">
        <f t="shared" ca="1" si="32"/>
        <v>13</v>
      </c>
      <c r="D562" s="118">
        <v>25</v>
      </c>
      <c r="E562" s="119">
        <v>0.5</v>
      </c>
      <c r="F562" s="119">
        <v>0.52083333333333304</v>
      </c>
      <c r="G562" s="115">
        <f t="shared" si="33"/>
        <v>7</v>
      </c>
      <c r="H562" s="116" t="str" cm="1">
        <f t="array" ref="H562">_xlfn.IFS((G562&gt;=2)*(G562&lt;=6), "Weekday", G562=7, "Saturday", G562=1, "Sunday")</f>
        <v>Saturday</v>
      </c>
      <c r="I562" s="116">
        <f t="shared" si="34"/>
        <v>8</v>
      </c>
      <c r="J562" s="116" t="str">
        <f t="shared" si="35"/>
        <v>High season</v>
      </c>
      <c r="K562" s="117" t="str" cm="1">
        <f t="array" ref="K562">_xlfn.IFS(AND(H562="Weekday", J562="High season"), VLOOKUP(B562, high_weekday, 2, 0),
    AND(H562="Saturday", J562="High season"), VLOOKUP(B562, high_saturday, 2, 0),
    AND(H562="Sunday", J562="High season"), VLOOKUP(B562, high_sunday, 2, 0),
    AND(H562="Weekday", J562="Low season"), VLOOKUP(B562, low_weekdays, 2, 0),
    AND(H562="Saturday", J562="Low season"), VLOOKUP(B562, low_saturday, 2, 0),
    AND(H562="Sunday", J562="Low season"), VLOOKUP(B562, low_sunday, 2, 0),
    TRUE, "error")</f>
        <v>Off-peak</v>
      </c>
    </row>
    <row r="563" spans="1:11" x14ac:dyDescent="0.25">
      <c r="A563" s="111">
        <v>45150</v>
      </c>
      <c r="B563" s="86">
        <v>0.54166666666666696</v>
      </c>
      <c r="C563" s="91">
        <f t="shared" ca="1" si="32"/>
        <v>28</v>
      </c>
      <c r="D563" s="118">
        <v>26</v>
      </c>
      <c r="E563" s="119">
        <v>0.52083333333333304</v>
      </c>
      <c r="F563" s="119">
        <v>0.54166666666666696</v>
      </c>
      <c r="G563" s="115">
        <f t="shared" si="33"/>
        <v>7</v>
      </c>
      <c r="H563" s="116" t="str" cm="1">
        <f t="array" ref="H563">_xlfn.IFS((G563&gt;=2)*(G563&lt;=6), "Weekday", G563=7, "Saturday", G563=1, "Sunday")</f>
        <v>Saturday</v>
      </c>
      <c r="I563" s="116">
        <f t="shared" si="34"/>
        <v>8</v>
      </c>
      <c r="J563" s="116" t="str">
        <f t="shared" si="35"/>
        <v>High season</v>
      </c>
      <c r="K563" s="117" t="str" cm="1">
        <f t="array" ref="K563">_xlfn.IFS(AND(H563="Weekday", J563="High season"), VLOOKUP(B563, high_weekday, 2, 0),
    AND(H563="Saturday", J563="High season"), VLOOKUP(B563, high_saturday, 2, 0),
    AND(H563="Sunday", J563="High season"), VLOOKUP(B563, high_sunday, 2, 0),
    AND(H563="Weekday", J563="Low season"), VLOOKUP(B563, low_weekdays, 2, 0),
    AND(H563="Saturday", J563="Low season"), VLOOKUP(B563, low_saturday, 2, 0),
    AND(H563="Sunday", J563="Low season"), VLOOKUP(B563, low_sunday, 2, 0),
    TRUE, "error")</f>
        <v>Off-peak</v>
      </c>
    </row>
    <row r="564" spans="1:11" x14ac:dyDescent="0.25">
      <c r="A564" s="111">
        <v>45150</v>
      </c>
      <c r="B564" s="86">
        <v>0.5625</v>
      </c>
      <c r="C564" s="91">
        <f t="shared" ca="1" si="32"/>
        <v>27</v>
      </c>
      <c r="D564" s="118">
        <v>27</v>
      </c>
      <c r="E564" s="119">
        <v>0.54166666666666696</v>
      </c>
      <c r="F564" s="119">
        <v>0.5625</v>
      </c>
      <c r="G564" s="115">
        <f t="shared" si="33"/>
        <v>7</v>
      </c>
      <c r="H564" s="116" t="str" cm="1">
        <f t="array" ref="H564">_xlfn.IFS((G564&gt;=2)*(G564&lt;=6), "Weekday", G564=7, "Saturday", G564=1, "Sunday")</f>
        <v>Saturday</v>
      </c>
      <c r="I564" s="116">
        <f t="shared" si="34"/>
        <v>8</v>
      </c>
      <c r="J564" s="116" t="str">
        <f t="shared" si="35"/>
        <v>High season</v>
      </c>
      <c r="K564" s="117" t="str" cm="1">
        <f t="array" ref="K564">_xlfn.IFS(AND(H564="Weekday", J564="High season"), VLOOKUP(B564, high_weekday, 2, 0),
    AND(H564="Saturday", J564="High season"), VLOOKUP(B564, high_saturday, 2, 0),
    AND(H564="Sunday", J564="High season"), VLOOKUP(B564, high_sunday, 2, 0),
    AND(H564="Weekday", J564="Low season"), VLOOKUP(B564, low_weekdays, 2, 0),
    AND(H564="Saturday", J564="Low season"), VLOOKUP(B564, low_saturday, 2, 0),
    AND(H564="Sunday", J564="Low season"), VLOOKUP(B564, low_sunday, 2, 0),
    TRUE, "error")</f>
        <v>Off-peak</v>
      </c>
    </row>
    <row r="565" spans="1:11" x14ac:dyDescent="0.25">
      <c r="A565" s="111">
        <v>45150</v>
      </c>
      <c r="B565" s="86">
        <v>0.58333333333333304</v>
      </c>
      <c r="C565" s="91">
        <f t="shared" ca="1" si="32"/>
        <v>24</v>
      </c>
      <c r="D565" s="118">
        <v>28</v>
      </c>
      <c r="E565" s="119">
        <v>0.5625</v>
      </c>
      <c r="F565" s="119">
        <v>0.58333333333333304</v>
      </c>
      <c r="G565" s="115">
        <f t="shared" si="33"/>
        <v>7</v>
      </c>
      <c r="H565" s="116" t="str" cm="1">
        <f t="array" ref="H565">_xlfn.IFS((G565&gt;=2)*(G565&lt;=6), "Weekday", G565=7, "Saturday", G565=1, "Sunday")</f>
        <v>Saturday</v>
      </c>
      <c r="I565" s="116">
        <f t="shared" si="34"/>
        <v>8</v>
      </c>
      <c r="J565" s="116" t="str">
        <f t="shared" si="35"/>
        <v>High season</v>
      </c>
      <c r="K565" s="117" t="str" cm="1">
        <f t="array" ref="K565">_xlfn.IFS(AND(H565="Weekday", J565="High season"), VLOOKUP(B565, high_weekday, 2, 0),
    AND(H565="Saturday", J565="High season"), VLOOKUP(B565, high_saturday, 2, 0),
    AND(H565="Sunday", J565="High season"), VLOOKUP(B565, high_sunday, 2, 0),
    AND(H565="Weekday", J565="Low season"), VLOOKUP(B565, low_weekdays, 2, 0),
    AND(H565="Saturday", J565="Low season"), VLOOKUP(B565, low_saturday, 2, 0),
    AND(H565="Sunday", J565="Low season"), VLOOKUP(B565, low_sunday, 2, 0),
    TRUE, "error")</f>
        <v>Off-peak</v>
      </c>
    </row>
    <row r="566" spans="1:11" x14ac:dyDescent="0.25">
      <c r="A566" s="111">
        <v>45150</v>
      </c>
      <c r="B566" s="86">
        <v>0.60416666666666696</v>
      </c>
      <c r="C566" s="91">
        <f t="shared" ca="1" si="32"/>
        <v>25</v>
      </c>
      <c r="D566" s="118">
        <v>29</v>
      </c>
      <c r="E566" s="119">
        <v>0.58333333333333304</v>
      </c>
      <c r="F566" s="119">
        <v>0.60416666666666696</v>
      </c>
      <c r="G566" s="115">
        <f t="shared" si="33"/>
        <v>7</v>
      </c>
      <c r="H566" s="116" t="str" cm="1">
        <f t="array" ref="H566">_xlfn.IFS((G566&gt;=2)*(G566&lt;=6), "Weekday", G566=7, "Saturday", G566=1, "Sunday")</f>
        <v>Saturday</v>
      </c>
      <c r="I566" s="116">
        <f t="shared" si="34"/>
        <v>8</v>
      </c>
      <c r="J566" s="116" t="str">
        <f t="shared" si="35"/>
        <v>High season</v>
      </c>
      <c r="K566" s="117" t="str" cm="1">
        <f t="array" ref="K566">_xlfn.IFS(AND(H566="Weekday", J566="High season"), VLOOKUP(B566, high_weekday, 2, 0),
    AND(H566="Saturday", J566="High season"), VLOOKUP(B566, high_saturday, 2, 0),
    AND(H566="Sunday", J566="High season"), VLOOKUP(B566, high_sunday, 2, 0),
    AND(H566="Weekday", J566="Low season"), VLOOKUP(B566, low_weekdays, 2, 0),
    AND(H566="Saturday", J566="Low season"), VLOOKUP(B566, low_saturday, 2, 0),
    AND(H566="Sunday", J566="Low season"), VLOOKUP(B566, low_sunday, 2, 0),
    TRUE, "error")</f>
        <v>Off-peak</v>
      </c>
    </row>
    <row r="567" spans="1:11" x14ac:dyDescent="0.25">
      <c r="A567" s="111">
        <v>45150</v>
      </c>
      <c r="B567" s="86">
        <v>0.625</v>
      </c>
      <c r="C567" s="91">
        <f t="shared" ca="1" si="32"/>
        <v>16</v>
      </c>
      <c r="D567" s="118">
        <v>30</v>
      </c>
      <c r="E567" s="119">
        <v>0.60416666666666696</v>
      </c>
      <c r="F567" s="119">
        <v>0.625</v>
      </c>
      <c r="G567" s="115">
        <f t="shared" si="33"/>
        <v>7</v>
      </c>
      <c r="H567" s="116" t="str" cm="1">
        <f t="array" ref="H567">_xlfn.IFS((G567&gt;=2)*(G567&lt;=6), "Weekday", G567=7, "Saturday", G567=1, "Sunday")</f>
        <v>Saturday</v>
      </c>
      <c r="I567" s="116">
        <f t="shared" si="34"/>
        <v>8</v>
      </c>
      <c r="J567" s="116" t="str">
        <f t="shared" si="35"/>
        <v>High season</v>
      </c>
      <c r="K567" s="117" t="str" cm="1">
        <f t="array" ref="K567">_xlfn.IFS(AND(H567="Weekday", J567="High season"), VLOOKUP(B567, high_weekday, 2, 0),
    AND(H567="Saturday", J567="High season"), VLOOKUP(B567, high_saturday, 2, 0),
    AND(H567="Sunday", J567="High season"), VLOOKUP(B567, high_sunday, 2, 0),
    AND(H567="Weekday", J567="Low season"), VLOOKUP(B567, low_weekdays, 2, 0),
    AND(H567="Saturday", J567="Low season"), VLOOKUP(B567, low_saturday, 2, 0),
    AND(H567="Sunday", J567="Low season"), VLOOKUP(B567, low_sunday, 2, 0),
    TRUE, "error")</f>
        <v>Off-peak</v>
      </c>
    </row>
    <row r="568" spans="1:11" x14ac:dyDescent="0.25">
      <c r="A568" s="111">
        <v>45150</v>
      </c>
      <c r="B568" s="86">
        <v>0.64583333333333304</v>
      </c>
      <c r="C568" s="91">
        <f t="shared" ca="1" si="32"/>
        <v>19</v>
      </c>
      <c r="D568" s="118">
        <v>31</v>
      </c>
      <c r="E568" s="119">
        <v>0.625</v>
      </c>
      <c r="F568" s="119">
        <v>0.64583333333333304</v>
      </c>
      <c r="G568" s="115">
        <f t="shared" si="33"/>
        <v>7</v>
      </c>
      <c r="H568" s="116" t="str" cm="1">
        <f t="array" ref="H568">_xlfn.IFS((G568&gt;=2)*(G568&lt;=6), "Weekday", G568=7, "Saturday", G568=1, "Sunday")</f>
        <v>Saturday</v>
      </c>
      <c r="I568" s="116">
        <f t="shared" si="34"/>
        <v>8</v>
      </c>
      <c r="J568" s="116" t="str">
        <f t="shared" si="35"/>
        <v>High season</v>
      </c>
      <c r="K568" s="117" t="str" cm="1">
        <f t="array" ref="K568">_xlfn.IFS(AND(H568="Weekday", J568="High season"), VLOOKUP(B568, high_weekday, 2, 0),
    AND(H568="Saturday", J568="High season"), VLOOKUP(B568, high_saturday, 2, 0),
    AND(H568="Sunday", J568="High season"), VLOOKUP(B568, high_sunday, 2, 0),
    AND(H568="Weekday", J568="Low season"), VLOOKUP(B568, low_weekdays, 2, 0),
    AND(H568="Saturday", J568="Low season"), VLOOKUP(B568, low_saturday, 2, 0),
    AND(H568="Sunday", J568="Low season"), VLOOKUP(B568, low_sunday, 2, 0),
    TRUE, "error")</f>
        <v>Off-peak</v>
      </c>
    </row>
    <row r="569" spans="1:11" x14ac:dyDescent="0.25">
      <c r="A569" s="111">
        <v>45150</v>
      </c>
      <c r="B569" s="86">
        <v>0.66666666666666696</v>
      </c>
      <c r="C569" s="91">
        <f t="shared" ca="1" si="32"/>
        <v>6</v>
      </c>
      <c r="D569" s="118">
        <v>32</v>
      </c>
      <c r="E569" s="119">
        <v>0.64583333333333304</v>
      </c>
      <c r="F569" s="119">
        <v>0.66666666666666696</v>
      </c>
      <c r="G569" s="115">
        <f t="shared" si="33"/>
        <v>7</v>
      </c>
      <c r="H569" s="116" t="str" cm="1">
        <f t="array" ref="H569">_xlfn.IFS((G569&gt;=2)*(G569&lt;=6), "Weekday", G569=7, "Saturday", G569=1, "Sunday")</f>
        <v>Saturday</v>
      </c>
      <c r="I569" s="116">
        <f t="shared" si="34"/>
        <v>8</v>
      </c>
      <c r="J569" s="116" t="str">
        <f t="shared" si="35"/>
        <v>High season</v>
      </c>
      <c r="K569" s="117" t="str" cm="1">
        <f t="array" ref="K569">_xlfn.IFS(AND(H569="Weekday", J569="High season"), VLOOKUP(B569, high_weekday, 2, 0),
    AND(H569="Saturday", J569="High season"), VLOOKUP(B569, high_saturday, 2, 0),
    AND(H569="Sunday", J569="High season"), VLOOKUP(B569, high_sunday, 2, 0),
    AND(H569="Weekday", J569="Low season"), VLOOKUP(B569, low_weekdays, 2, 0),
    AND(H569="Saturday", J569="Low season"), VLOOKUP(B569, low_saturday, 2, 0),
    AND(H569="Sunday", J569="Low season"), VLOOKUP(B569, low_sunday, 2, 0),
    TRUE, "error")</f>
        <v>Off-peak</v>
      </c>
    </row>
    <row r="570" spans="1:11" x14ac:dyDescent="0.25">
      <c r="A570" s="111">
        <v>45150</v>
      </c>
      <c r="B570" s="86">
        <v>0.6875</v>
      </c>
      <c r="C570" s="91">
        <f t="shared" ca="1" si="32"/>
        <v>6</v>
      </c>
      <c r="D570" s="118">
        <v>33</v>
      </c>
      <c r="E570" s="119">
        <v>0.66666666666666696</v>
      </c>
      <c r="F570" s="119">
        <v>0.6875</v>
      </c>
      <c r="G570" s="115">
        <f t="shared" si="33"/>
        <v>7</v>
      </c>
      <c r="H570" s="116" t="str" cm="1">
        <f t="array" ref="H570">_xlfn.IFS((G570&gt;=2)*(G570&lt;=6), "Weekday", G570=7, "Saturday", G570=1, "Sunday")</f>
        <v>Saturday</v>
      </c>
      <c r="I570" s="116">
        <f t="shared" si="34"/>
        <v>8</v>
      </c>
      <c r="J570" s="116" t="str">
        <f t="shared" si="35"/>
        <v>High season</v>
      </c>
      <c r="K570" s="117" t="str" cm="1">
        <f t="array" ref="K570">_xlfn.IFS(AND(H570="Weekday", J570="High season"), VLOOKUP(B570, high_weekday, 2, 0),
    AND(H570="Saturday", J570="High season"), VLOOKUP(B570, high_saturday, 2, 0),
    AND(H570="Sunday", J570="High season"), VLOOKUP(B570, high_sunday, 2, 0),
    AND(H570="Weekday", J570="Low season"), VLOOKUP(B570, low_weekdays, 2, 0),
    AND(H570="Saturday", J570="Low season"), VLOOKUP(B570, low_saturday, 2, 0),
    AND(H570="Sunday", J570="Low season"), VLOOKUP(B570, low_sunday, 2, 0),
    TRUE, "error")</f>
        <v>Off-peak</v>
      </c>
    </row>
    <row r="571" spans="1:11" x14ac:dyDescent="0.25">
      <c r="A571" s="111">
        <v>45150</v>
      </c>
      <c r="B571" s="86">
        <v>0.70833333333333304</v>
      </c>
      <c r="C571" s="91">
        <f t="shared" ca="1" si="32"/>
        <v>5</v>
      </c>
      <c r="D571" s="118">
        <v>34</v>
      </c>
      <c r="E571" s="119">
        <v>0.6875</v>
      </c>
      <c r="F571" s="119">
        <v>0.70833333333333304</v>
      </c>
      <c r="G571" s="115">
        <f t="shared" si="33"/>
        <v>7</v>
      </c>
      <c r="H571" s="116" t="str" cm="1">
        <f t="array" ref="H571">_xlfn.IFS((G571&gt;=2)*(G571&lt;=6), "Weekday", G571=7, "Saturday", G571=1, "Sunday")</f>
        <v>Saturday</v>
      </c>
      <c r="I571" s="116">
        <f t="shared" si="34"/>
        <v>8</v>
      </c>
      <c r="J571" s="116" t="str">
        <f t="shared" si="35"/>
        <v>High season</v>
      </c>
      <c r="K571" s="117" t="str" cm="1">
        <f t="array" ref="K571">_xlfn.IFS(AND(H571="Weekday", J571="High season"), VLOOKUP(B571, high_weekday, 2, 0),
    AND(H571="Saturday", J571="High season"), VLOOKUP(B571, high_saturday, 2, 0),
    AND(H571="Sunday", J571="High season"), VLOOKUP(B571, high_sunday, 2, 0),
    AND(H571="Weekday", J571="Low season"), VLOOKUP(B571, low_weekdays, 2, 0),
    AND(H571="Saturday", J571="Low season"), VLOOKUP(B571, low_saturday, 2, 0),
    AND(H571="Sunday", J571="Low season"), VLOOKUP(B571, low_sunday, 2, 0),
    TRUE, "error")</f>
        <v>Off-peak</v>
      </c>
    </row>
    <row r="572" spans="1:11" x14ac:dyDescent="0.25">
      <c r="A572" s="111">
        <v>45150</v>
      </c>
      <c r="B572" s="86">
        <v>0.72916666666666696</v>
      </c>
      <c r="C572" s="91">
        <f t="shared" ca="1" si="32"/>
        <v>21</v>
      </c>
      <c r="D572" s="118">
        <v>35</v>
      </c>
      <c r="E572" s="119">
        <v>0.70833333333333304</v>
      </c>
      <c r="F572" s="119">
        <v>0.72916666666666696</v>
      </c>
      <c r="G572" s="115">
        <f t="shared" si="33"/>
        <v>7</v>
      </c>
      <c r="H572" s="116" t="str" cm="1">
        <f t="array" ref="H572">_xlfn.IFS((G572&gt;=2)*(G572&lt;=6), "Weekday", G572=7, "Saturday", G572=1, "Sunday")</f>
        <v>Saturday</v>
      </c>
      <c r="I572" s="116">
        <f t="shared" si="34"/>
        <v>8</v>
      </c>
      <c r="J572" s="116" t="str">
        <f t="shared" si="35"/>
        <v>High season</v>
      </c>
      <c r="K572" s="117" t="str" cm="1">
        <f t="array" ref="K572">_xlfn.IFS(AND(H572="Weekday", J572="High season"), VLOOKUP(B572, high_weekday, 2, 0),
    AND(H572="Saturday", J572="High season"), VLOOKUP(B572, high_saturday, 2, 0),
    AND(H572="Sunday", J572="High season"), VLOOKUP(B572, high_sunday, 2, 0),
    AND(H572="Weekday", J572="Low season"), VLOOKUP(B572, low_weekdays, 2, 0),
    AND(H572="Saturday", J572="Low season"), VLOOKUP(B572, low_saturday, 2, 0),
    AND(H572="Sunday", J572="Low season"), VLOOKUP(B572, low_sunday, 2, 0),
    TRUE, "error")</f>
        <v>Off-peak</v>
      </c>
    </row>
    <row r="573" spans="1:11" x14ac:dyDescent="0.25">
      <c r="A573" s="111">
        <v>45150</v>
      </c>
      <c r="B573" s="86">
        <v>0.75</v>
      </c>
      <c r="C573" s="91">
        <f t="shared" ca="1" si="32"/>
        <v>15</v>
      </c>
      <c r="D573" s="118">
        <v>36</v>
      </c>
      <c r="E573" s="119">
        <v>0.72916666666666696</v>
      </c>
      <c r="F573" s="119">
        <v>0.75</v>
      </c>
      <c r="G573" s="115">
        <f t="shared" si="33"/>
        <v>7</v>
      </c>
      <c r="H573" s="116" t="str" cm="1">
        <f t="array" ref="H573">_xlfn.IFS((G573&gt;=2)*(G573&lt;=6), "Weekday", G573=7, "Saturday", G573=1, "Sunday")</f>
        <v>Saturday</v>
      </c>
      <c r="I573" s="116">
        <f t="shared" si="34"/>
        <v>8</v>
      </c>
      <c r="J573" s="116" t="str">
        <f t="shared" si="35"/>
        <v>High season</v>
      </c>
      <c r="K573" s="117" t="str" cm="1">
        <f t="array" ref="K573">_xlfn.IFS(AND(H573="Weekday", J573="High season"), VLOOKUP(B573, high_weekday, 2, 0),
    AND(H573="Saturday", J573="High season"), VLOOKUP(B573, high_saturday, 2, 0),
    AND(H573="Sunday", J573="High season"), VLOOKUP(B573, high_sunday, 2, 0),
    AND(H573="Weekday", J573="Low season"), VLOOKUP(B573, low_weekdays, 2, 0),
    AND(H573="Saturday", J573="Low season"), VLOOKUP(B573, low_saturday, 2, 0),
    AND(H573="Sunday", J573="Low season"), VLOOKUP(B573, low_sunday, 2, 0),
    TRUE, "error")</f>
        <v>Off-peak</v>
      </c>
    </row>
    <row r="574" spans="1:11" x14ac:dyDescent="0.25">
      <c r="A574" s="111">
        <v>45150</v>
      </c>
      <c r="B574" s="86">
        <v>0.77083333333333304</v>
      </c>
      <c r="C574" s="91">
        <f t="shared" ca="1" si="32"/>
        <v>21</v>
      </c>
      <c r="D574" s="118">
        <v>37</v>
      </c>
      <c r="E574" s="119">
        <v>0.75</v>
      </c>
      <c r="F574" s="119">
        <v>0.77083333333333304</v>
      </c>
      <c r="G574" s="115">
        <f t="shared" si="33"/>
        <v>7</v>
      </c>
      <c r="H574" s="116" t="str" cm="1">
        <f t="array" ref="H574">_xlfn.IFS((G574&gt;=2)*(G574&lt;=6), "Weekday", G574=7, "Saturday", G574=1, "Sunday")</f>
        <v>Saturday</v>
      </c>
      <c r="I574" s="116">
        <f t="shared" si="34"/>
        <v>8</v>
      </c>
      <c r="J574" s="116" t="str">
        <f t="shared" si="35"/>
        <v>High season</v>
      </c>
      <c r="K574" s="117" t="str" cm="1">
        <f t="array" ref="K574">_xlfn.IFS(AND(H574="Weekday", J574="High season"), VLOOKUP(B574, high_weekday, 2, 0),
    AND(H574="Saturday", J574="High season"), VLOOKUP(B574, high_saturday, 2, 0),
    AND(H574="Sunday", J574="High season"), VLOOKUP(B574, high_sunday, 2, 0),
    AND(H574="Weekday", J574="Low season"), VLOOKUP(B574, low_weekdays, 2, 0),
    AND(H574="Saturday", J574="Low season"), VLOOKUP(B574, low_saturday, 2, 0),
    AND(H574="Sunday", J574="Low season"), VLOOKUP(B574, low_sunday, 2, 0),
    TRUE, "error")</f>
        <v>Standard</v>
      </c>
    </row>
    <row r="575" spans="1:11" x14ac:dyDescent="0.25">
      <c r="A575" s="111">
        <v>45150</v>
      </c>
      <c r="B575" s="86">
        <v>0.79166666666666696</v>
      </c>
      <c r="C575" s="91">
        <f t="shared" ca="1" si="32"/>
        <v>8</v>
      </c>
      <c r="D575" s="118">
        <v>38</v>
      </c>
      <c r="E575" s="119">
        <v>0.77083333333333304</v>
      </c>
      <c r="F575" s="119">
        <v>0.79166666666666696</v>
      </c>
      <c r="G575" s="115">
        <f t="shared" si="33"/>
        <v>7</v>
      </c>
      <c r="H575" s="116" t="str" cm="1">
        <f t="array" ref="H575">_xlfn.IFS((G575&gt;=2)*(G575&lt;=6), "Weekday", G575=7, "Saturday", G575=1, "Sunday")</f>
        <v>Saturday</v>
      </c>
      <c r="I575" s="116">
        <f t="shared" si="34"/>
        <v>8</v>
      </c>
      <c r="J575" s="116" t="str">
        <f t="shared" si="35"/>
        <v>High season</v>
      </c>
      <c r="K575" s="117" t="str" cm="1">
        <f t="array" ref="K575">_xlfn.IFS(AND(H575="Weekday", J575="High season"), VLOOKUP(B575, high_weekday, 2, 0),
    AND(H575="Saturday", J575="High season"), VLOOKUP(B575, high_saturday, 2, 0),
    AND(H575="Sunday", J575="High season"), VLOOKUP(B575, high_sunday, 2, 0),
    AND(H575="Weekday", J575="Low season"), VLOOKUP(B575, low_weekdays, 2, 0),
    AND(H575="Saturday", J575="Low season"), VLOOKUP(B575, low_saturday, 2, 0),
    AND(H575="Sunday", J575="Low season"), VLOOKUP(B575, low_sunday, 2, 0),
    TRUE, "error")</f>
        <v>Standard</v>
      </c>
    </row>
    <row r="576" spans="1:11" x14ac:dyDescent="0.25">
      <c r="A576" s="111">
        <v>45150</v>
      </c>
      <c r="B576" s="86">
        <v>0.8125</v>
      </c>
      <c r="C576" s="91">
        <f t="shared" ca="1" si="32"/>
        <v>4</v>
      </c>
      <c r="D576" s="118">
        <v>39</v>
      </c>
      <c r="E576" s="119">
        <v>0.79166666666666696</v>
      </c>
      <c r="F576" s="119">
        <v>0.8125</v>
      </c>
      <c r="G576" s="115">
        <f t="shared" si="33"/>
        <v>7</v>
      </c>
      <c r="H576" s="116" t="str" cm="1">
        <f t="array" ref="H576">_xlfn.IFS((G576&gt;=2)*(G576&lt;=6), "Weekday", G576=7, "Saturday", G576=1, "Sunday")</f>
        <v>Saturday</v>
      </c>
      <c r="I576" s="116">
        <f t="shared" si="34"/>
        <v>8</v>
      </c>
      <c r="J576" s="116" t="str">
        <f t="shared" si="35"/>
        <v>High season</v>
      </c>
      <c r="K576" s="117" t="str" cm="1">
        <f t="array" ref="K576">_xlfn.IFS(AND(H576="Weekday", J576="High season"), VLOOKUP(B576, high_weekday, 2, 0),
    AND(H576="Saturday", J576="High season"), VLOOKUP(B576, high_saturday, 2, 0),
    AND(H576="Sunday", J576="High season"), VLOOKUP(B576, high_sunday, 2, 0),
    AND(H576="Weekday", J576="Low season"), VLOOKUP(B576, low_weekdays, 2, 0),
    AND(H576="Saturday", J576="Low season"), VLOOKUP(B576, low_saturday, 2, 0),
    AND(H576="Sunday", J576="Low season"), VLOOKUP(B576, low_sunday, 2, 0),
    TRUE, "error")</f>
        <v>Standard</v>
      </c>
    </row>
    <row r="577" spans="1:11" x14ac:dyDescent="0.25">
      <c r="A577" s="111">
        <v>45150</v>
      </c>
      <c r="B577" s="86">
        <v>0.83333333333333304</v>
      </c>
      <c r="C577" s="91">
        <f t="shared" ca="1" si="32"/>
        <v>27</v>
      </c>
      <c r="D577" s="118">
        <v>40</v>
      </c>
      <c r="E577" s="119">
        <v>0.8125</v>
      </c>
      <c r="F577" s="119">
        <v>0.83333333333333304</v>
      </c>
      <c r="G577" s="115">
        <f t="shared" si="33"/>
        <v>7</v>
      </c>
      <c r="H577" s="116" t="str" cm="1">
        <f t="array" ref="H577">_xlfn.IFS((G577&gt;=2)*(G577&lt;=6), "Weekday", G577=7, "Saturday", G577=1, "Sunday")</f>
        <v>Saturday</v>
      </c>
      <c r="I577" s="116">
        <f t="shared" si="34"/>
        <v>8</v>
      </c>
      <c r="J577" s="116" t="str">
        <f t="shared" si="35"/>
        <v>High season</v>
      </c>
      <c r="K577" s="117" t="str" cm="1">
        <f t="array" ref="K577">_xlfn.IFS(AND(H577="Weekday", J577="High season"), VLOOKUP(B577, high_weekday, 2, 0),
    AND(H577="Saturday", J577="High season"), VLOOKUP(B577, high_saturday, 2, 0),
    AND(H577="Sunday", J577="High season"), VLOOKUP(B577, high_sunday, 2, 0),
    AND(H577="Weekday", J577="Low season"), VLOOKUP(B577, low_weekdays, 2, 0),
    AND(H577="Saturday", J577="Low season"), VLOOKUP(B577, low_saturday, 2, 0),
    AND(H577="Sunday", J577="Low season"), VLOOKUP(B577, low_sunday, 2, 0),
    TRUE, "error")</f>
        <v>Standard</v>
      </c>
    </row>
    <row r="578" spans="1:11" x14ac:dyDescent="0.25">
      <c r="A578" s="111">
        <v>45150</v>
      </c>
      <c r="B578" s="86">
        <v>0.85416666666666696</v>
      </c>
      <c r="C578" s="91">
        <f t="shared" ca="1" si="32"/>
        <v>30</v>
      </c>
      <c r="D578" s="118">
        <v>41</v>
      </c>
      <c r="E578" s="119">
        <v>0.83333333333333304</v>
      </c>
      <c r="F578" s="119">
        <v>0.85416666666666696</v>
      </c>
      <c r="G578" s="115">
        <f t="shared" si="33"/>
        <v>7</v>
      </c>
      <c r="H578" s="116" t="str" cm="1">
        <f t="array" ref="H578">_xlfn.IFS((G578&gt;=2)*(G578&lt;=6), "Weekday", G578=7, "Saturday", G578=1, "Sunday")</f>
        <v>Saturday</v>
      </c>
      <c r="I578" s="116">
        <f t="shared" si="34"/>
        <v>8</v>
      </c>
      <c r="J578" s="116" t="str">
        <f t="shared" si="35"/>
        <v>High season</v>
      </c>
      <c r="K578" s="117" t="str" cm="1">
        <f t="array" ref="K578">_xlfn.IFS(AND(H578="Weekday", J578="High season"), VLOOKUP(B578, high_weekday, 2, 0),
    AND(H578="Saturday", J578="High season"), VLOOKUP(B578, high_saturday, 2, 0),
    AND(H578="Sunday", J578="High season"), VLOOKUP(B578, high_sunday, 2, 0),
    AND(H578="Weekday", J578="Low season"), VLOOKUP(B578, low_weekdays, 2, 0),
    AND(H578="Saturday", J578="Low season"), VLOOKUP(B578, low_saturday, 2, 0),
    AND(H578="Sunday", J578="Low season"), VLOOKUP(B578, low_sunday, 2, 0),
    TRUE, "error")</f>
        <v>Off-peak</v>
      </c>
    </row>
    <row r="579" spans="1:11" x14ac:dyDescent="0.25">
      <c r="A579" s="111">
        <v>45150</v>
      </c>
      <c r="B579" s="86">
        <v>0.875</v>
      </c>
      <c r="C579" s="91">
        <f t="shared" ca="1" si="32"/>
        <v>22</v>
      </c>
      <c r="D579" s="118">
        <v>42</v>
      </c>
      <c r="E579" s="119">
        <v>0.85416666666666696</v>
      </c>
      <c r="F579" s="119">
        <v>0.875</v>
      </c>
      <c r="G579" s="115">
        <f t="shared" si="33"/>
        <v>7</v>
      </c>
      <c r="H579" s="116" t="str" cm="1">
        <f t="array" ref="H579">_xlfn.IFS((G579&gt;=2)*(G579&lt;=6), "Weekday", G579=7, "Saturday", G579=1, "Sunday")</f>
        <v>Saturday</v>
      </c>
      <c r="I579" s="116">
        <f t="shared" si="34"/>
        <v>8</v>
      </c>
      <c r="J579" s="116" t="str">
        <f t="shared" si="35"/>
        <v>High season</v>
      </c>
      <c r="K579" s="117" t="str" cm="1">
        <f t="array" ref="K579">_xlfn.IFS(AND(H579="Weekday", J579="High season"), VLOOKUP(B579, high_weekday, 2, 0),
    AND(H579="Saturday", J579="High season"), VLOOKUP(B579, high_saturday, 2, 0),
    AND(H579="Sunday", J579="High season"), VLOOKUP(B579, high_sunday, 2, 0),
    AND(H579="Weekday", J579="Low season"), VLOOKUP(B579, low_weekdays, 2, 0),
    AND(H579="Saturday", J579="Low season"), VLOOKUP(B579, low_saturday, 2, 0),
    AND(H579="Sunday", J579="Low season"), VLOOKUP(B579, low_sunday, 2, 0),
    TRUE, "error")</f>
        <v>Off-peak</v>
      </c>
    </row>
    <row r="580" spans="1:11" x14ac:dyDescent="0.25">
      <c r="A580" s="111">
        <v>45150</v>
      </c>
      <c r="B580" s="86">
        <v>0.89583333333333304</v>
      </c>
      <c r="C580" s="91">
        <f t="shared" ca="1" si="32"/>
        <v>19</v>
      </c>
      <c r="D580" s="118">
        <v>43</v>
      </c>
      <c r="E580" s="119">
        <v>0.875</v>
      </c>
      <c r="F580" s="119">
        <v>0.89583333333333304</v>
      </c>
      <c r="G580" s="115">
        <f t="shared" si="33"/>
        <v>7</v>
      </c>
      <c r="H580" s="116" t="str" cm="1">
        <f t="array" ref="H580">_xlfn.IFS((G580&gt;=2)*(G580&lt;=6), "Weekday", G580=7, "Saturday", G580=1, "Sunday")</f>
        <v>Saturday</v>
      </c>
      <c r="I580" s="116">
        <f t="shared" si="34"/>
        <v>8</v>
      </c>
      <c r="J580" s="116" t="str">
        <f t="shared" si="35"/>
        <v>High season</v>
      </c>
      <c r="K580" s="117" t="str" cm="1">
        <f t="array" ref="K580">_xlfn.IFS(AND(H580="Weekday", J580="High season"), VLOOKUP(B580, high_weekday, 2, 0),
    AND(H580="Saturday", J580="High season"), VLOOKUP(B580, high_saturday, 2, 0),
    AND(H580="Sunday", J580="High season"), VLOOKUP(B580, high_sunday, 2, 0),
    AND(H580="Weekday", J580="Low season"), VLOOKUP(B580, low_weekdays, 2, 0),
    AND(H580="Saturday", J580="Low season"), VLOOKUP(B580, low_saturday, 2, 0),
    AND(H580="Sunday", J580="Low season"), VLOOKUP(B580, low_sunday, 2, 0),
    TRUE, "error")</f>
        <v>Off-peak</v>
      </c>
    </row>
    <row r="581" spans="1:11" x14ac:dyDescent="0.25">
      <c r="A581" s="111">
        <v>45150</v>
      </c>
      <c r="B581" s="86">
        <v>0.91666666666666696</v>
      </c>
      <c r="C581" s="91">
        <f t="shared" ca="1" si="32"/>
        <v>30</v>
      </c>
      <c r="D581" s="118">
        <v>44</v>
      </c>
      <c r="E581" s="119">
        <v>0.89583333333333304</v>
      </c>
      <c r="F581" s="119">
        <v>0.91666666666666696</v>
      </c>
      <c r="G581" s="115">
        <f t="shared" si="33"/>
        <v>7</v>
      </c>
      <c r="H581" s="116" t="str" cm="1">
        <f t="array" ref="H581">_xlfn.IFS((G581&gt;=2)*(G581&lt;=6), "Weekday", G581=7, "Saturday", G581=1, "Sunday")</f>
        <v>Saturday</v>
      </c>
      <c r="I581" s="116">
        <f t="shared" si="34"/>
        <v>8</v>
      </c>
      <c r="J581" s="116" t="str">
        <f t="shared" si="35"/>
        <v>High season</v>
      </c>
      <c r="K581" s="117" t="str" cm="1">
        <f t="array" ref="K581">_xlfn.IFS(AND(H581="Weekday", J581="High season"), VLOOKUP(B581, high_weekday, 2, 0),
    AND(H581="Saturday", J581="High season"), VLOOKUP(B581, high_saturday, 2, 0),
    AND(H581="Sunday", J581="High season"), VLOOKUP(B581, high_sunday, 2, 0),
    AND(H581="Weekday", J581="Low season"), VLOOKUP(B581, low_weekdays, 2, 0),
    AND(H581="Saturday", J581="Low season"), VLOOKUP(B581, low_saturday, 2, 0),
    AND(H581="Sunday", J581="Low season"), VLOOKUP(B581, low_sunday, 2, 0),
    TRUE, "error")</f>
        <v>Off-peak</v>
      </c>
    </row>
    <row r="582" spans="1:11" x14ac:dyDescent="0.25">
      <c r="A582" s="111">
        <v>45150</v>
      </c>
      <c r="B582" s="86">
        <v>0.9375</v>
      </c>
      <c r="C582" s="91">
        <f t="shared" ca="1" si="32"/>
        <v>28</v>
      </c>
      <c r="D582" s="118">
        <v>45</v>
      </c>
      <c r="E582" s="119">
        <v>0.91666666666666696</v>
      </c>
      <c r="F582" s="119">
        <v>0.9375</v>
      </c>
      <c r="G582" s="115">
        <f t="shared" si="33"/>
        <v>7</v>
      </c>
      <c r="H582" s="116" t="str" cm="1">
        <f t="array" ref="H582">_xlfn.IFS((G582&gt;=2)*(G582&lt;=6), "Weekday", G582=7, "Saturday", G582=1, "Sunday")</f>
        <v>Saturday</v>
      </c>
      <c r="I582" s="116">
        <f t="shared" si="34"/>
        <v>8</v>
      </c>
      <c r="J582" s="116" t="str">
        <f t="shared" si="35"/>
        <v>High season</v>
      </c>
      <c r="K582" s="117" t="str" cm="1">
        <f t="array" ref="K582">_xlfn.IFS(AND(H582="Weekday", J582="High season"), VLOOKUP(B582, high_weekday, 2, 0),
    AND(H582="Saturday", J582="High season"), VLOOKUP(B582, high_saturday, 2, 0),
    AND(H582="Sunday", J582="High season"), VLOOKUP(B582, high_sunday, 2, 0),
    AND(H582="Weekday", J582="Low season"), VLOOKUP(B582, low_weekdays, 2, 0),
    AND(H582="Saturday", J582="Low season"), VLOOKUP(B582, low_saturday, 2, 0),
    AND(H582="Sunday", J582="Low season"), VLOOKUP(B582, low_sunday, 2, 0),
    TRUE, "error")</f>
        <v>Off-peak</v>
      </c>
    </row>
    <row r="583" spans="1:11" x14ac:dyDescent="0.25">
      <c r="A583" s="111">
        <v>45150</v>
      </c>
      <c r="B583" s="86">
        <v>0.95833333333333304</v>
      </c>
      <c r="C583" s="91">
        <f t="shared" ca="1" si="32"/>
        <v>23</v>
      </c>
      <c r="D583" s="118">
        <v>46</v>
      </c>
      <c r="E583" s="119">
        <v>0.9375</v>
      </c>
      <c r="F583" s="119">
        <v>0.95833333333333304</v>
      </c>
      <c r="G583" s="115">
        <f t="shared" si="33"/>
        <v>7</v>
      </c>
      <c r="H583" s="116" t="str" cm="1">
        <f t="array" ref="H583">_xlfn.IFS((G583&gt;=2)*(G583&lt;=6), "Weekday", G583=7, "Saturday", G583=1, "Sunday")</f>
        <v>Saturday</v>
      </c>
      <c r="I583" s="116">
        <f t="shared" si="34"/>
        <v>8</v>
      </c>
      <c r="J583" s="116" t="str">
        <f t="shared" si="35"/>
        <v>High season</v>
      </c>
      <c r="K583" s="117" t="str" cm="1">
        <f t="array" ref="K583">_xlfn.IFS(AND(H583="Weekday", J583="High season"), VLOOKUP(B583, high_weekday, 2, 0),
    AND(H583="Saturday", J583="High season"), VLOOKUP(B583, high_saturday, 2, 0),
    AND(H583="Sunday", J583="High season"), VLOOKUP(B583, high_sunday, 2, 0),
    AND(H583="Weekday", J583="Low season"), VLOOKUP(B583, low_weekdays, 2, 0),
    AND(H583="Saturday", J583="Low season"), VLOOKUP(B583, low_saturday, 2, 0),
    AND(H583="Sunday", J583="Low season"), VLOOKUP(B583, low_sunday, 2, 0),
    TRUE, "error")</f>
        <v>Off-peak</v>
      </c>
    </row>
    <row r="584" spans="1:11" x14ac:dyDescent="0.25">
      <c r="A584" s="111">
        <v>45150</v>
      </c>
      <c r="B584" s="86">
        <v>0.97916666666666696</v>
      </c>
      <c r="C584" s="91">
        <f t="shared" ca="1" si="32"/>
        <v>15</v>
      </c>
      <c r="D584" s="118">
        <v>47</v>
      </c>
      <c r="E584" s="119">
        <v>0.95833333333333304</v>
      </c>
      <c r="F584" s="119">
        <v>0.97916666666666696</v>
      </c>
      <c r="G584" s="115">
        <f t="shared" si="33"/>
        <v>7</v>
      </c>
      <c r="H584" s="116" t="str" cm="1">
        <f t="array" ref="H584">_xlfn.IFS((G584&gt;=2)*(G584&lt;=6), "Weekday", G584=7, "Saturday", G584=1, "Sunday")</f>
        <v>Saturday</v>
      </c>
      <c r="I584" s="116">
        <f t="shared" si="34"/>
        <v>8</v>
      </c>
      <c r="J584" s="116" t="str">
        <f t="shared" si="35"/>
        <v>High season</v>
      </c>
      <c r="K584" s="117" t="str" cm="1">
        <f t="array" ref="K584">_xlfn.IFS(AND(H584="Weekday", J584="High season"), VLOOKUP(B584, high_weekday, 2, 0),
    AND(H584="Saturday", J584="High season"), VLOOKUP(B584, high_saturday, 2, 0),
    AND(H584="Sunday", J584="High season"), VLOOKUP(B584, high_sunday, 2, 0),
    AND(H584="Weekday", J584="Low season"), VLOOKUP(B584, low_weekdays, 2, 0),
    AND(H584="Saturday", J584="Low season"), VLOOKUP(B584, low_saturday, 2, 0),
    AND(H584="Sunday", J584="Low season"), VLOOKUP(B584, low_sunday, 2, 0),
    TRUE, "error")</f>
        <v>Off-peak</v>
      </c>
    </row>
    <row r="585" spans="1:11" x14ac:dyDescent="0.25">
      <c r="A585" s="111">
        <v>45150</v>
      </c>
      <c r="B585" s="86">
        <v>1</v>
      </c>
      <c r="C585" s="91">
        <f t="shared" ca="1" si="32"/>
        <v>13</v>
      </c>
      <c r="D585" s="118">
        <v>48</v>
      </c>
      <c r="E585" s="119">
        <v>0.97916666666666696</v>
      </c>
      <c r="F585" s="119">
        <v>1</v>
      </c>
      <c r="G585" s="115">
        <f t="shared" si="33"/>
        <v>7</v>
      </c>
      <c r="H585" s="116" t="str" cm="1">
        <f t="array" ref="H585">_xlfn.IFS((G585&gt;=2)*(G585&lt;=6), "Weekday", G585=7, "Saturday", G585=1, "Sunday")</f>
        <v>Saturday</v>
      </c>
      <c r="I585" s="116">
        <f t="shared" si="34"/>
        <v>8</v>
      </c>
      <c r="J585" s="116" t="str">
        <f t="shared" si="35"/>
        <v>High season</v>
      </c>
      <c r="K585" s="117" t="str" cm="1">
        <f t="array" ref="K585">_xlfn.IFS(AND(H585="Weekday", J585="High season"), VLOOKUP(B585, high_weekday, 2, 0),
    AND(H585="Saturday", J585="High season"), VLOOKUP(B585, high_saturday, 2, 0),
    AND(H585="Sunday", J585="High season"), VLOOKUP(B585, high_sunday, 2, 0),
    AND(H585="Weekday", J585="Low season"), VLOOKUP(B585, low_weekdays, 2, 0),
    AND(H585="Saturday", J585="Low season"), VLOOKUP(B585, low_saturday, 2, 0),
    AND(H585="Sunday", J585="Low season"), VLOOKUP(B585, low_sunday, 2, 0),
    TRUE, "error")</f>
        <v>Off-peak</v>
      </c>
    </row>
    <row r="586" spans="1:11" x14ac:dyDescent="0.25">
      <c r="A586" s="111">
        <v>45151</v>
      </c>
      <c r="B586" s="86">
        <v>2.0833333333333332E-2</v>
      </c>
      <c r="C586" s="91">
        <f t="shared" ca="1" si="32"/>
        <v>26</v>
      </c>
      <c r="D586" s="118">
        <v>1</v>
      </c>
      <c r="E586" s="119">
        <v>0</v>
      </c>
      <c r="F586" s="119">
        <v>2.0833333333333332E-2</v>
      </c>
      <c r="G586" s="115">
        <f t="shared" si="33"/>
        <v>1</v>
      </c>
      <c r="H586" s="116" t="str" cm="1">
        <f t="array" ref="H586">_xlfn.IFS((G586&gt;=2)*(G586&lt;=6), "Weekday", G586=7, "Saturday", G586=1, "Sunday")</f>
        <v>Sunday</v>
      </c>
      <c r="I586" s="116">
        <f t="shared" si="34"/>
        <v>8</v>
      </c>
      <c r="J586" s="116" t="str">
        <f t="shared" si="35"/>
        <v>High season</v>
      </c>
      <c r="K586" s="117" t="str" cm="1">
        <f t="array" ref="K586">_xlfn.IFS(AND(H586="Weekday", J586="High season"), VLOOKUP(B586, high_weekday, 2, 0),
    AND(H586="Saturday", J586="High season"), VLOOKUP(B586, high_saturday, 2, 0),
    AND(H586="Sunday", J586="High season"), VLOOKUP(B586, high_sunday, 2, 0),
    AND(H586="Weekday", J586="Low season"), VLOOKUP(B586, low_weekdays, 2, 0),
    AND(H586="Saturday", J586="Low season"), VLOOKUP(B586, low_saturday, 2, 0),
    AND(H586="Sunday", J586="Low season"), VLOOKUP(B586, low_sunday, 2, 0),
    TRUE, "error")</f>
        <v>Off-peak</v>
      </c>
    </row>
    <row r="587" spans="1:11" x14ac:dyDescent="0.25">
      <c r="A587" s="111">
        <v>45151</v>
      </c>
      <c r="B587" s="86">
        <v>4.1666666666666664E-2</v>
      </c>
      <c r="C587" s="91">
        <f t="shared" ref="C587:C650" ca="1" si="36">RANDBETWEEN(1,30)</f>
        <v>29</v>
      </c>
      <c r="D587" s="118">
        <v>2</v>
      </c>
      <c r="E587" s="119">
        <v>2.0833333333333332E-2</v>
      </c>
      <c r="F587" s="119">
        <v>4.1666666666666664E-2</v>
      </c>
      <c r="G587" s="115">
        <f t="shared" ref="G587:G650" si="37">WEEKDAY(A587)</f>
        <v>1</v>
      </c>
      <c r="H587" s="116" t="str" cm="1">
        <f t="array" ref="H587">_xlfn.IFS((G587&gt;=2)*(G587&lt;=6), "Weekday", G587=7, "Saturday", G587=1, "Sunday")</f>
        <v>Sunday</v>
      </c>
      <c r="I587" s="116">
        <f t="shared" ref="I587:I650" si="38">MONTH(A587)</f>
        <v>8</v>
      </c>
      <c r="J587" s="116" t="str">
        <f t="shared" ref="J587:J650" si="39">IF(AND(I587&gt;6, I587&lt;9), "High season", "Low season")</f>
        <v>High season</v>
      </c>
      <c r="K587" s="117" t="str" cm="1">
        <f t="array" ref="K587">_xlfn.IFS(AND(H587="Weekday", J587="High season"), VLOOKUP(B587, high_weekday, 2, 0),
    AND(H587="Saturday", J587="High season"), VLOOKUP(B587, high_saturday, 2, 0),
    AND(H587="Sunday", J587="High season"), VLOOKUP(B587, high_sunday, 2, 0),
    AND(H587="Weekday", J587="Low season"), VLOOKUP(B587, low_weekdays, 2, 0),
    AND(H587="Saturday", J587="Low season"), VLOOKUP(B587, low_saturday, 2, 0),
    AND(H587="Sunday", J587="Low season"), VLOOKUP(B587, low_sunday, 2, 0),
    TRUE, "error")</f>
        <v>Off-peak</v>
      </c>
    </row>
    <row r="588" spans="1:11" x14ac:dyDescent="0.25">
      <c r="A588" s="111">
        <v>45151</v>
      </c>
      <c r="B588" s="86">
        <v>6.25E-2</v>
      </c>
      <c r="C588" s="91">
        <f t="shared" ca="1" si="36"/>
        <v>9</v>
      </c>
      <c r="D588" s="118">
        <v>3</v>
      </c>
      <c r="E588" s="119">
        <v>4.1666666666666664E-2</v>
      </c>
      <c r="F588" s="119">
        <v>6.25E-2</v>
      </c>
      <c r="G588" s="115">
        <f t="shared" si="37"/>
        <v>1</v>
      </c>
      <c r="H588" s="116" t="str" cm="1">
        <f t="array" ref="H588">_xlfn.IFS((G588&gt;=2)*(G588&lt;=6), "Weekday", G588=7, "Saturday", G588=1, "Sunday")</f>
        <v>Sunday</v>
      </c>
      <c r="I588" s="116">
        <f t="shared" si="38"/>
        <v>8</v>
      </c>
      <c r="J588" s="116" t="str">
        <f t="shared" si="39"/>
        <v>High season</v>
      </c>
      <c r="K588" s="117" t="str" cm="1">
        <f t="array" ref="K588">_xlfn.IFS(AND(H588="Weekday", J588="High season"), VLOOKUP(B588, high_weekday, 2, 0),
    AND(H588="Saturday", J588="High season"), VLOOKUP(B588, high_saturday, 2, 0),
    AND(H588="Sunday", J588="High season"), VLOOKUP(B588, high_sunday, 2, 0),
    AND(H588="Weekday", J588="Low season"), VLOOKUP(B588, low_weekdays, 2, 0),
    AND(H588="Saturday", J588="Low season"), VLOOKUP(B588, low_saturday, 2, 0),
    AND(H588="Sunday", J588="Low season"), VLOOKUP(B588, low_sunday, 2, 0),
    TRUE, "error")</f>
        <v>Off-peak</v>
      </c>
    </row>
    <row r="589" spans="1:11" x14ac:dyDescent="0.25">
      <c r="A589" s="111">
        <v>45151</v>
      </c>
      <c r="B589" s="86">
        <v>8.3333333333333301E-2</v>
      </c>
      <c r="C589" s="91">
        <f t="shared" ca="1" si="36"/>
        <v>16</v>
      </c>
      <c r="D589" s="118">
        <v>4</v>
      </c>
      <c r="E589" s="119">
        <v>6.25E-2</v>
      </c>
      <c r="F589" s="119">
        <v>8.3333333333333301E-2</v>
      </c>
      <c r="G589" s="115">
        <f t="shared" si="37"/>
        <v>1</v>
      </c>
      <c r="H589" s="116" t="str" cm="1">
        <f t="array" ref="H589">_xlfn.IFS((G589&gt;=2)*(G589&lt;=6), "Weekday", G589=7, "Saturday", G589=1, "Sunday")</f>
        <v>Sunday</v>
      </c>
      <c r="I589" s="116">
        <f t="shared" si="38"/>
        <v>8</v>
      </c>
      <c r="J589" s="116" t="str">
        <f t="shared" si="39"/>
        <v>High season</v>
      </c>
      <c r="K589" s="117" t="str" cm="1">
        <f t="array" ref="K589">_xlfn.IFS(AND(H589="Weekday", J589="High season"), VLOOKUP(B589, high_weekday, 2, 0),
    AND(H589="Saturday", J589="High season"), VLOOKUP(B589, high_saturday, 2, 0),
    AND(H589="Sunday", J589="High season"), VLOOKUP(B589, high_sunday, 2, 0),
    AND(H589="Weekday", J589="Low season"), VLOOKUP(B589, low_weekdays, 2, 0),
    AND(H589="Saturday", J589="Low season"), VLOOKUP(B589, low_saturday, 2, 0),
    AND(H589="Sunday", J589="Low season"), VLOOKUP(B589, low_sunday, 2, 0),
    TRUE, "error")</f>
        <v>Off-peak</v>
      </c>
    </row>
    <row r="590" spans="1:11" x14ac:dyDescent="0.25">
      <c r="A590" s="111">
        <v>45151</v>
      </c>
      <c r="B590" s="86">
        <v>0.104166666666667</v>
      </c>
      <c r="C590" s="91">
        <f t="shared" ca="1" si="36"/>
        <v>26</v>
      </c>
      <c r="D590" s="118">
        <v>5</v>
      </c>
      <c r="E590" s="119">
        <v>8.3333333333333301E-2</v>
      </c>
      <c r="F590" s="119">
        <v>0.104166666666667</v>
      </c>
      <c r="G590" s="115">
        <f t="shared" si="37"/>
        <v>1</v>
      </c>
      <c r="H590" s="116" t="str" cm="1">
        <f t="array" ref="H590">_xlfn.IFS((G590&gt;=2)*(G590&lt;=6), "Weekday", G590=7, "Saturday", G590=1, "Sunday")</f>
        <v>Sunday</v>
      </c>
      <c r="I590" s="116">
        <f t="shared" si="38"/>
        <v>8</v>
      </c>
      <c r="J590" s="116" t="str">
        <f t="shared" si="39"/>
        <v>High season</v>
      </c>
      <c r="K590" s="117" t="str" cm="1">
        <f t="array" ref="K590">_xlfn.IFS(AND(H590="Weekday", J590="High season"), VLOOKUP(B590, high_weekday, 2, 0),
    AND(H590="Saturday", J590="High season"), VLOOKUP(B590, high_saturday, 2, 0),
    AND(H590="Sunday", J590="High season"), VLOOKUP(B590, high_sunday, 2, 0),
    AND(H590="Weekday", J590="Low season"), VLOOKUP(B590, low_weekdays, 2, 0),
    AND(H590="Saturday", J590="Low season"), VLOOKUP(B590, low_saturday, 2, 0),
    AND(H590="Sunday", J590="Low season"), VLOOKUP(B590, low_sunday, 2, 0),
    TRUE, "error")</f>
        <v>Off-peak</v>
      </c>
    </row>
    <row r="591" spans="1:11" x14ac:dyDescent="0.25">
      <c r="A591" s="111">
        <v>45151</v>
      </c>
      <c r="B591" s="86">
        <v>0.125</v>
      </c>
      <c r="C591" s="91">
        <f t="shared" ca="1" si="36"/>
        <v>8</v>
      </c>
      <c r="D591" s="118">
        <v>6</v>
      </c>
      <c r="E591" s="119">
        <v>0.104166666666667</v>
      </c>
      <c r="F591" s="119">
        <v>0.125</v>
      </c>
      <c r="G591" s="115">
        <f t="shared" si="37"/>
        <v>1</v>
      </c>
      <c r="H591" s="116" t="str" cm="1">
        <f t="array" ref="H591">_xlfn.IFS((G591&gt;=2)*(G591&lt;=6), "Weekday", G591=7, "Saturday", G591=1, "Sunday")</f>
        <v>Sunday</v>
      </c>
      <c r="I591" s="116">
        <f t="shared" si="38"/>
        <v>8</v>
      </c>
      <c r="J591" s="116" t="str">
        <f t="shared" si="39"/>
        <v>High season</v>
      </c>
      <c r="K591" s="117" t="str" cm="1">
        <f t="array" ref="K591">_xlfn.IFS(AND(H591="Weekday", J591="High season"), VLOOKUP(B591, high_weekday, 2, 0),
    AND(H591="Saturday", J591="High season"), VLOOKUP(B591, high_saturday, 2, 0),
    AND(H591="Sunday", J591="High season"), VLOOKUP(B591, high_sunday, 2, 0),
    AND(H591="Weekday", J591="Low season"), VLOOKUP(B591, low_weekdays, 2, 0),
    AND(H591="Saturday", J591="Low season"), VLOOKUP(B591, low_saturday, 2, 0),
    AND(H591="Sunday", J591="Low season"), VLOOKUP(B591, low_sunday, 2, 0),
    TRUE, "error")</f>
        <v>Off-peak</v>
      </c>
    </row>
    <row r="592" spans="1:11" x14ac:dyDescent="0.25">
      <c r="A592" s="111">
        <v>45151</v>
      </c>
      <c r="B592" s="86">
        <v>0.14583333333333301</v>
      </c>
      <c r="C592" s="91">
        <f t="shared" ca="1" si="36"/>
        <v>5</v>
      </c>
      <c r="D592" s="118">
        <v>7</v>
      </c>
      <c r="E592" s="119">
        <v>0.125</v>
      </c>
      <c r="F592" s="119">
        <v>0.14583333333333301</v>
      </c>
      <c r="G592" s="115">
        <f t="shared" si="37"/>
        <v>1</v>
      </c>
      <c r="H592" s="116" t="str" cm="1">
        <f t="array" ref="H592">_xlfn.IFS((G592&gt;=2)*(G592&lt;=6), "Weekday", G592=7, "Saturday", G592=1, "Sunday")</f>
        <v>Sunday</v>
      </c>
      <c r="I592" s="116">
        <f t="shared" si="38"/>
        <v>8</v>
      </c>
      <c r="J592" s="116" t="str">
        <f t="shared" si="39"/>
        <v>High season</v>
      </c>
      <c r="K592" s="117" t="str" cm="1">
        <f t="array" ref="K592">_xlfn.IFS(AND(H592="Weekday", J592="High season"), VLOOKUP(B592, high_weekday, 2, 0),
    AND(H592="Saturday", J592="High season"), VLOOKUP(B592, high_saturday, 2, 0),
    AND(H592="Sunday", J592="High season"), VLOOKUP(B592, high_sunday, 2, 0),
    AND(H592="Weekday", J592="Low season"), VLOOKUP(B592, low_weekdays, 2, 0),
    AND(H592="Saturday", J592="Low season"), VLOOKUP(B592, low_saturday, 2, 0),
    AND(H592="Sunday", J592="Low season"), VLOOKUP(B592, low_sunday, 2, 0),
    TRUE, "error")</f>
        <v>Off-peak</v>
      </c>
    </row>
    <row r="593" spans="1:11" x14ac:dyDescent="0.25">
      <c r="A593" s="111">
        <v>45151</v>
      </c>
      <c r="B593" s="86">
        <v>0.16666666666666699</v>
      </c>
      <c r="C593" s="91">
        <f t="shared" ca="1" si="36"/>
        <v>14</v>
      </c>
      <c r="D593" s="118">
        <v>8</v>
      </c>
      <c r="E593" s="119">
        <v>0.14583333333333301</v>
      </c>
      <c r="F593" s="119">
        <v>0.16666666666666699</v>
      </c>
      <c r="G593" s="115">
        <f t="shared" si="37"/>
        <v>1</v>
      </c>
      <c r="H593" s="116" t="str" cm="1">
        <f t="array" ref="H593">_xlfn.IFS((G593&gt;=2)*(G593&lt;=6), "Weekday", G593=7, "Saturday", G593=1, "Sunday")</f>
        <v>Sunday</v>
      </c>
      <c r="I593" s="116">
        <f t="shared" si="38"/>
        <v>8</v>
      </c>
      <c r="J593" s="116" t="str">
        <f t="shared" si="39"/>
        <v>High season</v>
      </c>
      <c r="K593" s="117" t="str" cm="1">
        <f t="array" ref="K593">_xlfn.IFS(AND(H593="Weekday", J593="High season"), VLOOKUP(B593, high_weekday, 2, 0),
    AND(H593="Saturday", J593="High season"), VLOOKUP(B593, high_saturday, 2, 0),
    AND(H593="Sunday", J593="High season"), VLOOKUP(B593, high_sunday, 2, 0),
    AND(H593="Weekday", J593="Low season"), VLOOKUP(B593, low_weekdays, 2, 0),
    AND(H593="Saturday", J593="Low season"), VLOOKUP(B593, low_saturday, 2, 0),
    AND(H593="Sunday", J593="Low season"), VLOOKUP(B593, low_sunday, 2, 0),
    TRUE, "error")</f>
        <v>Off-peak</v>
      </c>
    </row>
    <row r="594" spans="1:11" x14ac:dyDescent="0.25">
      <c r="A594" s="111">
        <v>45151</v>
      </c>
      <c r="B594" s="86">
        <v>0.1875</v>
      </c>
      <c r="C594" s="91">
        <f t="shared" ca="1" si="36"/>
        <v>2</v>
      </c>
      <c r="D594" s="118">
        <v>9</v>
      </c>
      <c r="E594" s="119">
        <v>0.16666666666666699</v>
      </c>
      <c r="F594" s="119">
        <v>0.1875</v>
      </c>
      <c r="G594" s="115">
        <f t="shared" si="37"/>
        <v>1</v>
      </c>
      <c r="H594" s="116" t="str" cm="1">
        <f t="array" ref="H594">_xlfn.IFS((G594&gt;=2)*(G594&lt;=6), "Weekday", G594=7, "Saturday", G594=1, "Sunday")</f>
        <v>Sunday</v>
      </c>
      <c r="I594" s="116">
        <f t="shared" si="38"/>
        <v>8</v>
      </c>
      <c r="J594" s="116" t="str">
        <f t="shared" si="39"/>
        <v>High season</v>
      </c>
      <c r="K594" s="117" t="str" cm="1">
        <f t="array" ref="K594">_xlfn.IFS(AND(H594="Weekday", J594="High season"), VLOOKUP(B594, high_weekday, 2, 0),
    AND(H594="Saturday", J594="High season"), VLOOKUP(B594, high_saturday, 2, 0),
    AND(H594="Sunday", J594="High season"), VLOOKUP(B594, high_sunday, 2, 0),
    AND(H594="Weekday", J594="Low season"), VLOOKUP(B594, low_weekdays, 2, 0),
    AND(H594="Saturday", J594="Low season"), VLOOKUP(B594, low_saturday, 2, 0),
    AND(H594="Sunday", J594="Low season"), VLOOKUP(B594, low_sunday, 2, 0),
    TRUE, "error")</f>
        <v>Off-peak</v>
      </c>
    </row>
    <row r="595" spans="1:11" x14ac:dyDescent="0.25">
      <c r="A595" s="111">
        <v>45151</v>
      </c>
      <c r="B595" s="86">
        <v>0.20833333333333301</v>
      </c>
      <c r="C595" s="91">
        <f t="shared" ca="1" si="36"/>
        <v>6</v>
      </c>
      <c r="D595" s="118">
        <v>10</v>
      </c>
      <c r="E595" s="119">
        <v>0.1875</v>
      </c>
      <c r="F595" s="119">
        <v>0.20833333333333301</v>
      </c>
      <c r="G595" s="115">
        <f t="shared" si="37"/>
        <v>1</v>
      </c>
      <c r="H595" s="116" t="str" cm="1">
        <f t="array" ref="H595">_xlfn.IFS((G595&gt;=2)*(G595&lt;=6), "Weekday", G595=7, "Saturday", G595=1, "Sunday")</f>
        <v>Sunday</v>
      </c>
      <c r="I595" s="116">
        <f t="shared" si="38"/>
        <v>8</v>
      </c>
      <c r="J595" s="116" t="str">
        <f t="shared" si="39"/>
        <v>High season</v>
      </c>
      <c r="K595" s="117" t="str" cm="1">
        <f t="array" ref="K595">_xlfn.IFS(AND(H595="Weekday", J595="High season"), VLOOKUP(B595, high_weekday, 2, 0),
    AND(H595="Saturday", J595="High season"), VLOOKUP(B595, high_saturday, 2, 0),
    AND(H595="Sunday", J595="High season"), VLOOKUP(B595, high_sunday, 2, 0),
    AND(H595="Weekday", J595="Low season"), VLOOKUP(B595, low_weekdays, 2, 0),
    AND(H595="Saturday", J595="Low season"), VLOOKUP(B595, low_saturday, 2, 0),
    AND(H595="Sunday", J595="Low season"), VLOOKUP(B595, low_sunday, 2, 0),
    TRUE, "error")</f>
        <v>Off-peak</v>
      </c>
    </row>
    <row r="596" spans="1:11" x14ac:dyDescent="0.25">
      <c r="A596" s="111">
        <v>45151</v>
      </c>
      <c r="B596" s="86">
        <v>0.22916666666666699</v>
      </c>
      <c r="C596" s="91">
        <f t="shared" ca="1" si="36"/>
        <v>13</v>
      </c>
      <c r="D596" s="118">
        <v>11</v>
      </c>
      <c r="E596" s="119">
        <v>0.20833333333333301</v>
      </c>
      <c r="F596" s="119">
        <v>0.22916666666666699</v>
      </c>
      <c r="G596" s="115">
        <f t="shared" si="37"/>
        <v>1</v>
      </c>
      <c r="H596" s="116" t="str" cm="1">
        <f t="array" ref="H596">_xlfn.IFS((G596&gt;=2)*(G596&lt;=6), "Weekday", G596=7, "Saturday", G596=1, "Sunday")</f>
        <v>Sunday</v>
      </c>
      <c r="I596" s="116">
        <f t="shared" si="38"/>
        <v>8</v>
      </c>
      <c r="J596" s="116" t="str">
        <f t="shared" si="39"/>
        <v>High season</v>
      </c>
      <c r="K596" s="117" t="str" cm="1">
        <f t="array" ref="K596">_xlfn.IFS(AND(H596="Weekday", J596="High season"), VLOOKUP(B596, high_weekday, 2, 0),
    AND(H596="Saturday", J596="High season"), VLOOKUP(B596, high_saturday, 2, 0),
    AND(H596="Sunday", J596="High season"), VLOOKUP(B596, high_sunday, 2, 0),
    AND(H596="Weekday", J596="Low season"), VLOOKUP(B596, low_weekdays, 2, 0),
    AND(H596="Saturday", J596="Low season"), VLOOKUP(B596, low_saturday, 2, 0),
    AND(H596="Sunday", J596="Low season"), VLOOKUP(B596, low_sunday, 2, 0),
    TRUE, "error")</f>
        <v>Off-peak</v>
      </c>
    </row>
    <row r="597" spans="1:11" x14ac:dyDescent="0.25">
      <c r="A597" s="111">
        <v>45151</v>
      </c>
      <c r="B597" s="86">
        <v>0.25</v>
      </c>
      <c r="C597" s="91">
        <f t="shared" ca="1" si="36"/>
        <v>20</v>
      </c>
      <c r="D597" s="118">
        <v>12</v>
      </c>
      <c r="E597" s="119">
        <v>0.22916666666666699</v>
      </c>
      <c r="F597" s="119">
        <v>0.25</v>
      </c>
      <c r="G597" s="115">
        <f t="shared" si="37"/>
        <v>1</v>
      </c>
      <c r="H597" s="116" t="str" cm="1">
        <f t="array" ref="H597">_xlfn.IFS((G597&gt;=2)*(G597&lt;=6), "Weekday", G597=7, "Saturday", G597=1, "Sunday")</f>
        <v>Sunday</v>
      </c>
      <c r="I597" s="116">
        <f t="shared" si="38"/>
        <v>8</v>
      </c>
      <c r="J597" s="116" t="str">
        <f t="shared" si="39"/>
        <v>High season</v>
      </c>
      <c r="K597" s="117" t="str" cm="1">
        <f t="array" ref="K597">_xlfn.IFS(AND(H597="Weekday", J597="High season"), VLOOKUP(B597, high_weekday, 2, 0),
    AND(H597="Saturday", J597="High season"), VLOOKUP(B597, high_saturday, 2, 0),
    AND(H597="Sunday", J597="High season"), VLOOKUP(B597, high_sunday, 2, 0),
    AND(H597="Weekday", J597="Low season"), VLOOKUP(B597, low_weekdays, 2, 0),
    AND(H597="Saturday", J597="Low season"), VLOOKUP(B597, low_saturday, 2, 0),
    AND(H597="Sunday", J597="Low season"), VLOOKUP(B597, low_sunday, 2, 0),
    TRUE, "error")</f>
        <v>Off-peak</v>
      </c>
    </row>
    <row r="598" spans="1:11" x14ac:dyDescent="0.25">
      <c r="A598" s="111">
        <v>45151</v>
      </c>
      <c r="B598" s="86">
        <v>0.27083333333333298</v>
      </c>
      <c r="C598" s="91">
        <f t="shared" ca="1" si="36"/>
        <v>18</v>
      </c>
      <c r="D598" s="118">
        <v>13</v>
      </c>
      <c r="E598" s="119">
        <v>0.25</v>
      </c>
      <c r="F598" s="119">
        <v>0.27083333333333298</v>
      </c>
      <c r="G598" s="115">
        <f t="shared" si="37"/>
        <v>1</v>
      </c>
      <c r="H598" s="116" t="str" cm="1">
        <f t="array" ref="H598">_xlfn.IFS((G598&gt;=2)*(G598&lt;=6), "Weekday", G598=7, "Saturday", G598=1, "Sunday")</f>
        <v>Sunday</v>
      </c>
      <c r="I598" s="116">
        <f t="shared" si="38"/>
        <v>8</v>
      </c>
      <c r="J598" s="116" t="str">
        <f t="shared" si="39"/>
        <v>High season</v>
      </c>
      <c r="K598" s="117" t="str" cm="1">
        <f t="array" ref="K598">_xlfn.IFS(AND(H598="Weekday", J598="High season"), VLOOKUP(B598, high_weekday, 2, 0),
    AND(H598="Saturday", J598="High season"), VLOOKUP(B598, high_saturday, 2, 0),
    AND(H598="Sunday", J598="High season"), VLOOKUP(B598, high_sunday, 2, 0),
    AND(H598="Weekday", J598="Low season"), VLOOKUP(B598, low_weekdays, 2, 0),
    AND(H598="Saturday", J598="Low season"), VLOOKUP(B598, low_saturday, 2, 0),
    AND(H598="Sunday", J598="Low season"), VLOOKUP(B598, low_sunday, 2, 0),
    TRUE, "error")</f>
        <v>Off-peak</v>
      </c>
    </row>
    <row r="599" spans="1:11" x14ac:dyDescent="0.25">
      <c r="A599" s="111">
        <v>45151</v>
      </c>
      <c r="B599" s="86">
        <v>0.29166666666666702</v>
      </c>
      <c r="C599" s="91">
        <f t="shared" ca="1" si="36"/>
        <v>23</v>
      </c>
      <c r="D599" s="118">
        <v>14</v>
      </c>
      <c r="E599" s="119">
        <v>0.27083333333333298</v>
      </c>
      <c r="F599" s="119">
        <v>0.29166666666666702</v>
      </c>
      <c r="G599" s="115">
        <f t="shared" si="37"/>
        <v>1</v>
      </c>
      <c r="H599" s="116" t="str" cm="1">
        <f t="array" ref="H599">_xlfn.IFS((G599&gt;=2)*(G599&lt;=6), "Weekday", G599=7, "Saturday", G599=1, "Sunday")</f>
        <v>Sunday</v>
      </c>
      <c r="I599" s="116">
        <f t="shared" si="38"/>
        <v>8</v>
      </c>
      <c r="J599" s="116" t="str">
        <f t="shared" si="39"/>
        <v>High season</v>
      </c>
      <c r="K599" s="117" t="str" cm="1">
        <f t="array" ref="K599">_xlfn.IFS(AND(H599="Weekday", J599="High season"), VLOOKUP(B599, high_weekday, 2, 0),
    AND(H599="Saturday", J599="High season"), VLOOKUP(B599, high_saturday, 2, 0),
    AND(H599="Sunday", J599="High season"), VLOOKUP(B599, high_sunday, 2, 0),
    AND(H599="Weekday", J599="Low season"), VLOOKUP(B599, low_weekdays, 2, 0),
    AND(H599="Saturday", J599="Low season"), VLOOKUP(B599, low_saturday, 2, 0),
    AND(H599="Sunday", J599="Low season"), VLOOKUP(B599, low_sunday, 2, 0),
    TRUE, "error")</f>
        <v>Off-peak</v>
      </c>
    </row>
    <row r="600" spans="1:11" x14ac:dyDescent="0.25">
      <c r="A600" s="111">
        <v>45151</v>
      </c>
      <c r="B600" s="86">
        <v>0.3125</v>
      </c>
      <c r="C600" s="91">
        <f t="shared" ca="1" si="36"/>
        <v>2</v>
      </c>
      <c r="D600" s="118">
        <v>15</v>
      </c>
      <c r="E600" s="119">
        <v>0.29166666666666702</v>
      </c>
      <c r="F600" s="119">
        <v>0.3125</v>
      </c>
      <c r="G600" s="115">
        <f t="shared" si="37"/>
        <v>1</v>
      </c>
      <c r="H600" s="116" t="str" cm="1">
        <f t="array" ref="H600">_xlfn.IFS((G600&gt;=2)*(G600&lt;=6), "Weekday", G600=7, "Saturday", G600=1, "Sunday")</f>
        <v>Sunday</v>
      </c>
      <c r="I600" s="116">
        <f t="shared" si="38"/>
        <v>8</v>
      </c>
      <c r="J600" s="116" t="str">
        <f t="shared" si="39"/>
        <v>High season</v>
      </c>
      <c r="K600" s="117" t="str" cm="1">
        <f t="array" ref="K600">_xlfn.IFS(AND(H600="Weekday", J600="High season"), VLOOKUP(B600, high_weekday, 2, 0),
    AND(H600="Saturday", J600="High season"), VLOOKUP(B600, high_saturday, 2, 0),
    AND(H600="Sunday", J600="High season"), VLOOKUP(B600, high_sunday, 2, 0),
    AND(H600="Weekday", J600="Low season"), VLOOKUP(B600, low_weekdays, 2, 0),
    AND(H600="Saturday", J600="Low season"), VLOOKUP(B600, low_saturday, 2, 0),
    AND(H600="Sunday", J600="Low season"), VLOOKUP(B600, low_sunday, 2, 0),
    TRUE, "error")</f>
        <v>Off-peak</v>
      </c>
    </row>
    <row r="601" spans="1:11" x14ac:dyDescent="0.25">
      <c r="A601" s="111">
        <v>45151</v>
      </c>
      <c r="B601" s="86">
        <v>0.33333333333333298</v>
      </c>
      <c r="C601" s="91">
        <f t="shared" ca="1" si="36"/>
        <v>22</v>
      </c>
      <c r="D601" s="118">
        <v>16</v>
      </c>
      <c r="E601" s="119">
        <v>0.3125</v>
      </c>
      <c r="F601" s="119">
        <v>0.33333333333333298</v>
      </c>
      <c r="G601" s="115">
        <f t="shared" si="37"/>
        <v>1</v>
      </c>
      <c r="H601" s="116" t="str" cm="1">
        <f t="array" ref="H601">_xlfn.IFS((G601&gt;=2)*(G601&lt;=6), "Weekday", G601=7, "Saturday", G601=1, "Sunday")</f>
        <v>Sunday</v>
      </c>
      <c r="I601" s="116">
        <f t="shared" si="38"/>
        <v>8</v>
      </c>
      <c r="J601" s="116" t="str">
        <f t="shared" si="39"/>
        <v>High season</v>
      </c>
      <c r="K601" s="117" t="str" cm="1">
        <f t="array" ref="K601">_xlfn.IFS(AND(H601="Weekday", J601="High season"), VLOOKUP(B601, high_weekday, 2, 0),
    AND(H601="Saturday", J601="High season"), VLOOKUP(B601, high_saturday, 2, 0),
    AND(H601="Sunday", J601="High season"), VLOOKUP(B601, high_sunday, 2, 0),
    AND(H601="Weekday", J601="Low season"), VLOOKUP(B601, low_weekdays, 2, 0),
    AND(H601="Saturday", J601="Low season"), VLOOKUP(B601, low_saturday, 2, 0),
    AND(H601="Sunday", J601="Low season"), VLOOKUP(B601, low_sunday, 2, 0),
    TRUE, "error")</f>
        <v>Off-peak</v>
      </c>
    </row>
    <row r="602" spans="1:11" x14ac:dyDescent="0.25">
      <c r="A602" s="111">
        <v>45151</v>
      </c>
      <c r="B602" s="86">
        <v>0.35416666666666702</v>
      </c>
      <c r="C602" s="91">
        <f t="shared" ca="1" si="36"/>
        <v>28</v>
      </c>
      <c r="D602" s="118">
        <v>17</v>
      </c>
      <c r="E602" s="119">
        <v>0.33333333333333298</v>
      </c>
      <c r="F602" s="119">
        <v>0.35416666666666702</v>
      </c>
      <c r="G602" s="115">
        <f t="shared" si="37"/>
        <v>1</v>
      </c>
      <c r="H602" s="116" t="str" cm="1">
        <f t="array" ref="H602">_xlfn.IFS((G602&gt;=2)*(G602&lt;=6), "Weekday", G602=7, "Saturday", G602=1, "Sunday")</f>
        <v>Sunday</v>
      </c>
      <c r="I602" s="116">
        <f t="shared" si="38"/>
        <v>8</v>
      </c>
      <c r="J602" s="116" t="str">
        <f t="shared" si="39"/>
        <v>High season</v>
      </c>
      <c r="K602" s="117" t="str" cm="1">
        <f t="array" ref="K602">_xlfn.IFS(AND(H602="Weekday", J602="High season"), VLOOKUP(B602, high_weekday, 2, 0),
    AND(H602="Saturday", J602="High season"), VLOOKUP(B602, high_saturday, 2, 0),
    AND(H602="Sunday", J602="High season"), VLOOKUP(B602, high_sunday, 2, 0),
    AND(H602="Weekday", J602="Low season"), VLOOKUP(B602, low_weekdays, 2, 0),
    AND(H602="Saturday", J602="Low season"), VLOOKUP(B602, low_saturday, 2, 0),
    AND(H602="Sunday", J602="Low season"), VLOOKUP(B602, low_sunday, 2, 0),
    TRUE, "error")</f>
        <v>Off-peak</v>
      </c>
    </row>
    <row r="603" spans="1:11" x14ac:dyDescent="0.25">
      <c r="A603" s="111">
        <v>45151</v>
      </c>
      <c r="B603" s="86">
        <v>0.375</v>
      </c>
      <c r="C603" s="91">
        <f t="shared" ca="1" si="36"/>
        <v>8</v>
      </c>
      <c r="D603" s="118">
        <v>18</v>
      </c>
      <c r="E603" s="119">
        <v>0.35416666666666702</v>
      </c>
      <c r="F603" s="119">
        <v>0.375</v>
      </c>
      <c r="G603" s="115">
        <f t="shared" si="37"/>
        <v>1</v>
      </c>
      <c r="H603" s="116" t="str" cm="1">
        <f t="array" ref="H603">_xlfn.IFS((G603&gt;=2)*(G603&lt;=6), "Weekday", G603=7, "Saturday", G603=1, "Sunday")</f>
        <v>Sunday</v>
      </c>
      <c r="I603" s="116">
        <f t="shared" si="38"/>
        <v>8</v>
      </c>
      <c r="J603" s="116" t="str">
        <f t="shared" si="39"/>
        <v>High season</v>
      </c>
      <c r="K603" s="117" t="str" cm="1">
        <f t="array" ref="K603">_xlfn.IFS(AND(H603="Weekday", J603="High season"), VLOOKUP(B603, high_weekday, 2, 0),
    AND(H603="Saturday", J603="High season"), VLOOKUP(B603, high_saturday, 2, 0),
    AND(H603="Sunday", J603="High season"), VLOOKUP(B603, high_sunday, 2, 0),
    AND(H603="Weekday", J603="Low season"), VLOOKUP(B603, low_weekdays, 2, 0),
    AND(H603="Saturday", J603="Low season"), VLOOKUP(B603, low_saturday, 2, 0),
    AND(H603="Sunday", J603="Low season"), VLOOKUP(B603, low_sunday, 2, 0),
    TRUE, "error")</f>
        <v>Off-peak</v>
      </c>
    </row>
    <row r="604" spans="1:11" x14ac:dyDescent="0.25">
      <c r="A604" s="111">
        <v>45151</v>
      </c>
      <c r="B604" s="86">
        <v>0.39583333333333298</v>
      </c>
      <c r="C604" s="91">
        <f t="shared" ca="1" si="36"/>
        <v>22</v>
      </c>
      <c r="D604" s="118">
        <v>19</v>
      </c>
      <c r="E604" s="119">
        <v>0.375</v>
      </c>
      <c r="F604" s="119">
        <v>0.39583333333333298</v>
      </c>
      <c r="G604" s="115">
        <f t="shared" si="37"/>
        <v>1</v>
      </c>
      <c r="H604" s="116" t="str" cm="1">
        <f t="array" ref="H604">_xlfn.IFS((G604&gt;=2)*(G604&lt;=6), "Weekday", G604=7, "Saturday", G604=1, "Sunday")</f>
        <v>Sunday</v>
      </c>
      <c r="I604" s="116">
        <f t="shared" si="38"/>
        <v>8</v>
      </c>
      <c r="J604" s="116" t="str">
        <f t="shared" si="39"/>
        <v>High season</v>
      </c>
      <c r="K604" s="117" t="str" cm="1">
        <f t="array" ref="K604">_xlfn.IFS(AND(H604="Weekday", J604="High season"), VLOOKUP(B604, high_weekday, 2, 0),
    AND(H604="Saturday", J604="High season"), VLOOKUP(B604, high_saturday, 2, 0),
    AND(H604="Sunday", J604="High season"), VLOOKUP(B604, high_sunday, 2, 0),
    AND(H604="Weekday", J604="Low season"), VLOOKUP(B604, low_weekdays, 2, 0),
    AND(H604="Saturday", J604="Low season"), VLOOKUP(B604, low_saturday, 2, 0),
    AND(H604="Sunday", J604="Low season"), VLOOKUP(B604, low_sunday, 2, 0),
    TRUE, "error")</f>
        <v>Off-peak</v>
      </c>
    </row>
    <row r="605" spans="1:11" x14ac:dyDescent="0.25">
      <c r="A605" s="111">
        <v>45151</v>
      </c>
      <c r="B605" s="86">
        <v>0.41666666666666702</v>
      </c>
      <c r="C605" s="91">
        <f t="shared" ca="1" si="36"/>
        <v>26</v>
      </c>
      <c r="D605" s="118">
        <v>20</v>
      </c>
      <c r="E605" s="119">
        <v>0.39583333333333298</v>
      </c>
      <c r="F605" s="119">
        <v>0.41666666666666702</v>
      </c>
      <c r="G605" s="115">
        <f t="shared" si="37"/>
        <v>1</v>
      </c>
      <c r="H605" s="116" t="str" cm="1">
        <f t="array" ref="H605">_xlfn.IFS((G605&gt;=2)*(G605&lt;=6), "Weekday", G605=7, "Saturday", G605=1, "Sunday")</f>
        <v>Sunday</v>
      </c>
      <c r="I605" s="116">
        <f t="shared" si="38"/>
        <v>8</v>
      </c>
      <c r="J605" s="116" t="str">
        <f t="shared" si="39"/>
        <v>High season</v>
      </c>
      <c r="K605" s="117" t="str" cm="1">
        <f t="array" ref="K605">_xlfn.IFS(AND(H605="Weekday", J605="High season"), VLOOKUP(B605, high_weekday, 2, 0),
    AND(H605="Saturday", J605="High season"), VLOOKUP(B605, high_saturday, 2, 0),
    AND(H605="Sunday", J605="High season"), VLOOKUP(B605, high_sunday, 2, 0),
    AND(H605="Weekday", J605="Low season"), VLOOKUP(B605, low_weekdays, 2, 0),
    AND(H605="Saturday", J605="Low season"), VLOOKUP(B605, low_saturday, 2, 0),
    AND(H605="Sunday", J605="Low season"), VLOOKUP(B605, low_sunday, 2, 0),
    TRUE, "error")</f>
        <v>Off-peak</v>
      </c>
    </row>
    <row r="606" spans="1:11" x14ac:dyDescent="0.25">
      <c r="A606" s="111">
        <v>45151</v>
      </c>
      <c r="B606" s="86">
        <v>0.4375</v>
      </c>
      <c r="C606" s="91">
        <f t="shared" ca="1" si="36"/>
        <v>16</v>
      </c>
      <c r="D606" s="118">
        <v>21</v>
      </c>
      <c r="E606" s="119">
        <v>0.41666666666666702</v>
      </c>
      <c r="F606" s="119">
        <v>0.4375</v>
      </c>
      <c r="G606" s="115">
        <f t="shared" si="37"/>
        <v>1</v>
      </c>
      <c r="H606" s="116" t="str" cm="1">
        <f t="array" ref="H606">_xlfn.IFS((G606&gt;=2)*(G606&lt;=6), "Weekday", G606=7, "Saturday", G606=1, "Sunday")</f>
        <v>Sunday</v>
      </c>
      <c r="I606" s="116">
        <f t="shared" si="38"/>
        <v>8</v>
      </c>
      <c r="J606" s="116" t="str">
        <f t="shared" si="39"/>
        <v>High season</v>
      </c>
      <c r="K606" s="117" t="str" cm="1">
        <f t="array" ref="K606">_xlfn.IFS(AND(H606="Weekday", J606="High season"), VLOOKUP(B606, high_weekday, 2, 0),
    AND(H606="Saturday", J606="High season"), VLOOKUP(B606, high_saturday, 2, 0),
    AND(H606="Sunday", J606="High season"), VLOOKUP(B606, high_sunday, 2, 0),
    AND(H606="Weekday", J606="Low season"), VLOOKUP(B606, low_weekdays, 2, 0),
    AND(H606="Saturday", J606="Low season"), VLOOKUP(B606, low_saturday, 2, 0),
    AND(H606="Sunday", J606="Low season"), VLOOKUP(B606, low_sunday, 2, 0),
    TRUE, "error")</f>
        <v>Off-peak</v>
      </c>
    </row>
    <row r="607" spans="1:11" x14ac:dyDescent="0.25">
      <c r="A607" s="111">
        <v>45151</v>
      </c>
      <c r="B607" s="86">
        <v>0.45833333333333298</v>
      </c>
      <c r="C607" s="91">
        <f t="shared" ca="1" si="36"/>
        <v>13</v>
      </c>
      <c r="D607" s="118">
        <v>22</v>
      </c>
      <c r="E607" s="119">
        <v>0.4375</v>
      </c>
      <c r="F607" s="119">
        <v>0.45833333333333298</v>
      </c>
      <c r="G607" s="115">
        <f t="shared" si="37"/>
        <v>1</v>
      </c>
      <c r="H607" s="116" t="str" cm="1">
        <f t="array" ref="H607">_xlfn.IFS((G607&gt;=2)*(G607&lt;=6), "Weekday", G607=7, "Saturday", G607=1, "Sunday")</f>
        <v>Sunday</v>
      </c>
      <c r="I607" s="116">
        <f t="shared" si="38"/>
        <v>8</v>
      </c>
      <c r="J607" s="116" t="str">
        <f t="shared" si="39"/>
        <v>High season</v>
      </c>
      <c r="K607" s="117" t="str" cm="1">
        <f t="array" ref="K607">_xlfn.IFS(AND(H607="Weekday", J607="High season"), VLOOKUP(B607, high_weekday, 2, 0),
    AND(H607="Saturday", J607="High season"), VLOOKUP(B607, high_saturday, 2, 0),
    AND(H607="Sunday", J607="High season"), VLOOKUP(B607, high_sunday, 2, 0),
    AND(H607="Weekday", J607="Low season"), VLOOKUP(B607, low_weekdays, 2, 0),
    AND(H607="Saturday", J607="Low season"), VLOOKUP(B607, low_saturday, 2, 0),
    AND(H607="Sunday", J607="Low season"), VLOOKUP(B607, low_sunday, 2, 0),
    TRUE, "error")</f>
        <v>Off-peak</v>
      </c>
    </row>
    <row r="608" spans="1:11" x14ac:dyDescent="0.25">
      <c r="A608" s="111">
        <v>45151</v>
      </c>
      <c r="B608" s="86">
        <v>0.47916666666666702</v>
      </c>
      <c r="C608" s="91">
        <f t="shared" ca="1" si="36"/>
        <v>3</v>
      </c>
      <c r="D608" s="118">
        <v>23</v>
      </c>
      <c r="E608" s="119">
        <v>0.45833333333333298</v>
      </c>
      <c r="F608" s="119">
        <v>0.47916666666666702</v>
      </c>
      <c r="G608" s="115">
        <f t="shared" si="37"/>
        <v>1</v>
      </c>
      <c r="H608" s="116" t="str" cm="1">
        <f t="array" ref="H608">_xlfn.IFS((G608&gt;=2)*(G608&lt;=6), "Weekday", G608=7, "Saturday", G608=1, "Sunday")</f>
        <v>Sunday</v>
      </c>
      <c r="I608" s="116">
        <f t="shared" si="38"/>
        <v>8</v>
      </c>
      <c r="J608" s="116" t="str">
        <f t="shared" si="39"/>
        <v>High season</v>
      </c>
      <c r="K608" s="117" t="str" cm="1">
        <f t="array" ref="K608">_xlfn.IFS(AND(H608="Weekday", J608="High season"), VLOOKUP(B608, high_weekday, 2, 0),
    AND(H608="Saturday", J608="High season"), VLOOKUP(B608, high_saturday, 2, 0),
    AND(H608="Sunday", J608="High season"), VLOOKUP(B608, high_sunday, 2, 0),
    AND(H608="Weekday", J608="Low season"), VLOOKUP(B608, low_weekdays, 2, 0),
    AND(H608="Saturday", J608="Low season"), VLOOKUP(B608, low_saturday, 2, 0),
    AND(H608="Sunday", J608="Low season"), VLOOKUP(B608, low_sunday, 2, 0),
    TRUE, "error")</f>
        <v>Off-peak</v>
      </c>
    </row>
    <row r="609" spans="1:11" x14ac:dyDescent="0.25">
      <c r="A609" s="111">
        <v>45151</v>
      </c>
      <c r="B609" s="86">
        <v>0.5</v>
      </c>
      <c r="C609" s="91">
        <f t="shared" ca="1" si="36"/>
        <v>7</v>
      </c>
      <c r="D609" s="118">
        <v>24</v>
      </c>
      <c r="E609" s="119">
        <v>0.47916666666666702</v>
      </c>
      <c r="F609" s="119">
        <v>0.5</v>
      </c>
      <c r="G609" s="115">
        <f t="shared" si="37"/>
        <v>1</v>
      </c>
      <c r="H609" s="116" t="str" cm="1">
        <f t="array" ref="H609">_xlfn.IFS((G609&gt;=2)*(G609&lt;=6), "Weekday", G609=7, "Saturday", G609=1, "Sunday")</f>
        <v>Sunday</v>
      </c>
      <c r="I609" s="116">
        <f t="shared" si="38"/>
        <v>8</v>
      </c>
      <c r="J609" s="116" t="str">
        <f t="shared" si="39"/>
        <v>High season</v>
      </c>
      <c r="K609" s="117" t="str" cm="1">
        <f t="array" ref="K609">_xlfn.IFS(AND(H609="Weekday", J609="High season"), VLOOKUP(B609, high_weekday, 2, 0),
    AND(H609="Saturday", J609="High season"), VLOOKUP(B609, high_saturday, 2, 0),
    AND(H609="Sunday", J609="High season"), VLOOKUP(B609, high_sunday, 2, 0),
    AND(H609="Weekday", J609="Low season"), VLOOKUP(B609, low_weekdays, 2, 0),
    AND(H609="Saturday", J609="Low season"), VLOOKUP(B609, low_saturday, 2, 0),
    AND(H609="Sunday", J609="Low season"), VLOOKUP(B609, low_sunday, 2, 0),
    TRUE, "error")</f>
        <v>Off-peak</v>
      </c>
    </row>
    <row r="610" spans="1:11" x14ac:dyDescent="0.25">
      <c r="A610" s="111">
        <v>45151</v>
      </c>
      <c r="B610" s="86">
        <v>0.52083333333333304</v>
      </c>
      <c r="C610" s="91">
        <f t="shared" ca="1" si="36"/>
        <v>4</v>
      </c>
      <c r="D610" s="118">
        <v>25</v>
      </c>
      <c r="E610" s="119">
        <v>0.5</v>
      </c>
      <c r="F610" s="119">
        <v>0.52083333333333304</v>
      </c>
      <c r="G610" s="115">
        <f t="shared" si="37"/>
        <v>1</v>
      </c>
      <c r="H610" s="116" t="str" cm="1">
        <f t="array" ref="H610">_xlfn.IFS((G610&gt;=2)*(G610&lt;=6), "Weekday", G610=7, "Saturday", G610=1, "Sunday")</f>
        <v>Sunday</v>
      </c>
      <c r="I610" s="116">
        <f t="shared" si="38"/>
        <v>8</v>
      </c>
      <c r="J610" s="116" t="str">
        <f t="shared" si="39"/>
        <v>High season</v>
      </c>
      <c r="K610" s="117" t="str" cm="1">
        <f t="array" ref="K610">_xlfn.IFS(AND(H610="Weekday", J610="High season"), VLOOKUP(B610, high_weekday, 2, 0),
    AND(H610="Saturday", J610="High season"), VLOOKUP(B610, high_saturday, 2, 0),
    AND(H610="Sunday", J610="High season"), VLOOKUP(B610, high_sunday, 2, 0),
    AND(H610="Weekday", J610="Low season"), VLOOKUP(B610, low_weekdays, 2, 0),
    AND(H610="Saturday", J610="Low season"), VLOOKUP(B610, low_saturday, 2, 0),
    AND(H610="Sunday", J610="Low season"), VLOOKUP(B610, low_sunday, 2, 0),
    TRUE, "error")</f>
        <v>Off-peak</v>
      </c>
    </row>
    <row r="611" spans="1:11" x14ac:dyDescent="0.25">
      <c r="A611" s="111">
        <v>45151</v>
      </c>
      <c r="B611" s="86">
        <v>0.54166666666666696</v>
      </c>
      <c r="C611" s="91">
        <f t="shared" ca="1" si="36"/>
        <v>3</v>
      </c>
      <c r="D611" s="118">
        <v>26</v>
      </c>
      <c r="E611" s="119">
        <v>0.52083333333333304</v>
      </c>
      <c r="F611" s="119">
        <v>0.54166666666666696</v>
      </c>
      <c r="G611" s="115">
        <f t="shared" si="37"/>
        <v>1</v>
      </c>
      <c r="H611" s="116" t="str" cm="1">
        <f t="array" ref="H611">_xlfn.IFS((G611&gt;=2)*(G611&lt;=6), "Weekday", G611=7, "Saturday", G611=1, "Sunday")</f>
        <v>Sunday</v>
      </c>
      <c r="I611" s="116">
        <f t="shared" si="38"/>
        <v>8</v>
      </c>
      <c r="J611" s="116" t="str">
        <f t="shared" si="39"/>
        <v>High season</v>
      </c>
      <c r="K611" s="117" t="str" cm="1">
        <f t="array" ref="K611">_xlfn.IFS(AND(H611="Weekday", J611="High season"), VLOOKUP(B611, high_weekday, 2, 0),
    AND(H611="Saturday", J611="High season"), VLOOKUP(B611, high_saturday, 2, 0),
    AND(H611="Sunday", J611="High season"), VLOOKUP(B611, high_sunday, 2, 0),
    AND(H611="Weekday", J611="Low season"), VLOOKUP(B611, low_weekdays, 2, 0),
    AND(H611="Saturday", J611="Low season"), VLOOKUP(B611, low_saturday, 2, 0),
    AND(H611="Sunday", J611="Low season"), VLOOKUP(B611, low_sunday, 2, 0),
    TRUE, "error")</f>
        <v>Off-peak</v>
      </c>
    </row>
    <row r="612" spans="1:11" x14ac:dyDescent="0.25">
      <c r="A612" s="111">
        <v>45151</v>
      </c>
      <c r="B612" s="86">
        <v>0.5625</v>
      </c>
      <c r="C612" s="91">
        <f t="shared" ca="1" si="36"/>
        <v>7</v>
      </c>
      <c r="D612" s="118">
        <v>27</v>
      </c>
      <c r="E612" s="119">
        <v>0.54166666666666696</v>
      </c>
      <c r="F612" s="119">
        <v>0.5625</v>
      </c>
      <c r="G612" s="115">
        <f t="shared" si="37"/>
        <v>1</v>
      </c>
      <c r="H612" s="116" t="str" cm="1">
        <f t="array" ref="H612">_xlfn.IFS((G612&gt;=2)*(G612&lt;=6), "Weekday", G612=7, "Saturday", G612=1, "Sunday")</f>
        <v>Sunday</v>
      </c>
      <c r="I612" s="116">
        <f t="shared" si="38"/>
        <v>8</v>
      </c>
      <c r="J612" s="116" t="str">
        <f t="shared" si="39"/>
        <v>High season</v>
      </c>
      <c r="K612" s="117" t="str" cm="1">
        <f t="array" ref="K612">_xlfn.IFS(AND(H612="Weekday", J612="High season"), VLOOKUP(B612, high_weekday, 2, 0),
    AND(H612="Saturday", J612="High season"), VLOOKUP(B612, high_saturday, 2, 0),
    AND(H612="Sunday", J612="High season"), VLOOKUP(B612, high_sunday, 2, 0),
    AND(H612="Weekday", J612="Low season"), VLOOKUP(B612, low_weekdays, 2, 0),
    AND(H612="Saturday", J612="Low season"), VLOOKUP(B612, low_saturday, 2, 0),
    AND(H612="Sunday", J612="Low season"), VLOOKUP(B612, low_sunday, 2, 0),
    TRUE, "error")</f>
        <v>Off-peak</v>
      </c>
    </row>
    <row r="613" spans="1:11" x14ac:dyDescent="0.25">
      <c r="A613" s="111">
        <v>45151</v>
      </c>
      <c r="B613" s="86">
        <v>0.58333333333333304</v>
      </c>
      <c r="C613" s="91">
        <f t="shared" ca="1" si="36"/>
        <v>21</v>
      </c>
      <c r="D613" s="118">
        <v>28</v>
      </c>
      <c r="E613" s="119">
        <v>0.5625</v>
      </c>
      <c r="F613" s="119">
        <v>0.58333333333333304</v>
      </c>
      <c r="G613" s="115">
        <f t="shared" si="37"/>
        <v>1</v>
      </c>
      <c r="H613" s="116" t="str" cm="1">
        <f t="array" ref="H613">_xlfn.IFS((G613&gt;=2)*(G613&lt;=6), "Weekday", G613=7, "Saturday", G613=1, "Sunday")</f>
        <v>Sunday</v>
      </c>
      <c r="I613" s="116">
        <f t="shared" si="38"/>
        <v>8</v>
      </c>
      <c r="J613" s="116" t="str">
        <f t="shared" si="39"/>
        <v>High season</v>
      </c>
      <c r="K613" s="117" t="str" cm="1">
        <f t="array" ref="K613">_xlfn.IFS(AND(H613="Weekday", J613="High season"), VLOOKUP(B613, high_weekday, 2, 0),
    AND(H613="Saturday", J613="High season"), VLOOKUP(B613, high_saturday, 2, 0),
    AND(H613="Sunday", J613="High season"), VLOOKUP(B613, high_sunday, 2, 0),
    AND(H613="Weekday", J613="Low season"), VLOOKUP(B613, low_weekdays, 2, 0),
    AND(H613="Saturday", J613="Low season"), VLOOKUP(B613, low_saturday, 2, 0),
    AND(H613="Sunday", J613="Low season"), VLOOKUP(B613, low_sunday, 2, 0),
    TRUE, "error")</f>
        <v>Off-peak</v>
      </c>
    </row>
    <row r="614" spans="1:11" x14ac:dyDescent="0.25">
      <c r="A614" s="111">
        <v>45151</v>
      </c>
      <c r="B614" s="86">
        <v>0.60416666666666696</v>
      </c>
      <c r="C614" s="91">
        <f t="shared" ca="1" si="36"/>
        <v>9</v>
      </c>
      <c r="D614" s="118">
        <v>29</v>
      </c>
      <c r="E614" s="119">
        <v>0.58333333333333304</v>
      </c>
      <c r="F614" s="119">
        <v>0.60416666666666696</v>
      </c>
      <c r="G614" s="115">
        <f t="shared" si="37"/>
        <v>1</v>
      </c>
      <c r="H614" s="116" t="str" cm="1">
        <f t="array" ref="H614">_xlfn.IFS((G614&gt;=2)*(G614&lt;=6), "Weekday", G614=7, "Saturday", G614=1, "Sunday")</f>
        <v>Sunday</v>
      </c>
      <c r="I614" s="116">
        <f t="shared" si="38"/>
        <v>8</v>
      </c>
      <c r="J614" s="116" t="str">
        <f t="shared" si="39"/>
        <v>High season</v>
      </c>
      <c r="K614" s="117" t="str" cm="1">
        <f t="array" ref="K614">_xlfn.IFS(AND(H614="Weekday", J614="High season"), VLOOKUP(B614, high_weekday, 2, 0),
    AND(H614="Saturday", J614="High season"), VLOOKUP(B614, high_saturday, 2, 0),
    AND(H614="Sunday", J614="High season"), VLOOKUP(B614, high_sunday, 2, 0),
    AND(H614="Weekday", J614="Low season"), VLOOKUP(B614, low_weekdays, 2, 0),
    AND(H614="Saturday", J614="Low season"), VLOOKUP(B614, low_saturday, 2, 0),
    AND(H614="Sunday", J614="Low season"), VLOOKUP(B614, low_sunday, 2, 0),
    TRUE, "error")</f>
        <v>Off-peak</v>
      </c>
    </row>
    <row r="615" spans="1:11" x14ac:dyDescent="0.25">
      <c r="A615" s="111">
        <v>45151</v>
      </c>
      <c r="B615" s="86">
        <v>0.625</v>
      </c>
      <c r="C615" s="91">
        <f t="shared" ca="1" si="36"/>
        <v>26</v>
      </c>
      <c r="D615" s="118">
        <v>30</v>
      </c>
      <c r="E615" s="119">
        <v>0.60416666666666696</v>
      </c>
      <c r="F615" s="119">
        <v>0.625</v>
      </c>
      <c r="G615" s="115">
        <f t="shared" si="37"/>
        <v>1</v>
      </c>
      <c r="H615" s="116" t="str" cm="1">
        <f t="array" ref="H615">_xlfn.IFS((G615&gt;=2)*(G615&lt;=6), "Weekday", G615=7, "Saturday", G615=1, "Sunday")</f>
        <v>Sunday</v>
      </c>
      <c r="I615" s="116">
        <f t="shared" si="38"/>
        <v>8</v>
      </c>
      <c r="J615" s="116" t="str">
        <f t="shared" si="39"/>
        <v>High season</v>
      </c>
      <c r="K615" s="117" t="str" cm="1">
        <f t="array" ref="K615">_xlfn.IFS(AND(H615="Weekday", J615="High season"), VLOOKUP(B615, high_weekday, 2, 0),
    AND(H615="Saturday", J615="High season"), VLOOKUP(B615, high_saturday, 2, 0),
    AND(H615="Sunday", J615="High season"), VLOOKUP(B615, high_sunday, 2, 0),
    AND(H615="Weekday", J615="Low season"), VLOOKUP(B615, low_weekdays, 2, 0),
    AND(H615="Saturday", J615="Low season"), VLOOKUP(B615, low_saturday, 2, 0),
    AND(H615="Sunday", J615="Low season"), VLOOKUP(B615, low_sunday, 2, 0),
    TRUE, "error")</f>
        <v>Off-peak</v>
      </c>
    </row>
    <row r="616" spans="1:11" x14ac:dyDescent="0.25">
      <c r="A616" s="111">
        <v>45151</v>
      </c>
      <c r="B616" s="86">
        <v>0.64583333333333304</v>
      </c>
      <c r="C616" s="91">
        <f t="shared" ca="1" si="36"/>
        <v>13</v>
      </c>
      <c r="D616" s="118">
        <v>31</v>
      </c>
      <c r="E616" s="119">
        <v>0.625</v>
      </c>
      <c r="F616" s="119">
        <v>0.64583333333333304</v>
      </c>
      <c r="G616" s="115">
        <f t="shared" si="37"/>
        <v>1</v>
      </c>
      <c r="H616" s="116" t="str" cm="1">
        <f t="array" ref="H616">_xlfn.IFS((G616&gt;=2)*(G616&lt;=6), "Weekday", G616=7, "Saturday", G616=1, "Sunday")</f>
        <v>Sunday</v>
      </c>
      <c r="I616" s="116">
        <f t="shared" si="38"/>
        <v>8</v>
      </c>
      <c r="J616" s="116" t="str">
        <f t="shared" si="39"/>
        <v>High season</v>
      </c>
      <c r="K616" s="117" t="str" cm="1">
        <f t="array" ref="K616">_xlfn.IFS(AND(H616="Weekday", J616="High season"), VLOOKUP(B616, high_weekday, 2, 0),
    AND(H616="Saturday", J616="High season"), VLOOKUP(B616, high_saturday, 2, 0),
    AND(H616="Sunday", J616="High season"), VLOOKUP(B616, high_sunday, 2, 0),
    AND(H616="Weekday", J616="Low season"), VLOOKUP(B616, low_weekdays, 2, 0),
    AND(H616="Saturday", J616="Low season"), VLOOKUP(B616, low_saturday, 2, 0),
    AND(H616="Sunday", J616="Low season"), VLOOKUP(B616, low_sunday, 2, 0),
    TRUE, "error")</f>
        <v>Off-peak</v>
      </c>
    </row>
    <row r="617" spans="1:11" x14ac:dyDescent="0.25">
      <c r="A617" s="111">
        <v>45151</v>
      </c>
      <c r="B617" s="86">
        <v>0.66666666666666696</v>
      </c>
      <c r="C617" s="91">
        <f t="shared" ca="1" si="36"/>
        <v>28</v>
      </c>
      <c r="D617" s="118">
        <v>32</v>
      </c>
      <c r="E617" s="119">
        <v>0.64583333333333304</v>
      </c>
      <c r="F617" s="119">
        <v>0.66666666666666696</v>
      </c>
      <c r="G617" s="115">
        <f t="shared" si="37"/>
        <v>1</v>
      </c>
      <c r="H617" s="116" t="str" cm="1">
        <f t="array" ref="H617">_xlfn.IFS((G617&gt;=2)*(G617&lt;=6), "Weekday", G617=7, "Saturday", G617=1, "Sunday")</f>
        <v>Sunday</v>
      </c>
      <c r="I617" s="116">
        <f t="shared" si="38"/>
        <v>8</v>
      </c>
      <c r="J617" s="116" t="str">
        <f t="shared" si="39"/>
        <v>High season</v>
      </c>
      <c r="K617" s="117" t="str" cm="1">
        <f t="array" ref="K617">_xlfn.IFS(AND(H617="Weekday", J617="High season"), VLOOKUP(B617, high_weekday, 2, 0),
    AND(H617="Saturday", J617="High season"), VLOOKUP(B617, high_saturday, 2, 0),
    AND(H617="Sunday", J617="High season"), VLOOKUP(B617, high_sunday, 2, 0),
    AND(H617="Weekday", J617="Low season"), VLOOKUP(B617, low_weekdays, 2, 0),
    AND(H617="Saturday", J617="Low season"), VLOOKUP(B617, low_saturday, 2, 0),
    AND(H617="Sunday", J617="Low season"), VLOOKUP(B617, low_sunday, 2, 0),
    TRUE, "error")</f>
        <v>Off-peak</v>
      </c>
    </row>
    <row r="618" spans="1:11" x14ac:dyDescent="0.25">
      <c r="A618" s="111">
        <v>45151</v>
      </c>
      <c r="B618" s="86">
        <v>0.6875</v>
      </c>
      <c r="C618" s="91">
        <f t="shared" ca="1" si="36"/>
        <v>29</v>
      </c>
      <c r="D618" s="118">
        <v>33</v>
      </c>
      <c r="E618" s="119">
        <v>0.66666666666666696</v>
      </c>
      <c r="F618" s="119">
        <v>0.6875</v>
      </c>
      <c r="G618" s="115">
        <f t="shared" si="37"/>
        <v>1</v>
      </c>
      <c r="H618" s="116" t="str" cm="1">
        <f t="array" ref="H618">_xlfn.IFS((G618&gt;=2)*(G618&lt;=6), "Weekday", G618=7, "Saturday", G618=1, "Sunday")</f>
        <v>Sunday</v>
      </c>
      <c r="I618" s="116">
        <f t="shared" si="38"/>
        <v>8</v>
      </c>
      <c r="J618" s="116" t="str">
        <f t="shared" si="39"/>
        <v>High season</v>
      </c>
      <c r="K618" s="117" t="str" cm="1">
        <f t="array" ref="K618">_xlfn.IFS(AND(H618="Weekday", J618="High season"), VLOOKUP(B618, high_weekday, 2, 0),
    AND(H618="Saturday", J618="High season"), VLOOKUP(B618, high_saturday, 2, 0),
    AND(H618="Sunday", J618="High season"), VLOOKUP(B618, high_sunday, 2, 0),
    AND(H618="Weekday", J618="Low season"), VLOOKUP(B618, low_weekdays, 2, 0),
    AND(H618="Saturday", J618="Low season"), VLOOKUP(B618, low_saturday, 2, 0),
    AND(H618="Sunday", J618="Low season"), VLOOKUP(B618, low_sunday, 2, 0),
    TRUE, "error")</f>
        <v>Off-peak</v>
      </c>
    </row>
    <row r="619" spans="1:11" x14ac:dyDescent="0.25">
      <c r="A619" s="111">
        <v>45151</v>
      </c>
      <c r="B619" s="86">
        <v>0.70833333333333304</v>
      </c>
      <c r="C619" s="91">
        <f t="shared" ca="1" si="36"/>
        <v>30</v>
      </c>
      <c r="D619" s="118">
        <v>34</v>
      </c>
      <c r="E619" s="119">
        <v>0.6875</v>
      </c>
      <c r="F619" s="119">
        <v>0.70833333333333304</v>
      </c>
      <c r="G619" s="115">
        <f t="shared" si="37"/>
        <v>1</v>
      </c>
      <c r="H619" s="116" t="str" cm="1">
        <f t="array" ref="H619">_xlfn.IFS((G619&gt;=2)*(G619&lt;=6), "Weekday", G619=7, "Saturday", G619=1, "Sunday")</f>
        <v>Sunday</v>
      </c>
      <c r="I619" s="116">
        <f t="shared" si="38"/>
        <v>8</v>
      </c>
      <c r="J619" s="116" t="str">
        <f t="shared" si="39"/>
        <v>High season</v>
      </c>
      <c r="K619" s="117" t="str" cm="1">
        <f t="array" ref="K619">_xlfn.IFS(AND(H619="Weekday", J619="High season"), VLOOKUP(B619, high_weekday, 2, 0),
    AND(H619="Saturday", J619="High season"), VLOOKUP(B619, high_saturday, 2, 0),
    AND(H619="Sunday", J619="High season"), VLOOKUP(B619, high_sunday, 2, 0),
    AND(H619="Weekday", J619="Low season"), VLOOKUP(B619, low_weekdays, 2, 0),
    AND(H619="Saturday", J619="Low season"), VLOOKUP(B619, low_saturday, 2, 0),
    AND(H619="Sunday", J619="Low season"), VLOOKUP(B619, low_sunday, 2, 0),
    TRUE, "error")</f>
        <v>Off-peak</v>
      </c>
    </row>
    <row r="620" spans="1:11" x14ac:dyDescent="0.25">
      <c r="A620" s="111">
        <v>45151</v>
      </c>
      <c r="B620" s="86">
        <v>0.72916666666666696</v>
      </c>
      <c r="C620" s="91">
        <f t="shared" ca="1" si="36"/>
        <v>23</v>
      </c>
      <c r="D620" s="118">
        <v>35</v>
      </c>
      <c r="E620" s="119">
        <v>0.70833333333333304</v>
      </c>
      <c r="F620" s="119">
        <v>0.72916666666666696</v>
      </c>
      <c r="G620" s="115">
        <f t="shared" si="37"/>
        <v>1</v>
      </c>
      <c r="H620" s="116" t="str" cm="1">
        <f t="array" ref="H620">_xlfn.IFS((G620&gt;=2)*(G620&lt;=6), "Weekday", G620=7, "Saturday", G620=1, "Sunday")</f>
        <v>Sunday</v>
      </c>
      <c r="I620" s="116">
        <f t="shared" si="38"/>
        <v>8</v>
      </c>
      <c r="J620" s="116" t="str">
        <f t="shared" si="39"/>
        <v>High season</v>
      </c>
      <c r="K620" s="117" t="str" cm="1">
        <f t="array" ref="K620">_xlfn.IFS(AND(H620="Weekday", J620="High season"), VLOOKUP(B620, high_weekday, 2, 0),
    AND(H620="Saturday", J620="High season"), VLOOKUP(B620, high_saturday, 2, 0),
    AND(H620="Sunday", J620="High season"), VLOOKUP(B620, high_sunday, 2, 0),
    AND(H620="Weekday", J620="Low season"), VLOOKUP(B620, low_weekdays, 2, 0),
    AND(H620="Saturday", J620="Low season"), VLOOKUP(B620, low_saturday, 2, 0),
    AND(H620="Sunday", J620="Low season"), VLOOKUP(B620, low_sunday, 2, 0),
    TRUE, "error")</f>
        <v>Off-peak</v>
      </c>
    </row>
    <row r="621" spans="1:11" x14ac:dyDescent="0.25">
      <c r="A621" s="111">
        <v>45151</v>
      </c>
      <c r="B621" s="86">
        <v>0.75</v>
      </c>
      <c r="C621" s="91">
        <f t="shared" ca="1" si="36"/>
        <v>5</v>
      </c>
      <c r="D621" s="118">
        <v>36</v>
      </c>
      <c r="E621" s="119">
        <v>0.72916666666666696</v>
      </c>
      <c r="F621" s="119">
        <v>0.75</v>
      </c>
      <c r="G621" s="115">
        <f t="shared" si="37"/>
        <v>1</v>
      </c>
      <c r="H621" s="116" t="str" cm="1">
        <f t="array" ref="H621">_xlfn.IFS((G621&gt;=2)*(G621&lt;=6), "Weekday", G621=7, "Saturday", G621=1, "Sunday")</f>
        <v>Sunday</v>
      </c>
      <c r="I621" s="116">
        <f t="shared" si="38"/>
        <v>8</v>
      </c>
      <c r="J621" s="116" t="str">
        <f t="shared" si="39"/>
        <v>High season</v>
      </c>
      <c r="K621" s="117" t="str" cm="1">
        <f t="array" ref="K621">_xlfn.IFS(AND(H621="Weekday", J621="High season"), VLOOKUP(B621, high_weekday, 2, 0),
    AND(H621="Saturday", J621="High season"), VLOOKUP(B621, high_saturday, 2, 0),
    AND(H621="Sunday", J621="High season"), VLOOKUP(B621, high_sunday, 2, 0),
    AND(H621="Weekday", J621="Low season"), VLOOKUP(B621, low_weekdays, 2, 0),
    AND(H621="Saturday", J621="Low season"), VLOOKUP(B621, low_saturday, 2, 0),
    AND(H621="Sunday", J621="Low season"), VLOOKUP(B621, low_sunday, 2, 0),
    TRUE, "error")</f>
        <v>Off-peak</v>
      </c>
    </row>
    <row r="622" spans="1:11" x14ac:dyDescent="0.25">
      <c r="A622" s="111">
        <v>45151</v>
      </c>
      <c r="B622" s="86">
        <v>0.77083333333333304</v>
      </c>
      <c r="C622" s="91">
        <f t="shared" ca="1" si="36"/>
        <v>16</v>
      </c>
      <c r="D622" s="118">
        <v>37</v>
      </c>
      <c r="E622" s="119">
        <v>0.75</v>
      </c>
      <c r="F622" s="119">
        <v>0.77083333333333304</v>
      </c>
      <c r="G622" s="115">
        <f t="shared" si="37"/>
        <v>1</v>
      </c>
      <c r="H622" s="116" t="str" cm="1">
        <f t="array" ref="H622">_xlfn.IFS((G622&gt;=2)*(G622&lt;=6), "Weekday", G622=7, "Saturday", G622=1, "Sunday")</f>
        <v>Sunday</v>
      </c>
      <c r="I622" s="116">
        <f t="shared" si="38"/>
        <v>8</v>
      </c>
      <c r="J622" s="116" t="str">
        <f t="shared" si="39"/>
        <v>High season</v>
      </c>
      <c r="K622" s="117" t="str" cm="1">
        <f t="array" ref="K622">_xlfn.IFS(AND(H622="Weekday", J622="High season"), VLOOKUP(B622, high_weekday, 2, 0),
    AND(H622="Saturday", J622="High season"), VLOOKUP(B622, high_saturday, 2, 0),
    AND(H622="Sunday", J622="High season"), VLOOKUP(B622, high_sunday, 2, 0),
    AND(H622="Weekday", J622="Low season"), VLOOKUP(B622, low_weekdays, 2, 0),
    AND(H622="Saturday", J622="Low season"), VLOOKUP(B622, low_saturday, 2, 0),
    AND(H622="Sunday", J622="Low season"), VLOOKUP(B622, low_sunday, 2, 0),
    TRUE, "error")</f>
        <v>Off-peak</v>
      </c>
    </row>
    <row r="623" spans="1:11" x14ac:dyDescent="0.25">
      <c r="A623" s="111">
        <v>45151</v>
      </c>
      <c r="B623" s="86">
        <v>0.79166666666666696</v>
      </c>
      <c r="C623" s="91">
        <f t="shared" ca="1" si="36"/>
        <v>8</v>
      </c>
      <c r="D623" s="118">
        <v>38</v>
      </c>
      <c r="E623" s="119">
        <v>0.77083333333333304</v>
      </c>
      <c r="F623" s="119">
        <v>0.79166666666666696</v>
      </c>
      <c r="G623" s="115">
        <f t="shared" si="37"/>
        <v>1</v>
      </c>
      <c r="H623" s="116" t="str" cm="1">
        <f t="array" ref="H623">_xlfn.IFS((G623&gt;=2)*(G623&lt;=6), "Weekday", G623=7, "Saturday", G623=1, "Sunday")</f>
        <v>Sunday</v>
      </c>
      <c r="I623" s="116">
        <f t="shared" si="38"/>
        <v>8</v>
      </c>
      <c r="J623" s="116" t="str">
        <f t="shared" si="39"/>
        <v>High season</v>
      </c>
      <c r="K623" s="117" t="str" cm="1">
        <f t="array" ref="K623">_xlfn.IFS(AND(H623="Weekday", J623="High season"), VLOOKUP(B623, high_weekday, 2, 0),
    AND(H623="Saturday", J623="High season"), VLOOKUP(B623, high_saturday, 2, 0),
    AND(H623="Sunday", J623="High season"), VLOOKUP(B623, high_sunday, 2, 0),
    AND(H623="Weekday", J623="Low season"), VLOOKUP(B623, low_weekdays, 2, 0),
    AND(H623="Saturday", J623="Low season"), VLOOKUP(B623, low_saturday, 2, 0),
    AND(H623="Sunday", J623="Low season"), VLOOKUP(B623, low_sunday, 2, 0),
    TRUE, "error")</f>
        <v>Off-peak</v>
      </c>
    </row>
    <row r="624" spans="1:11" x14ac:dyDescent="0.25">
      <c r="A624" s="111">
        <v>45151</v>
      </c>
      <c r="B624" s="86">
        <v>0.8125</v>
      </c>
      <c r="C624" s="91">
        <f t="shared" ca="1" si="36"/>
        <v>4</v>
      </c>
      <c r="D624" s="118">
        <v>39</v>
      </c>
      <c r="E624" s="119">
        <v>0.79166666666666696</v>
      </c>
      <c r="F624" s="119">
        <v>0.8125</v>
      </c>
      <c r="G624" s="115">
        <f t="shared" si="37"/>
        <v>1</v>
      </c>
      <c r="H624" s="116" t="str" cm="1">
        <f t="array" ref="H624">_xlfn.IFS((G624&gt;=2)*(G624&lt;=6), "Weekday", G624=7, "Saturday", G624=1, "Sunday")</f>
        <v>Sunday</v>
      </c>
      <c r="I624" s="116">
        <f t="shared" si="38"/>
        <v>8</v>
      </c>
      <c r="J624" s="116" t="str">
        <f t="shared" si="39"/>
        <v>High season</v>
      </c>
      <c r="K624" s="117" t="str" cm="1">
        <f t="array" ref="K624">_xlfn.IFS(AND(H624="Weekday", J624="High season"), VLOOKUP(B624, high_weekday, 2, 0),
    AND(H624="Saturday", J624="High season"), VLOOKUP(B624, high_saturday, 2, 0),
    AND(H624="Sunday", J624="High season"), VLOOKUP(B624, high_sunday, 2, 0),
    AND(H624="Weekday", J624="Low season"), VLOOKUP(B624, low_weekdays, 2, 0),
    AND(H624="Saturday", J624="Low season"), VLOOKUP(B624, low_saturday, 2, 0),
    AND(H624="Sunday", J624="Low season"), VLOOKUP(B624, low_sunday, 2, 0),
    TRUE, "error")</f>
        <v>Off-peak</v>
      </c>
    </row>
    <row r="625" spans="1:11" x14ac:dyDescent="0.25">
      <c r="A625" s="111">
        <v>45151</v>
      </c>
      <c r="B625" s="86">
        <v>0.83333333333333304</v>
      </c>
      <c r="C625" s="91">
        <f t="shared" ca="1" si="36"/>
        <v>17</v>
      </c>
      <c r="D625" s="118">
        <v>40</v>
      </c>
      <c r="E625" s="119">
        <v>0.8125</v>
      </c>
      <c r="F625" s="119">
        <v>0.83333333333333304</v>
      </c>
      <c r="G625" s="115">
        <f t="shared" si="37"/>
        <v>1</v>
      </c>
      <c r="H625" s="116" t="str" cm="1">
        <f t="array" ref="H625">_xlfn.IFS((G625&gt;=2)*(G625&lt;=6), "Weekday", G625=7, "Saturday", G625=1, "Sunday")</f>
        <v>Sunday</v>
      </c>
      <c r="I625" s="116">
        <f t="shared" si="38"/>
        <v>8</v>
      </c>
      <c r="J625" s="116" t="str">
        <f t="shared" si="39"/>
        <v>High season</v>
      </c>
      <c r="K625" s="117" t="str" cm="1">
        <f t="array" ref="K625">_xlfn.IFS(AND(H625="Weekday", J625="High season"), VLOOKUP(B625, high_weekday, 2, 0),
    AND(H625="Saturday", J625="High season"), VLOOKUP(B625, high_saturday, 2, 0),
    AND(H625="Sunday", J625="High season"), VLOOKUP(B625, high_sunday, 2, 0),
    AND(H625="Weekday", J625="Low season"), VLOOKUP(B625, low_weekdays, 2, 0),
    AND(H625="Saturday", J625="Low season"), VLOOKUP(B625, low_saturday, 2, 0),
    AND(H625="Sunday", J625="Low season"), VLOOKUP(B625, low_sunday, 2, 0),
    TRUE, "error")</f>
        <v>Off-peak</v>
      </c>
    </row>
    <row r="626" spans="1:11" x14ac:dyDescent="0.25">
      <c r="A626" s="111">
        <v>45151</v>
      </c>
      <c r="B626" s="86">
        <v>0.85416666666666696</v>
      </c>
      <c r="C626" s="91">
        <f t="shared" ca="1" si="36"/>
        <v>20</v>
      </c>
      <c r="D626" s="118">
        <v>41</v>
      </c>
      <c r="E626" s="119">
        <v>0.83333333333333304</v>
      </c>
      <c r="F626" s="119">
        <v>0.85416666666666696</v>
      </c>
      <c r="G626" s="115">
        <f t="shared" si="37"/>
        <v>1</v>
      </c>
      <c r="H626" s="116" t="str" cm="1">
        <f t="array" ref="H626">_xlfn.IFS((G626&gt;=2)*(G626&lt;=6), "Weekday", G626=7, "Saturday", G626=1, "Sunday")</f>
        <v>Sunday</v>
      </c>
      <c r="I626" s="116">
        <f t="shared" si="38"/>
        <v>8</v>
      </c>
      <c r="J626" s="116" t="str">
        <f t="shared" si="39"/>
        <v>High season</v>
      </c>
      <c r="K626" s="117" t="str" cm="1">
        <f t="array" ref="K626">_xlfn.IFS(AND(H626="Weekday", J626="High season"), VLOOKUP(B626, high_weekday, 2, 0),
    AND(H626="Saturday", J626="High season"), VLOOKUP(B626, high_saturday, 2, 0),
    AND(H626="Sunday", J626="High season"), VLOOKUP(B626, high_sunday, 2, 0),
    AND(H626="Weekday", J626="Low season"), VLOOKUP(B626, low_weekdays, 2, 0),
    AND(H626="Saturday", J626="Low season"), VLOOKUP(B626, low_saturday, 2, 0),
    AND(H626="Sunday", J626="Low season"), VLOOKUP(B626, low_sunday, 2, 0),
    TRUE, "error")</f>
        <v>Off-peak</v>
      </c>
    </row>
    <row r="627" spans="1:11" x14ac:dyDescent="0.25">
      <c r="A627" s="111">
        <v>45151</v>
      </c>
      <c r="B627" s="86">
        <v>0.875</v>
      </c>
      <c r="C627" s="91">
        <f t="shared" ca="1" si="36"/>
        <v>26</v>
      </c>
      <c r="D627" s="118">
        <v>42</v>
      </c>
      <c r="E627" s="119">
        <v>0.85416666666666696</v>
      </c>
      <c r="F627" s="119">
        <v>0.875</v>
      </c>
      <c r="G627" s="115">
        <f t="shared" si="37"/>
        <v>1</v>
      </c>
      <c r="H627" s="116" t="str" cm="1">
        <f t="array" ref="H627">_xlfn.IFS((G627&gt;=2)*(G627&lt;=6), "Weekday", G627=7, "Saturday", G627=1, "Sunday")</f>
        <v>Sunday</v>
      </c>
      <c r="I627" s="116">
        <f t="shared" si="38"/>
        <v>8</v>
      </c>
      <c r="J627" s="116" t="str">
        <f t="shared" si="39"/>
        <v>High season</v>
      </c>
      <c r="K627" s="117" t="str" cm="1">
        <f t="array" ref="K627">_xlfn.IFS(AND(H627="Weekday", J627="High season"), VLOOKUP(B627, high_weekday, 2, 0),
    AND(H627="Saturday", J627="High season"), VLOOKUP(B627, high_saturday, 2, 0),
    AND(H627="Sunday", J627="High season"), VLOOKUP(B627, high_sunday, 2, 0),
    AND(H627="Weekday", J627="Low season"), VLOOKUP(B627, low_weekdays, 2, 0),
    AND(H627="Saturday", J627="Low season"), VLOOKUP(B627, low_saturday, 2, 0),
    AND(H627="Sunday", J627="Low season"), VLOOKUP(B627, low_sunday, 2, 0),
    TRUE, "error")</f>
        <v>Off-peak</v>
      </c>
    </row>
    <row r="628" spans="1:11" x14ac:dyDescent="0.25">
      <c r="A628" s="111">
        <v>45151</v>
      </c>
      <c r="B628" s="86">
        <v>0.89583333333333304</v>
      </c>
      <c r="C628" s="91">
        <f t="shared" ca="1" si="36"/>
        <v>3</v>
      </c>
      <c r="D628" s="118">
        <v>43</v>
      </c>
      <c r="E628" s="119">
        <v>0.875</v>
      </c>
      <c r="F628" s="119">
        <v>0.89583333333333304</v>
      </c>
      <c r="G628" s="115">
        <f t="shared" si="37"/>
        <v>1</v>
      </c>
      <c r="H628" s="116" t="str" cm="1">
        <f t="array" ref="H628">_xlfn.IFS((G628&gt;=2)*(G628&lt;=6), "Weekday", G628=7, "Saturday", G628=1, "Sunday")</f>
        <v>Sunday</v>
      </c>
      <c r="I628" s="116">
        <f t="shared" si="38"/>
        <v>8</v>
      </c>
      <c r="J628" s="116" t="str">
        <f t="shared" si="39"/>
        <v>High season</v>
      </c>
      <c r="K628" s="117" t="str" cm="1">
        <f t="array" ref="K628">_xlfn.IFS(AND(H628="Weekday", J628="High season"), VLOOKUP(B628, high_weekday, 2, 0),
    AND(H628="Saturday", J628="High season"), VLOOKUP(B628, high_saturday, 2, 0),
    AND(H628="Sunday", J628="High season"), VLOOKUP(B628, high_sunday, 2, 0),
    AND(H628="Weekday", J628="Low season"), VLOOKUP(B628, low_weekdays, 2, 0),
    AND(H628="Saturday", J628="Low season"), VLOOKUP(B628, low_saturday, 2, 0),
    AND(H628="Sunday", J628="Low season"), VLOOKUP(B628, low_sunday, 2, 0),
    TRUE, "error")</f>
        <v>Off-peak</v>
      </c>
    </row>
    <row r="629" spans="1:11" x14ac:dyDescent="0.25">
      <c r="A629" s="111">
        <v>45151</v>
      </c>
      <c r="B629" s="86">
        <v>0.91666666666666696</v>
      </c>
      <c r="C629" s="91">
        <f t="shared" ca="1" si="36"/>
        <v>16</v>
      </c>
      <c r="D629" s="118">
        <v>44</v>
      </c>
      <c r="E629" s="119">
        <v>0.89583333333333304</v>
      </c>
      <c r="F629" s="119">
        <v>0.91666666666666696</v>
      </c>
      <c r="G629" s="115">
        <f t="shared" si="37"/>
        <v>1</v>
      </c>
      <c r="H629" s="116" t="str" cm="1">
        <f t="array" ref="H629">_xlfn.IFS((G629&gt;=2)*(G629&lt;=6), "Weekday", G629=7, "Saturday", G629=1, "Sunday")</f>
        <v>Sunday</v>
      </c>
      <c r="I629" s="116">
        <f t="shared" si="38"/>
        <v>8</v>
      </c>
      <c r="J629" s="116" t="str">
        <f t="shared" si="39"/>
        <v>High season</v>
      </c>
      <c r="K629" s="117" t="str" cm="1">
        <f t="array" ref="K629">_xlfn.IFS(AND(H629="Weekday", J629="High season"), VLOOKUP(B629, high_weekday, 2, 0),
    AND(H629="Saturday", J629="High season"), VLOOKUP(B629, high_saturday, 2, 0),
    AND(H629="Sunday", J629="High season"), VLOOKUP(B629, high_sunday, 2, 0),
    AND(H629="Weekday", J629="Low season"), VLOOKUP(B629, low_weekdays, 2, 0),
    AND(H629="Saturday", J629="Low season"), VLOOKUP(B629, low_saturday, 2, 0),
    AND(H629="Sunday", J629="Low season"), VLOOKUP(B629, low_sunday, 2, 0),
    TRUE, "error")</f>
        <v>Off-peak</v>
      </c>
    </row>
    <row r="630" spans="1:11" x14ac:dyDescent="0.25">
      <c r="A630" s="111">
        <v>45151</v>
      </c>
      <c r="B630" s="86">
        <v>0.9375</v>
      </c>
      <c r="C630" s="91">
        <f t="shared" ca="1" si="36"/>
        <v>8</v>
      </c>
      <c r="D630" s="118">
        <v>45</v>
      </c>
      <c r="E630" s="119">
        <v>0.91666666666666696</v>
      </c>
      <c r="F630" s="119">
        <v>0.9375</v>
      </c>
      <c r="G630" s="115">
        <f t="shared" si="37"/>
        <v>1</v>
      </c>
      <c r="H630" s="116" t="str" cm="1">
        <f t="array" ref="H630">_xlfn.IFS((G630&gt;=2)*(G630&lt;=6), "Weekday", G630=7, "Saturday", G630=1, "Sunday")</f>
        <v>Sunday</v>
      </c>
      <c r="I630" s="116">
        <f t="shared" si="38"/>
        <v>8</v>
      </c>
      <c r="J630" s="116" t="str">
        <f t="shared" si="39"/>
        <v>High season</v>
      </c>
      <c r="K630" s="117" t="str" cm="1">
        <f t="array" ref="K630">_xlfn.IFS(AND(H630="Weekday", J630="High season"), VLOOKUP(B630, high_weekday, 2, 0),
    AND(H630="Saturday", J630="High season"), VLOOKUP(B630, high_saturday, 2, 0),
    AND(H630="Sunday", J630="High season"), VLOOKUP(B630, high_sunday, 2, 0),
    AND(H630="Weekday", J630="Low season"), VLOOKUP(B630, low_weekdays, 2, 0),
    AND(H630="Saturday", J630="Low season"), VLOOKUP(B630, low_saturday, 2, 0),
    AND(H630="Sunday", J630="Low season"), VLOOKUP(B630, low_sunday, 2, 0),
    TRUE, "error")</f>
        <v>Off-peak</v>
      </c>
    </row>
    <row r="631" spans="1:11" x14ac:dyDescent="0.25">
      <c r="A631" s="111">
        <v>45151</v>
      </c>
      <c r="B631" s="86">
        <v>0.95833333333333304</v>
      </c>
      <c r="C631" s="91">
        <f t="shared" ca="1" si="36"/>
        <v>5</v>
      </c>
      <c r="D631" s="118">
        <v>46</v>
      </c>
      <c r="E631" s="119">
        <v>0.9375</v>
      </c>
      <c r="F631" s="119">
        <v>0.95833333333333304</v>
      </c>
      <c r="G631" s="115">
        <f t="shared" si="37"/>
        <v>1</v>
      </c>
      <c r="H631" s="116" t="str" cm="1">
        <f t="array" ref="H631">_xlfn.IFS((G631&gt;=2)*(G631&lt;=6), "Weekday", G631=7, "Saturday", G631=1, "Sunday")</f>
        <v>Sunday</v>
      </c>
      <c r="I631" s="116">
        <f t="shared" si="38"/>
        <v>8</v>
      </c>
      <c r="J631" s="116" t="str">
        <f t="shared" si="39"/>
        <v>High season</v>
      </c>
      <c r="K631" s="117" t="str" cm="1">
        <f t="array" ref="K631">_xlfn.IFS(AND(H631="Weekday", J631="High season"), VLOOKUP(B631, high_weekday, 2, 0),
    AND(H631="Saturday", J631="High season"), VLOOKUP(B631, high_saturday, 2, 0),
    AND(H631="Sunday", J631="High season"), VLOOKUP(B631, high_sunday, 2, 0),
    AND(H631="Weekday", J631="Low season"), VLOOKUP(B631, low_weekdays, 2, 0),
    AND(H631="Saturday", J631="Low season"), VLOOKUP(B631, low_saturday, 2, 0),
    AND(H631="Sunday", J631="Low season"), VLOOKUP(B631, low_sunday, 2, 0),
    TRUE, "error")</f>
        <v>Off-peak</v>
      </c>
    </row>
    <row r="632" spans="1:11" x14ac:dyDescent="0.25">
      <c r="A632" s="111">
        <v>45151</v>
      </c>
      <c r="B632" s="86">
        <v>0.97916666666666696</v>
      </c>
      <c r="C632" s="91">
        <f t="shared" ca="1" si="36"/>
        <v>18</v>
      </c>
      <c r="D632" s="118">
        <v>47</v>
      </c>
      <c r="E632" s="119">
        <v>0.95833333333333304</v>
      </c>
      <c r="F632" s="119">
        <v>0.97916666666666696</v>
      </c>
      <c r="G632" s="115">
        <f t="shared" si="37"/>
        <v>1</v>
      </c>
      <c r="H632" s="116" t="str" cm="1">
        <f t="array" ref="H632">_xlfn.IFS((G632&gt;=2)*(G632&lt;=6), "Weekday", G632=7, "Saturday", G632=1, "Sunday")</f>
        <v>Sunday</v>
      </c>
      <c r="I632" s="116">
        <f t="shared" si="38"/>
        <v>8</v>
      </c>
      <c r="J632" s="116" t="str">
        <f t="shared" si="39"/>
        <v>High season</v>
      </c>
      <c r="K632" s="117" t="str" cm="1">
        <f t="array" ref="K632">_xlfn.IFS(AND(H632="Weekday", J632="High season"), VLOOKUP(B632, high_weekday, 2, 0),
    AND(H632="Saturday", J632="High season"), VLOOKUP(B632, high_saturday, 2, 0),
    AND(H632="Sunday", J632="High season"), VLOOKUP(B632, high_sunday, 2, 0),
    AND(H632="Weekday", J632="Low season"), VLOOKUP(B632, low_weekdays, 2, 0),
    AND(H632="Saturday", J632="Low season"), VLOOKUP(B632, low_saturday, 2, 0),
    AND(H632="Sunday", J632="Low season"), VLOOKUP(B632, low_sunday, 2, 0),
    TRUE, "error")</f>
        <v>Off-peak</v>
      </c>
    </row>
    <row r="633" spans="1:11" x14ac:dyDescent="0.25">
      <c r="A633" s="111">
        <v>45151</v>
      </c>
      <c r="B633" s="86">
        <v>1</v>
      </c>
      <c r="C633" s="91">
        <f t="shared" ca="1" si="36"/>
        <v>11</v>
      </c>
      <c r="D633" s="118">
        <v>48</v>
      </c>
      <c r="E633" s="119">
        <v>0.97916666666666696</v>
      </c>
      <c r="F633" s="119">
        <v>1</v>
      </c>
      <c r="G633" s="115">
        <f t="shared" si="37"/>
        <v>1</v>
      </c>
      <c r="H633" s="116" t="str" cm="1">
        <f t="array" ref="H633">_xlfn.IFS((G633&gt;=2)*(G633&lt;=6), "Weekday", G633=7, "Saturday", G633=1, "Sunday")</f>
        <v>Sunday</v>
      </c>
      <c r="I633" s="116">
        <f t="shared" si="38"/>
        <v>8</v>
      </c>
      <c r="J633" s="116" t="str">
        <f t="shared" si="39"/>
        <v>High season</v>
      </c>
      <c r="K633" s="117" t="str" cm="1">
        <f t="array" ref="K633">_xlfn.IFS(AND(H633="Weekday", J633="High season"), VLOOKUP(B633, high_weekday, 2, 0),
    AND(H633="Saturday", J633="High season"), VLOOKUP(B633, high_saturday, 2, 0),
    AND(H633="Sunday", J633="High season"), VLOOKUP(B633, high_sunday, 2, 0),
    AND(H633="Weekday", J633="Low season"), VLOOKUP(B633, low_weekdays, 2, 0),
    AND(H633="Saturday", J633="Low season"), VLOOKUP(B633, low_saturday, 2, 0),
    AND(H633="Sunday", J633="Low season"), VLOOKUP(B633, low_sunday, 2, 0),
    TRUE, "error")</f>
        <v>Off-peak</v>
      </c>
    </row>
    <row r="634" spans="1:11" x14ac:dyDescent="0.25">
      <c r="A634" s="111">
        <v>45152</v>
      </c>
      <c r="B634" s="86">
        <v>2.0833333333333332E-2</v>
      </c>
      <c r="C634" s="91">
        <f t="shared" ca="1" si="36"/>
        <v>16</v>
      </c>
      <c r="D634" s="118">
        <v>1</v>
      </c>
      <c r="E634" s="119">
        <v>0</v>
      </c>
      <c r="F634" s="119">
        <v>2.0833333333333332E-2</v>
      </c>
      <c r="G634" s="115">
        <f t="shared" si="37"/>
        <v>2</v>
      </c>
      <c r="H634" s="116" t="str" cm="1">
        <f t="array" ref="H634">_xlfn.IFS((G634&gt;=2)*(G634&lt;=6), "Weekday", G634=7, "Saturday", G634=1, "Sunday")</f>
        <v>Weekday</v>
      </c>
      <c r="I634" s="116">
        <f t="shared" si="38"/>
        <v>8</v>
      </c>
      <c r="J634" s="116" t="str">
        <f t="shared" si="39"/>
        <v>High season</v>
      </c>
      <c r="K634" s="117" t="str" cm="1">
        <f t="array" ref="K634">_xlfn.IFS(AND(H634="Weekday", J634="High season"), VLOOKUP(B634, high_weekday, 2, 0),
    AND(H634="Saturday", J634="High season"), VLOOKUP(B634, high_saturday, 2, 0),
    AND(H634="Sunday", J634="High season"), VLOOKUP(B634, high_sunday, 2, 0),
    AND(H634="Weekday", J634="Low season"), VLOOKUP(B634, low_weekdays, 2, 0),
    AND(H634="Saturday", J634="Low season"), VLOOKUP(B634, low_saturday, 2, 0),
    AND(H634="Sunday", J634="Low season"), VLOOKUP(B634, low_sunday, 2, 0),
    TRUE, "error")</f>
        <v>Off-peak</v>
      </c>
    </row>
    <row r="635" spans="1:11" x14ac:dyDescent="0.25">
      <c r="A635" s="111">
        <v>45152</v>
      </c>
      <c r="B635" s="86">
        <v>4.1666666666666664E-2</v>
      </c>
      <c r="C635" s="91">
        <f t="shared" ca="1" si="36"/>
        <v>13</v>
      </c>
      <c r="D635" s="118">
        <v>2</v>
      </c>
      <c r="E635" s="119">
        <v>2.0833333333333332E-2</v>
      </c>
      <c r="F635" s="119">
        <v>4.1666666666666664E-2</v>
      </c>
      <c r="G635" s="115">
        <f t="shared" si="37"/>
        <v>2</v>
      </c>
      <c r="H635" s="116" t="str" cm="1">
        <f t="array" ref="H635">_xlfn.IFS((G635&gt;=2)*(G635&lt;=6), "Weekday", G635=7, "Saturday", G635=1, "Sunday")</f>
        <v>Weekday</v>
      </c>
      <c r="I635" s="116">
        <f t="shared" si="38"/>
        <v>8</v>
      </c>
      <c r="J635" s="116" t="str">
        <f t="shared" si="39"/>
        <v>High season</v>
      </c>
      <c r="K635" s="117" t="str" cm="1">
        <f t="array" ref="K635">_xlfn.IFS(AND(H635="Weekday", J635="High season"), VLOOKUP(B635, high_weekday, 2, 0),
    AND(H635="Saturday", J635="High season"), VLOOKUP(B635, high_saturday, 2, 0),
    AND(H635="Sunday", J635="High season"), VLOOKUP(B635, high_sunday, 2, 0),
    AND(H635="Weekday", J635="Low season"), VLOOKUP(B635, low_weekdays, 2, 0),
    AND(H635="Saturday", J635="Low season"), VLOOKUP(B635, low_saturday, 2, 0),
    AND(H635="Sunday", J635="Low season"), VLOOKUP(B635, low_sunday, 2, 0),
    TRUE, "error")</f>
        <v>Off-peak</v>
      </c>
    </row>
    <row r="636" spans="1:11" x14ac:dyDescent="0.25">
      <c r="A636" s="111">
        <v>45152</v>
      </c>
      <c r="B636" s="86">
        <v>6.25E-2</v>
      </c>
      <c r="C636" s="91">
        <f t="shared" ca="1" si="36"/>
        <v>7</v>
      </c>
      <c r="D636" s="118">
        <v>3</v>
      </c>
      <c r="E636" s="119">
        <v>4.1666666666666664E-2</v>
      </c>
      <c r="F636" s="119">
        <v>6.25E-2</v>
      </c>
      <c r="G636" s="115">
        <f t="shared" si="37"/>
        <v>2</v>
      </c>
      <c r="H636" s="116" t="str" cm="1">
        <f t="array" ref="H636">_xlfn.IFS((G636&gt;=2)*(G636&lt;=6), "Weekday", G636=7, "Saturday", G636=1, "Sunday")</f>
        <v>Weekday</v>
      </c>
      <c r="I636" s="116">
        <f t="shared" si="38"/>
        <v>8</v>
      </c>
      <c r="J636" s="116" t="str">
        <f t="shared" si="39"/>
        <v>High season</v>
      </c>
      <c r="K636" s="117" t="str" cm="1">
        <f t="array" ref="K636">_xlfn.IFS(AND(H636="Weekday", J636="High season"), VLOOKUP(B636, high_weekday, 2, 0),
    AND(H636="Saturday", J636="High season"), VLOOKUP(B636, high_saturday, 2, 0),
    AND(H636="Sunday", J636="High season"), VLOOKUP(B636, high_sunday, 2, 0),
    AND(H636="Weekday", J636="Low season"), VLOOKUP(B636, low_weekdays, 2, 0),
    AND(H636="Saturday", J636="Low season"), VLOOKUP(B636, low_saturday, 2, 0),
    AND(H636="Sunday", J636="Low season"), VLOOKUP(B636, low_sunday, 2, 0),
    TRUE, "error")</f>
        <v>Off-peak</v>
      </c>
    </row>
    <row r="637" spans="1:11" x14ac:dyDescent="0.25">
      <c r="A637" s="111">
        <v>45152</v>
      </c>
      <c r="B637" s="86">
        <v>8.3333333333333301E-2</v>
      </c>
      <c r="C637" s="91">
        <f t="shared" ca="1" si="36"/>
        <v>6</v>
      </c>
      <c r="D637" s="118">
        <v>4</v>
      </c>
      <c r="E637" s="119">
        <v>6.25E-2</v>
      </c>
      <c r="F637" s="119">
        <v>8.3333333333333301E-2</v>
      </c>
      <c r="G637" s="115">
        <f t="shared" si="37"/>
        <v>2</v>
      </c>
      <c r="H637" s="116" t="str" cm="1">
        <f t="array" ref="H637">_xlfn.IFS((G637&gt;=2)*(G637&lt;=6), "Weekday", G637=7, "Saturday", G637=1, "Sunday")</f>
        <v>Weekday</v>
      </c>
      <c r="I637" s="116">
        <f t="shared" si="38"/>
        <v>8</v>
      </c>
      <c r="J637" s="116" t="str">
        <f t="shared" si="39"/>
        <v>High season</v>
      </c>
      <c r="K637" s="117" t="str" cm="1">
        <f t="array" ref="K637">_xlfn.IFS(AND(H637="Weekday", J637="High season"), VLOOKUP(B637, high_weekday, 2, 0),
    AND(H637="Saturday", J637="High season"), VLOOKUP(B637, high_saturday, 2, 0),
    AND(H637="Sunday", J637="High season"), VLOOKUP(B637, high_sunday, 2, 0),
    AND(H637="Weekday", J637="Low season"), VLOOKUP(B637, low_weekdays, 2, 0),
    AND(H637="Saturday", J637="Low season"), VLOOKUP(B637, low_saturday, 2, 0),
    AND(H637="Sunday", J637="Low season"), VLOOKUP(B637, low_sunday, 2, 0),
    TRUE, "error")</f>
        <v>Off-peak</v>
      </c>
    </row>
    <row r="638" spans="1:11" x14ac:dyDescent="0.25">
      <c r="A638" s="111">
        <v>45152</v>
      </c>
      <c r="B638" s="86">
        <v>0.104166666666667</v>
      </c>
      <c r="C638" s="91">
        <f t="shared" ca="1" si="36"/>
        <v>11</v>
      </c>
      <c r="D638" s="118">
        <v>5</v>
      </c>
      <c r="E638" s="119">
        <v>8.3333333333333301E-2</v>
      </c>
      <c r="F638" s="119">
        <v>0.104166666666667</v>
      </c>
      <c r="G638" s="115">
        <f t="shared" si="37"/>
        <v>2</v>
      </c>
      <c r="H638" s="116" t="str" cm="1">
        <f t="array" ref="H638">_xlfn.IFS((G638&gt;=2)*(G638&lt;=6), "Weekday", G638=7, "Saturday", G638=1, "Sunday")</f>
        <v>Weekday</v>
      </c>
      <c r="I638" s="116">
        <f t="shared" si="38"/>
        <v>8</v>
      </c>
      <c r="J638" s="116" t="str">
        <f t="shared" si="39"/>
        <v>High season</v>
      </c>
      <c r="K638" s="117" t="str" cm="1">
        <f t="array" ref="K638">_xlfn.IFS(AND(H638="Weekday", J638="High season"), VLOOKUP(B638, high_weekday, 2, 0),
    AND(H638="Saturday", J638="High season"), VLOOKUP(B638, high_saturday, 2, 0),
    AND(H638="Sunday", J638="High season"), VLOOKUP(B638, high_sunday, 2, 0),
    AND(H638="Weekday", J638="Low season"), VLOOKUP(B638, low_weekdays, 2, 0),
    AND(H638="Saturday", J638="Low season"), VLOOKUP(B638, low_saturday, 2, 0),
    AND(H638="Sunday", J638="Low season"), VLOOKUP(B638, low_sunday, 2, 0),
    TRUE, "error")</f>
        <v>Off-peak</v>
      </c>
    </row>
    <row r="639" spans="1:11" x14ac:dyDescent="0.25">
      <c r="A639" s="111">
        <v>45152</v>
      </c>
      <c r="B639" s="86">
        <v>0.125</v>
      </c>
      <c r="C639" s="91">
        <f t="shared" ca="1" si="36"/>
        <v>17</v>
      </c>
      <c r="D639" s="118">
        <v>6</v>
      </c>
      <c r="E639" s="119">
        <v>0.104166666666667</v>
      </c>
      <c r="F639" s="119">
        <v>0.125</v>
      </c>
      <c r="G639" s="115">
        <f t="shared" si="37"/>
        <v>2</v>
      </c>
      <c r="H639" s="116" t="str" cm="1">
        <f t="array" ref="H639">_xlfn.IFS((G639&gt;=2)*(G639&lt;=6), "Weekday", G639=7, "Saturday", G639=1, "Sunday")</f>
        <v>Weekday</v>
      </c>
      <c r="I639" s="116">
        <f t="shared" si="38"/>
        <v>8</v>
      </c>
      <c r="J639" s="116" t="str">
        <f t="shared" si="39"/>
        <v>High season</v>
      </c>
      <c r="K639" s="117" t="str" cm="1">
        <f t="array" ref="K639">_xlfn.IFS(AND(H639="Weekday", J639="High season"), VLOOKUP(B639, high_weekday, 2, 0),
    AND(H639="Saturday", J639="High season"), VLOOKUP(B639, high_saturday, 2, 0),
    AND(H639="Sunday", J639="High season"), VLOOKUP(B639, high_sunday, 2, 0),
    AND(H639="Weekday", J639="Low season"), VLOOKUP(B639, low_weekdays, 2, 0),
    AND(H639="Saturday", J639="Low season"), VLOOKUP(B639, low_saturday, 2, 0),
    AND(H639="Sunday", J639="Low season"), VLOOKUP(B639, low_sunday, 2, 0),
    TRUE, "error")</f>
        <v>Off-peak</v>
      </c>
    </row>
    <row r="640" spans="1:11" x14ac:dyDescent="0.25">
      <c r="A640" s="111">
        <v>45152</v>
      </c>
      <c r="B640" s="86">
        <v>0.14583333333333301</v>
      </c>
      <c r="C640" s="91">
        <f t="shared" ca="1" si="36"/>
        <v>28</v>
      </c>
      <c r="D640" s="118">
        <v>7</v>
      </c>
      <c r="E640" s="119">
        <v>0.125</v>
      </c>
      <c r="F640" s="119">
        <v>0.14583333333333301</v>
      </c>
      <c r="G640" s="115">
        <f t="shared" si="37"/>
        <v>2</v>
      </c>
      <c r="H640" s="116" t="str" cm="1">
        <f t="array" ref="H640">_xlfn.IFS((G640&gt;=2)*(G640&lt;=6), "Weekday", G640=7, "Saturday", G640=1, "Sunday")</f>
        <v>Weekday</v>
      </c>
      <c r="I640" s="116">
        <f t="shared" si="38"/>
        <v>8</v>
      </c>
      <c r="J640" s="116" t="str">
        <f t="shared" si="39"/>
        <v>High season</v>
      </c>
      <c r="K640" s="117" t="str" cm="1">
        <f t="array" ref="K640">_xlfn.IFS(AND(H640="Weekday", J640="High season"), VLOOKUP(B640, high_weekday, 2, 0),
    AND(H640="Saturday", J640="High season"), VLOOKUP(B640, high_saturday, 2, 0),
    AND(H640="Sunday", J640="High season"), VLOOKUP(B640, high_sunday, 2, 0),
    AND(H640="Weekday", J640="Low season"), VLOOKUP(B640, low_weekdays, 2, 0),
    AND(H640="Saturday", J640="Low season"), VLOOKUP(B640, low_saturday, 2, 0),
    AND(H640="Sunday", J640="Low season"), VLOOKUP(B640, low_sunday, 2, 0),
    TRUE, "error")</f>
        <v>Off-peak</v>
      </c>
    </row>
    <row r="641" spans="1:11" x14ac:dyDescent="0.25">
      <c r="A641" s="111">
        <v>45152</v>
      </c>
      <c r="B641" s="86">
        <v>0.16666666666666699</v>
      </c>
      <c r="C641" s="91">
        <f t="shared" ca="1" si="36"/>
        <v>9</v>
      </c>
      <c r="D641" s="118">
        <v>8</v>
      </c>
      <c r="E641" s="119">
        <v>0.14583333333333301</v>
      </c>
      <c r="F641" s="119">
        <v>0.16666666666666699</v>
      </c>
      <c r="G641" s="115">
        <f t="shared" si="37"/>
        <v>2</v>
      </c>
      <c r="H641" s="116" t="str" cm="1">
        <f t="array" ref="H641">_xlfn.IFS((G641&gt;=2)*(G641&lt;=6), "Weekday", G641=7, "Saturday", G641=1, "Sunday")</f>
        <v>Weekday</v>
      </c>
      <c r="I641" s="116">
        <f t="shared" si="38"/>
        <v>8</v>
      </c>
      <c r="J641" s="116" t="str">
        <f t="shared" si="39"/>
        <v>High season</v>
      </c>
      <c r="K641" s="117" t="str" cm="1">
        <f t="array" ref="K641">_xlfn.IFS(AND(H641="Weekday", J641="High season"), VLOOKUP(B641, high_weekday, 2, 0),
    AND(H641="Saturday", J641="High season"), VLOOKUP(B641, high_saturday, 2, 0),
    AND(H641="Sunday", J641="High season"), VLOOKUP(B641, high_sunday, 2, 0),
    AND(H641="Weekday", J641="Low season"), VLOOKUP(B641, low_weekdays, 2, 0),
    AND(H641="Saturday", J641="Low season"), VLOOKUP(B641, low_saturday, 2, 0),
    AND(H641="Sunday", J641="Low season"), VLOOKUP(B641, low_sunday, 2, 0),
    TRUE, "error")</f>
        <v>Off-peak</v>
      </c>
    </row>
    <row r="642" spans="1:11" x14ac:dyDescent="0.25">
      <c r="A642" s="111">
        <v>45152</v>
      </c>
      <c r="B642" s="86">
        <v>0.1875</v>
      </c>
      <c r="C642" s="91">
        <f t="shared" ca="1" si="36"/>
        <v>12</v>
      </c>
      <c r="D642" s="118">
        <v>9</v>
      </c>
      <c r="E642" s="119">
        <v>0.16666666666666699</v>
      </c>
      <c r="F642" s="119">
        <v>0.1875</v>
      </c>
      <c r="G642" s="115">
        <f t="shared" si="37"/>
        <v>2</v>
      </c>
      <c r="H642" s="116" t="str" cm="1">
        <f t="array" ref="H642">_xlfn.IFS((G642&gt;=2)*(G642&lt;=6), "Weekday", G642=7, "Saturday", G642=1, "Sunday")</f>
        <v>Weekday</v>
      </c>
      <c r="I642" s="116">
        <f t="shared" si="38"/>
        <v>8</v>
      </c>
      <c r="J642" s="116" t="str">
        <f t="shared" si="39"/>
        <v>High season</v>
      </c>
      <c r="K642" s="117" t="str" cm="1">
        <f t="array" ref="K642">_xlfn.IFS(AND(H642="Weekday", J642="High season"), VLOOKUP(B642, high_weekday, 2, 0),
    AND(H642="Saturday", J642="High season"), VLOOKUP(B642, high_saturday, 2, 0),
    AND(H642="Sunday", J642="High season"), VLOOKUP(B642, high_sunday, 2, 0),
    AND(H642="Weekday", J642="Low season"), VLOOKUP(B642, low_weekdays, 2, 0),
    AND(H642="Saturday", J642="Low season"), VLOOKUP(B642, low_saturday, 2, 0),
    AND(H642="Sunday", J642="Low season"), VLOOKUP(B642, low_sunday, 2, 0),
    TRUE, "error")</f>
        <v>Off-peak</v>
      </c>
    </row>
    <row r="643" spans="1:11" x14ac:dyDescent="0.25">
      <c r="A643" s="111">
        <v>45152</v>
      </c>
      <c r="B643" s="86">
        <v>0.20833333333333301</v>
      </c>
      <c r="C643" s="91">
        <f t="shared" ca="1" si="36"/>
        <v>23</v>
      </c>
      <c r="D643" s="118">
        <v>10</v>
      </c>
      <c r="E643" s="119">
        <v>0.1875</v>
      </c>
      <c r="F643" s="119">
        <v>0.20833333333333301</v>
      </c>
      <c r="G643" s="115">
        <f t="shared" si="37"/>
        <v>2</v>
      </c>
      <c r="H643" s="116" t="str" cm="1">
        <f t="array" ref="H643">_xlfn.IFS((G643&gt;=2)*(G643&lt;=6), "Weekday", G643=7, "Saturday", G643=1, "Sunday")</f>
        <v>Weekday</v>
      </c>
      <c r="I643" s="116">
        <f t="shared" si="38"/>
        <v>8</v>
      </c>
      <c r="J643" s="116" t="str">
        <f t="shared" si="39"/>
        <v>High season</v>
      </c>
      <c r="K643" s="117" t="str" cm="1">
        <f t="array" ref="K643">_xlfn.IFS(AND(H643="Weekday", J643="High season"), VLOOKUP(B643, high_weekday, 2, 0),
    AND(H643="Saturday", J643="High season"), VLOOKUP(B643, high_saturday, 2, 0),
    AND(H643="Sunday", J643="High season"), VLOOKUP(B643, high_sunday, 2, 0),
    AND(H643="Weekday", J643="Low season"), VLOOKUP(B643, low_weekdays, 2, 0),
    AND(H643="Saturday", J643="Low season"), VLOOKUP(B643, low_saturday, 2, 0),
    AND(H643="Sunday", J643="Low season"), VLOOKUP(B643, low_sunday, 2, 0),
    TRUE, "error")</f>
        <v>Off-peak</v>
      </c>
    </row>
    <row r="644" spans="1:11" x14ac:dyDescent="0.25">
      <c r="A644" s="111">
        <v>45152</v>
      </c>
      <c r="B644" s="86">
        <v>0.22916666666666699</v>
      </c>
      <c r="C644" s="91">
        <f t="shared" ca="1" si="36"/>
        <v>13</v>
      </c>
      <c r="D644" s="118">
        <v>11</v>
      </c>
      <c r="E644" s="119">
        <v>0.20833333333333301</v>
      </c>
      <c r="F644" s="119">
        <v>0.22916666666666699</v>
      </c>
      <c r="G644" s="115">
        <f t="shared" si="37"/>
        <v>2</v>
      </c>
      <c r="H644" s="116" t="str" cm="1">
        <f t="array" ref="H644">_xlfn.IFS((G644&gt;=2)*(G644&lt;=6), "Weekday", G644=7, "Saturday", G644=1, "Sunday")</f>
        <v>Weekday</v>
      </c>
      <c r="I644" s="116">
        <f t="shared" si="38"/>
        <v>8</v>
      </c>
      <c r="J644" s="116" t="str">
        <f t="shared" si="39"/>
        <v>High season</v>
      </c>
      <c r="K644" s="117" t="str" cm="1">
        <f t="array" ref="K644">_xlfn.IFS(AND(H644="Weekday", J644="High season"), VLOOKUP(B644, high_weekday, 2, 0),
    AND(H644="Saturday", J644="High season"), VLOOKUP(B644, high_saturday, 2, 0),
    AND(H644="Sunday", J644="High season"), VLOOKUP(B644, high_sunday, 2, 0),
    AND(H644="Weekday", J644="Low season"), VLOOKUP(B644, low_weekdays, 2, 0),
    AND(H644="Saturday", J644="Low season"), VLOOKUP(B644, low_saturday, 2, 0),
    AND(H644="Sunday", J644="Low season"), VLOOKUP(B644, low_sunday, 2, 0),
    TRUE, "error")</f>
        <v>Off-peak</v>
      </c>
    </row>
    <row r="645" spans="1:11" x14ac:dyDescent="0.25">
      <c r="A645" s="111">
        <v>45152</v>
      </c>
      <c r="B645" s="86">
        <v>0.25</v>
      </c>
      <c r="C645" s="91">
        <f t="shared" ca="1" si="36"/>
        <v>23</v>
      </c>
      <c r="D645" s="118">
        <v>12</v>
      </c>
      <c r="E645" s="119">
        <v>0.22916666666666699</v>
      </c>
      <c r="F645" s="119">
        <v>0.25</v>
      </c>
      <c r="G645" s="115">
        <f t="shared" si="37"/>
        <v>2</v>
      </c>
      <c r="H645" s="116" t="str" cm="1">
        <f t="array" ref="H645">_xlfn.IFS((G645&gt;=2)*(G645&lt;=6), "Weekday", G645=7, "Saturday", G645=1, "Sunday")</f>
        <v>Weekday</v>
      </c>
      <c r="I645" s="116">
        <f t="shared" si="38"/>
        <v>8</v>
      </c>
      <c r="J645" s="116" t="str">
        <f t="shared" si="39"/>
        <v>High season</v>
      </c>
      <c r="K645" s="117" t="str" cm="1">
        <f t="array" ref="K645">_xlfn.IFS(AND(H645="Weekday", J645="High season"), VLOOKUP(B645, high_weekday, 2, 0),
    AND(H645="Saturday", J645="High season"), VLOOKUP(B645, high_saturday, 2, 0),
    AND(H645="Sunday", J645="High season"), VLOOKUP(B645, high_sunday, 2, 0),
    AND(H645="Weekday", J645="Low season"), VLOOKUP(B645, low_weekdays, 2, 0),
    AND(H645="Saturday", J645="Low season"), VLOOKUP(B645, low_saturday, 2, 0),
    AND(H645="Sunday", J645="Low season"), VLOOKUP(B645, low_sunday, 2, 0),
    TRUE, "error")</f>
        <v>Off-peak</v>
      </c>
    </row>
    <row r="646" spans="1:11" x14ac:dyDescent="0.25">
      <c r="A646" s="111">
        <v>45152</v>
      </c>
      <c r="B646" s="86">
        <v>0.27083333333333298</v>
      </c>
      <c r="C646" s="91">
        <f t="shared" ca="1" si="36"/>
        <v>5</v>
      </c>
      <c r="D646" s="118">
        <v>13</v>
      </c>
      <c r="E646" s="119">
        <v>0.25</v>
      </c>
      <c r="F646" s="119">
        <v>0.27083333333333298</v>
      </c>
      <c r="G646" s="115">
        <f t="shared" si="37"/>
        <v>2</v>
      </c>
      <c r="H646" s="116" t="str" cm="1">
        <f t="array" ref="H646">_xlfn.IFS((G646&gt;=2)*(G646&lt;=6), "Weekday", G646=7, "Saturday", G646=1, "Sunday")</f>
        <v>Weekday</v>
      </c>
      <c r="I646" s="116">
        <f t="shared" si="38"/>
        <v>8</v>
      </c>
      <c r="J646" s="116" t="str">
        <f t="shared" si="39"/>
        <v>High season</v>
      </c>
      <c r="K646" s="117" t="str" cm="1">
        <f t="array" ref="K646">_xlfn.IFS(AND(H646="Weekday", J646="High season"), VLOOKUP(B646, high_weekday, 2, 0),
    AND(H646="Saturday", J646="High season"), VLOOKUP(B646, high_saturday, 2, 0),
    AND(H646="Sunday", J646="High season"), VLOOKUP(B646, high_sunday, 2, 0),
    AND(H646="Weekday", J646="Low season"), VLOOKUP(B646, low_weekdays, 2, 0),
    AND(H646="Saturday", J646="Low season"), VLOOKUP(B646, low_saturday, 2, 0),
    AND(H646="Sunday", J646="Low season"), VLOOKUP(B646, low_sunday, 2, 0),
    TRUE, "error")</f>
        <v>Peak</v>
      </c>
    </row>
    <row r="647" spans="1:11" x14ac:dyDescent="0.25">
      <c r="A647" s="111">
        <v>45152</v>
      </c>
      <c r="B647" s="86">
        <v>0.29166666666666702</v>
      </c>
      <c r="C647" s="91">
        <f t="shared" ca="1" si="36"/>
        <v>25</v>
      </c>
      <c r="D647" s="118">
        <v>14</v>
      </c>
      <c r="E647" s="119">
        <v>0.27083333333333298</v>
      </c>
      <c r="F647" s="119">
        <v>0.29166666666666702</v>
      </c>
      <c r="G647" s="115">
        <f t="shared" si="37"/>
        <v>2</v>
      </c>
      <c r="H647" s="116" t="str" cm="1">
        <f t="array" ref="H647">_xlfn.IFS((G647&gt;=2)*(G647&lt;=6), "Weekday", G647=7, "Saturday", G647=1, "Sunday")</f>
        <v>Weekday</v>
      </c>
      <c r="I647" s="116">
        <f t="shared" si="38"/>
        <v>8</v>
      </c>
      <c r="J647" s="116" t="str">
        <f t="shared" si="39"/>
        <v>High season</v>
      </c>
      <c r="K647" s="117" t="str" cm="1">
        <f t="array" ref="K647">_xlfn.IFS(AND(H647="Weekday", J647="High season"), VLOOKUP(B647, high_weekday, 2, 0),
    AND(H647="Saturday", J647="High season"), VLOOKUP(B647, high_saturday, 2, 0),
    AND(H647="Sunday", J647="High season"), VLOOKUP(B647, high_sunday, 2, 0),
    AND(H647="Weekday", J647="Low season"), VLOOKUP(B647, low_weekdays, 2, 0),
    AND(H647="Saturday", J647="Low season"), VLOOKUP(B647, low_saturday, 2, 0),
    AND(H647="Sunday", J647="Low season"), VLOOKUP(B647, low_sunday, 2, 0),
    TRUE, "error")</f>
        <v>Peak</v>
      </c>
    </row>
    <row r="648" spans="1:11" x14ac:dyDescent="0.25">
      <c r="A648" s="111">
        <v>45152</v>
      </c>
      <c r="B648" s="86">
        <v>0.3125</v>
      </c>
      <c r="C648" s="91">
        <f t="shared" ca="1" si="36"/>
        <v>13</v>
      </c>
      <c r="D648" s="118">
        <v>15</v>
      </c>
      <c r="E648" s="119">
        <v>0.29166666666666702</v>
      </c>
      <c r="F648" s="119">
        <v>0.3125</v>
      </c>
      <c r="G648" s="115">
        <f t="shared" si="37"/>
        <v>2</v>
      </c>
      <c r="H648" s="116" t="str" cm="1">
        <f t="array" ref="H648">_xlfn.IFS((G648&gt;=2)*(G648&lt;=6), "Weekday", G648=7, "Saturday", G648=1, "Sunday")</f>
        <v>Weekday</v>
      </c>
      <c r="I648" s="116">
        <f t="shared" si="38"/>
        <v>8</v>
      </c>
      <c r="J648" s="116" t="str">
        <f t="shared" si="39"/>
        <v>High season</v>
      </c>
      <c r="K648" s="117" t="str" cm="1">
        <f t="array" ref="K648">_xlfn.IFS(AND(H648="Weekday", J648="High season"), VLOOKUP(B648, high_weekday, 2, 0),
    AND(H648="Saturday", J648="High season"), VLOOKUP(B648, high_saturday, 2, 0),
    AND(H648="Sunday", J648="High season"), VLOOKUP(B648, high_sunday, 2, 0),
    AND(H648="Weekday", J648="Low season"), VLOOKUP(B648, low_weekdays, 2, 0),
    AND(H648="Saturday", J648="Low season"), VLOOKUP(B648, low_saturday, 2, 0),
    AND(H648="Sunday", J648="Low season"), VLOOKUP(B648, low_sunday, 2, 0),
    TRUE, "error")</f>
        <v>Peak</v>
      </c>
    </row>
    <row r="649" spans="1:11" x14ac:dyDescent="0.25">
      <c r="A649" s="111">
        <v>45152</v>
      </c>
      <c r="B649" s="86">
        <v>0.33333333333333298</v>
      </c>
      <c r="C649" s="91">
        <f t="shared" ca="1" si="36"/>
        <v>19</v>
      </c>
      <c r="D649" s="118">
        <v>16</v>
      </c>
      <c r="E649" s="119">
        <v>0.3125</v>
      </c>
      <c r="F649" s="119">
        <v>0.33333333333333298</v>
      </c>
      <c r="G649" s="115">
        <f t="shared" si="37"/>
        <v>2</v>
      </c>
      <c r="H649" s="116" t="str" cm="1">
        <f t="array" ref="H649">_xlfn.IFS((G649&gt;=2)*(G649&lt;=6), "Weekday", G649=7, "Saturday", G649=1, "Sunday")</f>
        <v>Weekday</v>
      </c>
      <c r="I649" s="116">
        <f t="shared" si="38"/>
        <v>8</v>
      </c>
      <c r="J649" s="116" t="str">
        <f t="shared" si="39"/>
        <v>High season</v>
      </c>
      <c r="K649" s="117" t="str" cm="1">
        <f t="array" ref="K649">_xlfn.IFS(AND(H649="Weekday", J649="High season"), VLOOKUP(B649, high_weekday, 2, 0),
    AND(H649="Saturday", J649="High season"), VLOOKUP(B649, high_saturday, 2, 0),
    AND(H649="Sunday", J649="High season"), VLOOKUP(B649, high_sunday, 2, 0),
    AND(H649="Weekday", J649="Low season"), VLOOKUP(B649, low_weekdays, 2, 0),
    AND(H649="Saturday", J649="Low season"), VLOOKUP(B649, low_saturday, 2, 0),
    AND(H649="Sunday", J649="Low season"), VLOOKUP(B649, low_sunday, 2, 0),
    TRUE, "error")</f>
        <v>Peak</v>
      </c>
    </row>
    <row r="650" spans="1:11" x14ac:dyDescent="0.25">
      <c r="A650" s="111">
        <v>45152</v>
      </c>
      <c r="B650" s="86">
        <v>0.35416666666666702</v>
      </c>
      <c r="C650" s="91">
        <f t="shared" ca="1" si="36"/>
        <v>10</v>
      </c>
      <c r="D650" s="118">
        <v>17</v>
      </c>
      <c r="E650" s="119">
        <v>0.33333333333333298</v>
      </c>
      <c r="F650" s="119">
        <v>0.35416666666666702</v>
      </c>
      <c r="G650" s="115">
        <f t="shared" si="37"/>
        <v>2</v>
      </c>
      <c r="H650" s="116" t="str" cm="1">
        <f t="array" ref="H650">_xlfn.IFS((G650&gt;=2)*(G650&lt;=6), "Weekday", G650=7, "Saturday", G650=1, "Sunday")</f>
        <v>Weekday</v>
      </c>
      <c r="I650" s="116">
        <f t="shared" si="38"/>
        <v>8</v>
      </c>
      <c r="J650" s="116" t="str">
        <f t="shared" si="39"/>
        <v>High season</v>
      </c>
      <c r="K650" s="117" t="str" cm="1">
        <f t="array" ref="K650">_xlfn.IFS(AND(H650="Weekday", J650="High season"), VLOOKUP(B650, high_weekday, 2, 0),
    AND(H650="Saturday", J650="High season"), VLOOKUP(B650, high_saturday, 2, 0),
    AND(H650="Sunday", J650="High season"), VLOOKUP(B650, high_sunday, 2, 0),
    AND(H650="Weekday", J650="Low season"), VLOOKUP(B650, low_weekdays, 2, 0),
    AND(H650="Saturday", J650="Low season"), VLOOKUP(B650, low_saturday, 2, 0),
    AND(H650="Sunday", J650="Low season"), VLOOKUP(B650, low_sunday, 2, 0),
    TRUE, "error")</f>
        <v>Peak</v>
      </c>
    </row>
    <row r="651" spans="1:11" x14ac:dyDescent="0.25">
      <c r="A651" s="111">
        <v>45152</v>
      </c>
      <c r="B651" s="86">
        <v>0.375</v>
      </c>
      <c r="C651" s="91">
        <f t="shared" ref="C651:C714" ca="1" si="40">RANDBETWEEN(1,30)</f>
        <v>20</v>
      </c>
      <c r="D651" s="118">
        <v>18</v>
      </c>
      <c r="E651" s="119">
        <v>0.35416666666666702</v>
      </c>
      <c r="F651" s="119">
        <v>0.375</v>
      </c>
      <c r="G651" s="115">
        <f t="shared" ref="G651:G714" si="41">WEEKDAY(A651)</f>
        <v>2</v>
      </c>
      <c r="H651" s="116" t="str" cm="1">
        <f t="array" ref="H651">_xlfn.IFS((G651&gt;=2)*(G651&lt;=6), "Weekday", G651=7, "Saturday", G651=1, "Sunday")</f>
        <v>Weekday</v>
      </c>
      <c r="I651" s="116">
        <f t="shared" ref="I651:I714" si="42">MONTH(A651)</f>
        <v>8</v>
      </c>
      <c r="J651" s="116" t="str">
        <f t="shared" ref="J651:J714" si="43">IF(AND(I651&gt;6, I651&lt;9), "High season", "Low season")</f>
        <v>High season</v>
      </c>
      <c r="K651" s="117" t="str" cm="1">
        <f t="array" ref="K651">_xlfn.IFS(AND(H651="Weekday", J651="High season"), VLOOKUP(B651, high_weekday, 2, 0),
    AND(H651="Saturday", J651="High season"), VLOOKUP(B651, high_saturday, 2, 0),
    AND(H651="Sunday", J651="High season"), VLOOKUP(B651, high_sunday, 2, 0),
    AND(H651="Weekday", J651="Low season"), VLOOKUP(B651, low_weekdays, 2, 0),
    AND(H651="Saturday", J651="Low season"), VLOOKUP(B651, low_saturday, 2, 0),
    AND(H651="Sunday", J651="Low season"), VLOOKUP(B651, low_sunday, 2, 0),
    TRUE, "error")</f>
        <v>Peak</v>
      </c>
    </row>
    <row r="652" spans="1:11" x14ac:dyDescent="0.25">
      <c r="A652" s="111">
        <v>45152</v>
      </c>
      <c r="B652" s="86">
        <v>0.39583333333333298</v>
      </c>
      <c r="C652" s="91">
        <f t="shared" ca="1" si="40"/>
        <v>25</v>
      </c>
      <c r="D652" s="118">
        <v>19</v>
      </c>
      <c r="E652" s="119">
        <v>0.375</v>
      </c>
      <c r="F652" s="119">
        <v>0.39583333333333298</v>
      </c>
      <c r="G652" s="115">
        <f t="shared" si="41"/>
        <v>2</v>
      </c>
      <c r="H652" s="116" t="str" cm="1">
        <f t="array" ref="H652">_xlfn.IFS((G652&gt;=2)*(G652&lt;=6), "Weekday", G652=7, "Saturday", G652=1, "Sunday")</f>
        <v>Weekday</v>
      </c>
      <c r="I652" s="116">
        <f t="shared" si="42"/>
        <v>8</v>
      </c>
      <c r="J652" s="116" t="str">
        <f t="shared" si="43"/>
        <v>High season</v>
      </c>
      <c r="K652" s="117" t="str" cm="1">
        <f t="array" ref="K652">_xlfn.IFS(AND(H652="Weekday", J652="High season"), VLOOKUP(B652, high_weekday, 2, 0),
    AND(H652="Saturday", J652="High season"), VLOOKUP(B652, high_saturday, 2, 0),
    AND(H652="Sunday", J652="High season"), VLOOKUP(B652, high_sunday, 2, 0),
    AND(H652="Weekday", J652="Low season"), VLOOKUP(B652, low_weekdays, 2, 0),
    AND(H652="Saturday", J652="Low season"), VLOOKUP(B652, low_saturday, 2, 0),
    AND(H652="Sunday", J652="Low season"), VLOOKUP(B652, low_sunday, 2, 0),
    TRUE, "error")</f>
        <v>Standard</v>
      </c>
    </row>
    <row r="653" spans="1:11" x14ac:dyDescent="0.25">
      <c r="A653" s="111">
        <v>45152</v>
      </c>
      <c r="B653" s="86">
        <v>0.41666666666666702</v>
      </c>
      <c r="C653" s="91">
        <f t="shared" ca="1" si="40"/>
        <v>14</v>
      </c>
      <c r="D653" s="118">
        <v>20</v>
      </c>
      <c r="E653" s="119">
        <v>0.39583333333333298</v>
      </c>
      <c r="F653" s="119">
        <v>0.41666666666666702</v>
      </c>
      <c r="G653" s="115">
        <f t="shared" si="41"/>
        <v>2</v>
      </c>
      <c r="H653" s="116" t="str" cm="1">
        <f t="array" ref="H653">_xlfn.IFS((G653&gt;=2)*(G653&lt;=6), "Weekday", G653=7, "Saturday", G653=1, "Sunday")</f>
        <v>Weekday</v>
      </c>
      <c r="I653" s="116">
        <f t="shared" si="42"/>
        <v>8</v>
      </c>
      <c r="J653" s="116" t="str">
        <f t="shared" si="43"/>
        <v>High season</v>
      </c>
      <c r="K653" s="117" t="str" cm="1">
        <f t="array" ref="K653">_xlfn.IFS(AND(H653="Weekday", J653="High season"), VLOOKUP(B653, high_weekday, 2, 0),
    AND(H653="Saturday", J653="High season"), VLOOKUP(B653, high_saturday, 2, 0),
    AND(H653="Sunday", J653="High season"), VLOOKUP(B653, high_sunday, 2, 0),
    AND(H653="Weekday", J653="Low season"), VLOOKUP(B653, low_weekdays, 2, 0),
    AND(H653="Saturday", J653="Low season"), VLOOKUP(B653, low_saturday, 2, 0),
    AND(H653="Sunday", J653="Low season"), VLOOKUP(B653, low_sunday, 2, 0),
    TRUE, "error")</f>
        <v>Standard</v>
      </c>
    </row>
    <row r="654" spans="1:11" x14ac:dyDescent="0.25">
      <c r="A654" s="111">
        <v>45152</v>
      </c>
      <c r="B654" s="86">
        <v>0.4375</v>
      </c>
      <c r="C654" s="91">
        <f t="shared" ca="1" si="40"/>
        <v>4</v>
      </c>
      <c r="D654" s="118">
        <v>21</v>
      </c>
      <c r="E654" s="119">
        <v>0.41666666666666702</v>
      </c>
      <c r="F654" s="119">
        <v>0.4375</v>
      </c>
      <c r="G654" s="115">
        <f t="shared" si="41"/>
        <v>2</v>
      </c>
      <c r="H654" s="116" t="str" cm="1">
        <f t="array" ref="H654">_xlfn.IFS((G654&gt;=2)*(G654&lt;=6), "Weekday", G654=7, "Saturday", G654=1, "Sunday")</f>
        <v>Weekday</v>
      </c>
      <c r="I654" s="116">
        <f t="shared" si="42"/>
        <v>8</v>
      </c>
      <c r="J654" s="116" t="str">
        <f t="shared" si="43"/>
        <v>High season</v>
      </c>
      <c r="K654" s="117" t="str" cm="1">
        <f t="array" ref="K654">_xlfn.IFS(AND(H654="Weekday", J654="High season"), VLOOKUP(B654, high_weekday, 2, 0),
    AND(H654="Saturday", J654="High season"), VLOOKUP(B654, high_saturday, 2, 0),
    AND(H654="Sunday", J654="High season"), VLOOKUP(B654, high_sunday, 2, 0),
    AND(H654="Weekday", J654="Low season"), VLOOKUP(B654, low_weekdays, 2, 0),
    AND(H654="Saturday", J654="Low season"), VLOOKUP(B654, low_saturday, 2, 0),
    AND(H654="Sunday", J654="Low season"), VLOOKUP(B654, low_sunday, 2, 0),
    TRUE, "error")</f>
        <v>Standard</v>
      </c>
    </row>
    <row r="655" spans="1:11" x14ac:dyDescent="0.25">
      <c r="A655" s="111">
        <v>45152</v>
      </c>
      <c r="B655" s="86">
        <v>0.45833333333333298</v>
      </c>
      <c r="C655" s="91">
        <f t="shared" ca="1" si="40"/>
        <v>13</v>
      </c>
      <c r="D655" s="118">
        <v>22</v>
      </c>
      <c r="E655" s="119">
        <v>0.4375</v>
      </c>
      <c r="F655" s="119">
        <v>0.45833333333333298</v>
      </c>
      <c r="G655" s="115">
        <f t="shared" si="41"/>
        <v>2</v>
      </c>
      <c r="H655" s="116" t="str" cm="1">
        <f t="array" ref="H655">_xlfn.IFS((G655&gt;=2)*(G655&lt;=6), "Weekday", G655=7, "Saturday", G655=1, "Sunday")</f>
        <v>Weekday</v>
      </c>
      <c r="I655" s="116">
        <f t="shared" si="42"/>
        <v>8</v>
      </c>
      <c r="J655" s="116" t="str">
        <f t="shared" si="43"/>
        <v>High season</v>
      </c>
      <c r="K655" s="117" t="str" cm="1">
        <f t="array" ref="K655">_xlfn.IFS(AND(H655="Weekday", J655="High season"), VLOOKUP(B655, high_weekday, 2, 0),
    AND(H655="Saturday", J655="High season"), VLOOKUP(B655, high_saturday, 2, 0),
    AND(H655="Sunday", J655="High season"), VLOOKUP(B655, high_sunday, 2, 0),
    AND(H655="Weekday", J655="Low season"), VLOOKUP(B655, low_weekdays, 2, 0),
    AND(H655="Saturday", J655="Low season"), VLOOKUP(B655, low_saturday, 2, 0),
    AND(H655="Sunday", J655="Low season"), VLOOKUP(B655, low_sunday, 2, 0),
    TRUE, "error")</f>
        <v>Standard</v>
      </c>
    </row>
    <row r="656" spans="1:11" x14ac:dyDescent="0.25">
      <c r="A656" s="111">
        <v>45152</v>
      </c>
      <c r="B656" s="86">
        <v>0.47916666666666702</v>
      </c>
      <c r="C656" s="91">
        <f t="shared" ca="1" si="40"/>
        <v>12</v>
      </c>
      <c r="D656" s="118">
        <v>23</v>
      </c>
      <c r="E656" s="119">
        <v>0.45833333333333298</v>
      </c>
      <c r="F656" s="119">
        <v>0.47916666666666702</v>
      </c>
      <c r="G656" s="115">
        <f t="shared" si="41"/>
        <v>2</v>
      </c>
      <c r="H656" s="116" t="str" cm="1">
        <f t="array" ref="H656">_xlfn.IFS((G656&gt;=2)*(G656&lt;=6), "Weekday", G656=7, "Saturday", G656=1, "Sunday")</f>
        <v>Weekday</v>
      </c>
      <c r="I656" s="116">
        <f t="shared" si="42"/>
        <v>8</v>
      </c>
      <c r="J656" s="116" t="str">
        <f t="shared" si="43"/>
        <v>High season</v>
      </c>
      <c r="K656" s="117" t="str" cm="1">
        <f t="array" ref="K656">_xlfn.IFS(AND(H656="Weekday", J656="High season"), VLOOKUP(B656, high_weekday, 2, 0),
    AND(H656="Saturday", J656="High season"), VLOOKUP(B656, high_saturday, 2, 0),
    AND(H656="Sunday", J656="High season"), VLOOKUP(B656, high_sunday, 2, 0),
    AND(H656="Weekday", J656="Low season"), VLOOKUP(B656, low_weekdays, 2, 0),
    AND(H656="Saturday", J656="Low season"), VLOOKUP(B656, low_saturday, 2, 0),
    AND(H656="Sunday", J656="Low season"), VLOOKUP(B656, low_sunday, 2, 0),
    TRUE, "error")</f>
        <v>Standard</v>
      </c>
    </row>
    <row r="657" spans="1:11" x14ac:dyDescent="0.25">
      <c r="A657" s="111">
        <v>45152</v>
      </c>
      <c r="B657" s="86">
        <v>0.5</v>
      </c>
      <c r="C657" s="91">
        <f t="shared" ca="1" si="40"/>
        <v>3</v>
      </c>
      <c r="D657" s="118">
        <v>24</v>
      </c>
      <c r="E657" s="119">
        <v>0.47916666666666702</v>
      </c>
      <c r="F657" s="119">
        <v>0.5</v>
      </c>
      <c r="G657" s="115">
        <f t="shared" si="41"/>
        <v>2</v>
      </c>
      <c r="H657" s="116" t="str" cm="1">
        <f t="array" ref="H657">_xlfn.IFS((G657&gt;=2)*(G657&lt;=6), "Weekday", G657=7, "Saturday", G657=1, "Sunday")</f>
        <v>Weekday</v>
      </c>
      <c r="I657" s="116">
        <f t="shared" si="42"/>
        <v>8</v>
      </c>
      <c r="J657" s="116" t="str">
        <f t="shared" si="43"/>
        <v>High season</v>
      </c>
      <c r="K657" s="117" t="str" cm="1">
        <f t="array" ref="K657">_xlfn.IFS(AND(H657="Weekday", J657="High season"), VLOOKUP(B657, high_weekday, 2, 0),
    AND(H657="Saturday", J657="High season"), VLOOKUP(B657, high_saturday, 2, 0),
    AND(H657="Sunday", J657="High season"), VLOOKUP(B657, high_sunday, 2, 0),
    AND(H657="Weekday", J657="Low season"), VLOOKUP(B657, low_weekdays, 2, 0),
    AND(H657="Saturday", J657="Low season"), VLOOKUP(B657, low_saturday, 2, 0),
    AND(H657="Sunday", J657="Low season"), VLOOKUP(B657, low_sunday, 2, 0),
    TRUE, "error")</f>
        <v>Standard</v>
      </c>
    </row>
    <row r="658" spans="1:11" x14ac:dyDescent="0.25">
      <c r="A658" s="111">
        <v>45152</v>
      </c>
      <c r="B658" s="86">
        <v>0.52083333333333304</v>
      </c>
      <c r="C658" s="91">
        <f t="shared" ca="1" si="40"/>
        <v>30</v>
      </c>
      <c r="D658" s="118">
        <v>25</v>
      </c>
      <c r="E658" s="119">
        <v>0.5</v>
      </c>
      <c r="F658" s="119">
        <v>0.52083333333333304</v>
      </c>
      <c r="G658" s="115">
        <f t="shared" si="41"/>
        <v>2</v>
      </c>
      <c r="H658" s="116" t="str" cm="1">
        <f t="array" ref="H658">_xlfn.IFS((G658&gt;=2)*(G658&lt;=6), "Weekday", G658=7, "Saturday", G658=1, "Sunday")</f>
        <v>Weekday</v>
      </c>
      <c r="I658" s="116">
        <f t="shared" si="42"/>
        <v>8</v>
      </c>
      <c r="J658" s="116" t="str">
        <f t="shared" si="43"/>
        <v>High season</v>
      </c>
      <c r="K658" s="117" t="str" cm="1">
        <f t="array" ref="K658">_xlfn.IFS(AND(H658="Weekday", J658="High season"), VLOOKUP(B658, high_weekday, 2, 0),
    AND(H658="Saturday", J658="High season"), VLOOKUP(B658, high_saturday, 2, 0),
    AND(H658="Sunday", J658="High season"), VLOOKUP(B658, high_sunday, 2, 0),
    AND(H658="Weekday", J658="Low season"), VLOOKUP(B658, low_weekdays, 2, 0),
    AND(H658="Saturday", J658="Low season"), VLOOKUP(B658, low_saturday, 2, 0),
    AND(H658="Sunday", J658="Low season"), VLOOKUP(B658, low_sunday, 2, 0),
    TRUE, "error")</f>
        <v>Standard</v>
      </c>
    </row>
    <row r="659" spans="1:11" x14ac:dyDescent="0.25">
      <c r="A659" s="111">
        <v>45152</v>
      </c>
      <c r="B659" s="86">
        <v>0.54166666666666696</v>
      </c>
      <c r="C659" s="91">
        <f t="shared" ca="1" si="40"/>
        <v>29</v>
      </c>
      <c r="D659" s="118">
        <v>26</v>
      </c>
      <c r="E659" s="119">
        <v>0.52083333333333304</v>
      </c>
      <c r="F659" s="119">
        <v>0.54166666666666696</v>
      </c>
      <c r="G659" s="115">
        <f t="shared" si="41"/>
        <v>2</v>
      </c>
      <c r="H659" s="116" t="str" cm="1">
        <f t="array" ref="H659">_xlfn.IFS((G659&gt;=2)*(G659&lt;=6), "Weekday", G659=7, "Saturday", G659=1, "Sunday")</f>
        <v>Weekday</v>
      </c>
      <c r="I659" s="116">
        <f t="shared" si="42"/>
        <v>8</v>
      </c>
      <c r="J659" s="116" t="str">
        <f t="shared" si="43"/>
        <v>High season</v>
      </c>
      <c r="K659" s="117" t="str" cm="1">
        <f t="array" ref="K659">_xlfn.IFS(AND(H659="Weekday", J659="High season"), VLOOKUP(B659, high_weekday, 2, 0),
    AND(H659="Saturday", J659="High season"), VLOOKUP(B659, high_saturday, 2, 0),
    AND(H659="Sunday", J659="High season"), VLOOKUP(B659, high_sunday, 2, 0),
    AND(H659="Weekday", J659="Low season"), VLOOKUP(B659, low_weekdays, 2, 0),
    AND(H659="Saturday", J659="Low season"), VLOOKUP(B659, low_saturday, 2, 0),
    AND(H659="Sunday", J659="Low season"), VLOOKUP(B659, low_sunday, 2, 0),
    TRUE, "error")</f>
        <v>Standard</v>
      </c>
    </row>
    <row r="660" spans="1:11" x14ac:dyDescent="0.25">
      <c r="A660" s="111">
        <v>45152</v>
      </c>
      <c r="B660" s="86">
        <v>0.5625</v>
      </c>
      <c r="C660" s="91">
        <f t="shared" ca="1" si="40"/>
        <v>14</v>
      </c>
      <c r="D660" s="118">
        <v>27</v>
      </c>
      <c r="E660" s="119">
        <v>0.54166666666666696</v>
      </c>
      <c r="F660" s="119">
        <v>0.5625</v>
      </c>
      <c r="G660" s="115">
        <f t="shared" si="41"/>
        <v>2</v>
      </c>
      <c r="H660" s="116" t="str" cm="1">
        <f t="array" ref="H660">_xlfn.IFS((G660&gt;=2)*(G660&lt;=6), "Weekday", G660=7, "Saturday", G660=1, "Sunday")</f>
        <v>Weekday</v>
      </c>
      <c r="I660" s="116">
        <f t="shared" si="42"/>
        <v>8</v>
      </c>
      <c r="J660" s="116" t="str">
        <f t="shared" si="43"/>
        <v>High season</v>
      </c>
      <c r="K660" s="117" t="str" cm="1">
        <f t="array" ref="K660">_xlfn.IFS(AND(H660="Weekday", J660="High season"), VLOOKUP(B660, high_weekday, 2, 0),
    AND(H660="Saturday", J660="High season"), VLOOKUP(B660, high_saturday, 2, 0),
    AND(H660="Sunday", J660="High season"), VLOOKUP(B660, high_sunday, 2, 0),
    AND(H660="Weekday", J660="Low season"), VLOOKUP(B660, low_weekdays, 2, 0),
    AND(H660="Saturday", J660="Low season"), VLOOKUP(B660, low_saturday, 2, 0),
    AND(H660="Sunday", J660="Low season"), VLOOKUP(B660, low_sunday, 2, 0),
    TRUE, "error")</f>
        <v>Standard</v>
      </c>
    </row>
    <row r="661" spans="1:11" x14ac:dyDescent="0.25">
      <c r="A661" s="111">
        <v>45152</v>
      </c>
      <c r="B661" s="86">
        <v>0.58333333333333304</v>
      </c>
      <c r="C661" s="91">
        <f t="shared" ca="1" si="40"/>
        <v>13</v>
      </c>
      <c r="D661" s="118">
        <v>28</v>
      </c>
      <c r="E661" s="119">
        <v>0.5625</v>
      </c>
      <c r="F661" s="119">
        <v>0.58333333333333304</v>
      </c>
      <c r="G661" s="115">
        <f t="shared" si="41"/>
        <v>2</v>
      </c>
      <c r="H661" s="116" t="str" cm="1">
        <f t="array" ref="H661">_xlfn.IFS((G661&gt;=2)*(G661&lt;=6), "Weekday", G661=7, "Saturday", G661=1, "Sunday")</f>
        <v>Weekday</v>
      </c>
      <c r="I661" s="116">
        <f t="shared" si="42"/>
        <v>8</v>
      </c>
      <c r="J661" s="116" t="str">
        <f t="shared" si="43"/>
        <v>High season</v>
      </c>
      <c r="K661" s="117" t="str" cm="1">
        <f t="array" ref="K661">_xlfn.IFS(AND(H661="Weekday", J661="High season"), VLOOKUP(B661, high_weekday, 2, 0),
    AND(H661="Saturday", J661="High season"), VLOOKUP(B661, high_saturday, 2, 0),
    AND(H661="Sunday", J661="High season"), VLOOKUP(B661, high_sunday, 2, 0),
    AND(H661="Weekday", J661="Low season"), VLOOKUP(B661, low_weekdays, 2, 0),
    AND(H661="Saturday", J661="Low season"), VLOOKUP(B661, low_saturday, 2, 0),
    AND(H661="Sunday", J661="Low season"), VLOOKUP(B661, low_sunday, 2, 0),
    TRUE, "error")</f>
        <v>Standard</v>
      </c>
    </row>
    <row r="662" spans="1:11" x14ac:dyDescent="0.25">
      <c r="A662" s="111">
        <v>45152</v>
      </c>
      <c r="B662" s="86">
        <v>0.60416666666666696</v>
      </c>
      <c r="C662" s="91">
        <f t="shared" ca="1" si="40"/>
        <v>10</v>
      </c>
      <c r="D662" s="118">
        <v>29</v>
      </c>
      <c r="E662" s="119">
        <v>0.58333333333333304</v>
      </c>
      <c r="F662" s="119">
        <v>0.60416666666666696</v>
      </c>
      <c r="G662" s="115">
        <f t="shared" si="41"/>
        <v>2</v>
      </c>
      <c r="H662" s="116" t="str" cm="1">
        <f t="array" ref="H662">_xlfn.IFS((G662&gt;=2)*(G662&lt;=6), "Weekday", G662=7, "Saturday", G662=1, "Sunday")</f>
        <v>Weekday</v>
      </c>
      <c r="I662" s="116">
        <f t="shared" si="42"/>
        <v>8</v>
      </c>
      <c r="J662" s="116" t="str">
        <f t="shared" si="43"/>
        <v>High season</v>
      </c>
      <c r="K662" s="117" t="str" cm="1">
        <f t="array" ref="K662">_xlfn.IFS(AND(H662="Weekday", J662="High season"), VLOOKUP(B662, high_weekday, 2, 0),
    AND(H662="Saturday", J662="High season"), VLOOKUP(B662, high_saturday, 2, 0),
    AND(H662="Sunday", J662="High season"), VLOOKUP(B662, high_sunday, 2, 0),
    AND(H662="Weekday", J662="Low season"), VLOOKUP(B662, low_weekdays, 2, 0),
    AND(H662="Saturday", J662="Low season"), VLOOKUP(B662, low_saturday, 2, 0),
    AND(H662="Sunday", J662="Low season"), VLOOKUP(B662, low_sunday, 2, 0),
    TRUE, "error")</f>
        <v>Standard</v>
      </c>
    </row>
    <row r="663" spans="1:11" x14ac:dyDescent="0.25">
      <c r="A663" s="111">
        <v>45152</v>
      </c>
      <c r="B663" s="86">
        <v>0.625</v>
      </c>
      <c r="C663" s="91">
        <f t="shared" ca="1" si="40"/>
        <v>17</v>
      </c>
      <c r="D663" s="118">
        <v>30</v>
      </c>
      <c r="E663" s="119">
        <v>0.60416666666666696</v>
      </c>
      <c r="F663" s="119">
        <v>0.625</v>
      </c>
      <c r="G663" s="115">
        <f t="shared" si="41"/>
        <v>2</v>
      </c>
      <c r="H663" s="116" t="str" cm="1">
        <f t="array" ref="H663">_xlfn.IFS((G663&gt;=2)*(G663&lt;=6), "Weekday", G663=7, "Saturday", G663=1, "Sunday")</f>
        <v>Weekday</v>
      </c>
      <c r="I663" s="116">
        <f t="shared" si="42"/>
        <v>8</v>
      </c>
      <c r="J663" s="116" t="str">
        <f t="shared" si="43"/>
        <v>High season</v>
      </c>
      <c r="K663" s="117" t="str" cm="1">
        <f t="array" ref="K663">_xlfn.IFS(AND(H663="Weekday", J663="High season"), VLOOKUP(B663, high_weekday, 2, 0),
    AND(H663="Saturday", J663="High season"), VLOOKUP(B663, high_saturday, 2, 0),
    AND(H663="Sunday", J663="High season"), VLOOKUP(B663, high_sunday, 2, 0),
    AND(H663="Weekday", J663="Low season"), VLOOKUP(B663, low_weekdays, 2, 0),
    AND(H663="Saturday", J663="Low season"), VLOOKUP(B663, low_saturday, 2, 0),
    AND(H663="Sunday", J663="Low season"), VLOOKUP(B663, low_sunday, 2, 0),
    TRUE, "error")</f>
        <v>Standard</v>
      </c>
    </row>
    <row r="664" spans="1:11" x14ac:dyDescent="0.25">
      <c r="A664" s="111">
        <v>45152</v>
      </c>
      <c r="B664" s="86">
        <v>0.64583333333333304</v>
      </c>
      <c r="C664" s="91">
        <f t="shared" ca="1" si="40"/>
        <v>15</v>
      </c>
      <c r="D664" s="118">
        <v>31</v>
      </c>
      <c r="E664" s="119">
        <v>0.625</v>
      </c>
      <c r="F664" s="119">
        <v>0.64583333333333304</v>
      </c>
      <c r="G664" s="115">
        <f t="shared" si="41"/>
        <v>2</v>
      </c>
      <c r="H664" s="116" t="str" cm="1">
        <f t="array" ref="H664">_xlfn.IFS((G664&gt;=2)*(G664&lt;=6), "Weekday", G664=7, "Saturday", G664=1, "Sunday")</f>
        <v>Weekday</v>
      </c>
      <c r="I664" s="116">
        <f t="shared" si="42"/>
        <v>8</v>
      </c>
      <c r="J664" s="116" t="str">
        <f t="shared" si="43"/>
        <v>High season</v>
      </c>
      <c r="K664" s="117" t="str" cm="1">
        <f t="array" ref="K664">_xlfn.IFS(AND(H664="Weekday", J664="High season"), VLOOKUP(B664, high_weekday, 2, 0),
    AND(H664="Saturday", J664="High season"), VLOOKUP(B664, high_saturday, 2, 0),
    AND(H664="Sunday", J664="High season"), VLOOKUP(B664, high_sunday, 2, 0),
    AND(H664="Weekday", J664="Low season"), VLOOKUP(B664, low_weekdays, 2, 0),
    AND(H664="Saturday", J664="Low season"), VLOOKUP(B664, low_saturday, 2, 0),
    AND(H664="Sunday", J664="Low season"), VLOOKUP(B664, low_sunday, 2, 0),
    TRUE, "error")</f>
        <v>Standard</v>
      </c>
    </row>
    <row r="665" spans="1:11" x14ac:dyDescent="0.25">
      <c r="A665" s="111">
        <v>45152</v>
      </c>
      <c r="B665" s="86">
        <v>0.66666666666666696</v>
      </c>
      <c r="C665" s="91">
        <f t="shared" ca="1" si="40"/>
        <v>25</v>
      </c>
      <c r="D665" s="118">
        <v>32</v>
      </c>
      <c r="E665" s="119">
        <v>0.64583333333333304</v>
      </c>
      <c r="F665" s="119">
        <v>0.66666666666666696</v>
      </c>
      <c r="G665" s="115">
        <f t="shared" si="41"/>
        <v>2</v>
      </c>
      <c r="H665" s="116" t="str" cm="1">
        <f t="array" ref="H665">_xlfn.IFS((G665&gt;=2)*(G665&lt;=6), "Weekday", G665=7, "Saturday", G665=1, "Sunday")</f>
        <v>Weekday</v>
      </c>
      <c r="I665" s="116">
        <f t="shared" si="42"/>
        <v>8</v>
      </c>
      <c r="J665" s="116" t="str">
        <f t="shared" si="43"/>
        <v>High season</v>
      </c>
      <c r="K665" s="117" t="str" cm="1">
        <f t="array" ref="K665">_xlfn.IFS(AND(H665="Weekday", J665="High season"), VLOOKUP(B665, high_weekday, 2, 0),
    AND(H665="Saturday", J665="High season"), VLOOKUP(B665, high_saturday, 2, 0),
    AND(H665="Sunday", J665="High season"), VLOOKUP(B665, high_sunday, 2, 0),
    AND(H665="Weekday", J665="Low season"), VLOOKUP(B665, low_weekdays, 2, 0),
    AND(H665="Saturday", J665="Low season"), VLOOKUP(B665, low_saturday, 2, 0),
    AND(H665="Sunday", J665="Low season"), VLOOKUP(B665, low_sunday, 2, 0),
    TRUE, "error")</f>
        <v>Standard</v>
      </c>
    </row>
    <row r="666" spans="1:11" x14ac:dyDescent="0.25">
      <c r="A666" s="111">
        <v>45152</v>
      </c>
      <c r="B666" s="86">
        <v>0.6875</v>
      </c>
      <c r="C666" s="91">
        <f t="shared" ca="1" si="40"/>
        <v>22</v>
      </c>
      <c r="D666" s="118">
        <v>33</v>
      </c>
      <c r="E666" s="119">
        <v>0.66666666666666696</v>
      </c>
      <c r="F666" s="119">
        <v>0.6875</v>
      </c>
      <c r="G666" s="115">
        <f t="shared" si="41"/>
        <v>2</v>
      </c>
      <c r="H666" s="116" t="str" cm="1">
        <f t="array" ref="H666">_xlfn.IFS((G666&gt;=2)*(G666&lt;=6), "Weekday", G666=7, "Saturday", G666=1, "Sunday")</f>
        <v>Weekday</v>
      </c>
      <c r="I666" s="116">
        <f t="shared" si="42"/>
        <v>8</v>
      </c>
      <c r="J666" s="116" t="str">
        <f t="shared" si="43"/>
        <v>High season</v>
      </c>
      <c r="K666" s="117" t="str" cm="1">
        <f t="array" ref="K666">_xlfn.IFS(AND(H666="Weekday", J666="High season"), VLOOKUP(B666, high_weekday, 2, 0),
    AND(H666="Saturday", J666="High season"), VLOOKUP(B666, high_saturday, 2, 0),
    AND(H666="Sunday", J666="High season"), VLOOKUP(B666, high_sunday, 2, 0),
    AND(H666="Weekday", J666="Low season"), VLOOKUP(B666, low_weekdays, 2, 0),
    AND(H666="Saturday", J666="Low season"), VLOOKUP(B666, low_saturday, 2, 0),
    AND(H666="Sunday", J666="Low season"), VLOOKUP(B666, low_sunday, 2, 0),
    TRUE, "error")</f>
        <v>Standard</v>
      </c>
    </row>
    <row r="667" spans="1:11" x14ac:dyDescent="0.25">
      <c r="A667" s="111">
        <v>45152</v>
      </c>
      <c r="B667" s="86">
        <v>0.70833333333333304</v>
      </c>
      <c r="C667" s="91">
        <f t="shared" ca="1" si="40"/>
        <v>12</v>
      </c>
      <c r="D667" s="118">
        <v>34</v>
      </c>
      <c r="E667" s="119">
        <v>0.6875</v>
      </c>
      <c r="F667" s="119">
        <v>0.70833333333333304</v>
      </c>
      <c r="G667" s="115">
        <f t="shared" si="41"/>
        <v>2</v>
      </c>
      <c r="H667" s="116" t="str" cm="1">
        <f t="array" ref="H667">_xlfn.IFS((G667&gt;=2)*(G667&lt;=6), "Weekday", G667=7, "Saturday", G667=1, "Sunday")</f>
        <v>Weekday</v>
      </c>
      <c r="I667" s="116">
        <f t="shared" si="42"/>
        <v>8</v>
      </c>
      <c r="J667" s="116" t="str">
        <f t="shared" si="43"/>
        <v>High season</v>
      </c>
      <c r="K667" s="117" t="str" cm="1">
        <f t="array" ref="K667">_xlfn.IFS(AND(H667="Weekday", J667="High season"), VLOOKUP(B667, high_weekday, 2, 0),
    AND(H667="Saturday", J667="High season"), VLOOKUP(B667, high_saturday, 2, 0),
    AND(H667="Sunday", J667="High season"), VLOOKUP(B667, high_sunday, 2, 0),
    AND(H667="Weekday", J667="Low season"), VLOOKUP(B667, low_weekdays, 2, 0),
    AND(H667="Saturday", J667="Low season"), VLOOKUP(B667, low_saturday, 2, 0),
    AND(H667="Sunday", J667="Low season"), VLOOKUP(B667, low_sunday, 2, 0),
    TRUE, "error")</f>
        <v>Standard</v>
      </c>
    </row>
    <row r="668" spans="1:11" x14ac:dyDescent="0.25">
      <c r="A668" s="111">
        <v>45152</v>
      </c>
      <c r="B668" s="86">
        <v>0.72916666666666696</v>
      </c>
      <c r="C668" s="91">
        <f t="shared" ca="1" si="40"/>
        <v>15</v>
      </c>
      <c r="D668" s="118">
        <v>35</v>
      </c>
      <c r="E668" s="119">
        <v>0.70833333333333304</v>
      </c>
      <c r="F668" s="119">
        <v>0.72916666666666696</v>
      </c>
      <c r="G668" s="115">
        <f t="shared" si="41"/>
        <v>2</v>
      </c>
      <c r="H668" s="116" t="str" cm="1">
        <f t="array" ref="H668">_xlfn.IFS((G668&gt;=2)*(G668&lt;=6), "Weekday", G668=7, "Saturday", G668=1, "Sunday")</f>
        <v>Weekday</v>
      </c>
      <c r="I668" s="116">
        <f t="shared" si="42"/>
        <v>8</v>
      </c>
      <c r="J668" s="116" t="str">
        <f t="shared" si="43"/>
        <v>High season</v>
      </c>
      <c r="K668" s="117" t="str" cm="1">
        <f t="array" ref="K668">_xlfn.IFS(AND(H668="Weekday", J668="High season"), VLOOKUP(B668, high_weekday, 2, 0),
    AND(H668="Saturday", J668="High season"), VLOOKUP(B668, high_saturday, 2, 0),
    AND(H668="Sunday", J668="High season"), VLOOKUP(B668, high_sunday, 2, 0),
    AND(H668="Weekday", J668="Low season"), VLOOKUP(B668, low_weekdays, 2, 0),
    AND(H668="Saturday", J668="Low season"), VLOOKUP(B668, low_saturday, 2, 0),
    AND(H668="Sunday", J668="Low season"), VLOOKUP(B668, low_sunday, 2, 0),
    TRUE, "error")</f>
        <v>Peak</v>
      </c>
    </row>
    <row r="669" spans="1:11" x14ac:dyDescent="0.25">
      <c r="A669" s="111">
        <v>45152</v>
      </c>
      <c r="B669" s="86">
        <v>0.75</v>
      </c>
      <c r="C669" s="91">
        <f t="shared" ca="1" si="40"/>
        <v>25</v>
      </c>
      <c r="D669" s="118">
        <v>36</v>
      </c>
      <c r="E669" s="119">
        <v>0.72916666666666696</v>
      </c>
      <c r="F669" s="119">
        <v>0.75</v>
      </c>
      <c r="G669" s="115">
        <f t="shared" si="41"/>
        <v>2</v>
      </c>
      <c r="H669" s="116" t="str" cm="1">
        <f t="array" ref="H669">_xlfn.IFS((G669&gt;=2)*(G669&lt;=6), "Weekday", G669=7, "Saturday", G669=1, "Sunday")</f>
        <v>Weekday</v>
      </c>
      <c r="I669" s="116">
        <f t="shared" si="42"/>
        <v>8</v>
      </c>
      <c r="J669" s="116" t="str">
        <f t="shared" si="43"/>
        <v>High season</v>
      </c>
      <c r="K669" s="117" t="str" cm="1">
        <f t="array" ref="K669">_xlfn.IFS(AND(H669="Weekday", J669="High season"), VLOOKUP(B669, high_weekday, 2, 0),
    AND(H669="Saturday", J669="High season"), VLOOKUP(B669, high_saturday, 2, 0),
    AND(H669="Sunday", J669="High season"), VLOOKUP(B669, high_sunday, 2, 0),
    AND(H669="Weekday", J669="Low season"), VLOOKUP(B669, low_weekdays, 2, 0),
    AND(H669="Saturday", J669="Low season"), VLOOKUP(B669, low_saturday, 2, 0),
    AND(H669="Sunday", J669="Low season"), VLOOKUP(B669, low_sunday, 2, 0),
    TRUE, "error")</f>
        <v>Peak</v>
      </c>
    </row>
    <row r="670" spans="1:11" x14ac:dyDescent="0.25">
      <c r="A670" s="111">
        <v>45152</v>
      </c>
      <c r="B670" s="86">
        <v>0.77083333333333304</v>
      </c>
      <c r="C670" s="91">
        <f t="shared" ca="1" si="40"/>
        <v>22</v>
      </c>
      <c r="D670" s="118">
        <v>37</v>
      </c>
      <c r="E670" s="119">
        <v>0.75</v>
      </c>
      <c r="F670" s="119">
        <v>0.77083333333333304</v>
      </c>
      <c r="G670" s="115">
        <f t="shared" si="41"/>
        <v>2</v>
      </c>
      <c r="H670" s="116" t="str" cm="1">
        <f t="array" ref="H670">_xlfn.IFS((G670&gt;=2)*(G670&lt;=6), "Weekday", G670=7, "Saturday", G670=1, "Sunday")</f>
        <v>Weekday</v>
      </c>
      <c r="I670" s="116">
        <f t="shared" si="42"/>
        <v>8</v>
      </c>
      <c r="J670" s="116" t="str">
        <f t="shared" si="43"/>
        <v>High season</v>
      </c>
      <c r="K670" s="117" t="str" cm="1">
        <f t="array" ref="K670">_xlfn.IFS(AND(H670="Weekday", J670="High season"), VLOOKUP(B670, high_weekday, 2, 0),
    AND(H670="Saturday", J670="High season"), VLOOKUP(B670, high_saturday, 2, 0),
    AND(H670="Sunday", J670="High season"), VLOOKUP(B670, high_sunday, 2, 0),
    AND(H670="Weekday", J670="Low season"), VLOOKUP(B670, low_weekdays, 2, 0),
    AND(H670="Saturday", J670="Low season"), VLOOKUP(B670, low_saturday, 2, 0),
    AND(H670="Sunday", J670="Low season"), VLOOKUP(B670, low_sunday, 2, 0),
    TRUE, "error")</f>
        <v>Peak</v>
      </c>
    </row>
    <row r="671" spans="1:11" x14ac:dyDescent="0.25">
      <c r="A671" s="111">
        <v>45152</v>
      </c>
      <c r="B671" s="86">
        <v>0.79166666666666696</v>
      </c>
      <c r="C671" s="91">
        <f t="shared" ca="1" si="40"/>
        <v>5</v>
      </c>
      <c r="D671" s="118">
        <v>38</v>
      </c>
      <c r="E671" s="119">
        <v>0.77083333333333304</v>
      </c>
      <c r="F671" s="119">
        <v>0.79166666666666696</v>
      </c>
      <c r="G671" s="115">
        <f t="shared" si="41"/>
        <v>2</v>
      </c>
      <c r="H671" s="116" t="str" cm="1">
        <f t="array" ref="H671">_xlfn.IFS((G671&gt;=2)*(G671&lt;=6), "Weekday", G671=7, "Saturday", G671=1, "Sunday")</f>
        <v>Weekday</v>
      </c>
      <c r="I671" s="116">
        <f t="shared" si="42"/>
        <v>8</v>
      </c>
      <c r="J671" s="116" t="str">
        <f t="shared" si="43"/>
        <v>High season</v>
      </c>
      <c r="K671" s="117" t="str" cm="1">
        <f t="array" ref="K671">_xlfn.IFS(AND(H671="Weekday", J671="High season"), VLOOKUP(B671, high_weekday, 2, 0),
    AND(H671="Saturday", J671="High season"), VLOOKUP(B671, high_saturday, 2, 0),
    AND(H671="Sunday", J671="High season"), VLOOKUP(B671, high_sunday, 2, 0),
    AND(H671="Weekday", J671="Low season"), VLOOKUP(B671, low_weekdays, 2, 0),
    AND(H671="Saturday", J671="Low season"), VLOOKUP(B671, low_saturday, 2, 0),
    AND(H671="Sunday", J671="Low season"), VLOOKUP(B671, low_sunday, 2, 0),
    TRUE, "error")</f>
        <v>Peak</v>
      </c>
    </row>
    <row r="672" spans="1:11" x14ac:dyDescent="0.25">
      <c r="A672" s="111">
        <v>45152</v>
      </c>
      <c r="B672" s="86">
        <v>0.8125</v>
      </c>
      <c r="C672" s="91">
        <f t="shared" ca="1" si="40"/>
        <v>24</v>
      </c>
      <c r="D672" s="118">
        <v>39</v>
      </c>
      <c r="E672" s="119">
        <v>0.79166666666666696</v>
      </c>
      <c r="F672" s="119">
        <v>0.8125</v>
      </c>
      <c r="G672" s="115">
        <f t="shared" si="41"/>
        <v>2</v>
      </c>
      <c r="H672" s="116" t="str" cm="1">
        <f t="array" ref="H672">_xlfn.IFS((G672&gt;=2)*(G672&lt;=6), "Weekday", G672=7, "Saturday", G672=1, "Sunday")</f>
        <v>Weekday</v>
      </c>
      <c r="I672" s="116">
        <f t="shared" si="42"/>
        <v>8</v>
      </c>
      <c r="J672" s="116" t="str">
        <f t="shared" si="43"/>
        <v>High season</v>
      </c>
      <c r="K672" s="117" t="str" cm="1">
        <f t="array" ref="K672">_xlfn.IFS(AND(H672="Weekday", J672="High season"), VLOOKUP(B672, high_weekday, 2, 0),
    AND(H672="Saturday", J672="High season"), VLOOKUP(B672, high_saturday, 2, 0),
    AND(H672="Sunday", J672="High season"), VLOOKUP(B672, high_sunday, 2, 0),
    AND(H672="Weekday", J672="Low season"), VLOOKUP(B672, low_weekdays, 2, 0),
    AND(H672="Saturday", J672="Low season"), VLOOKUP(B672, low_saturday, 2, 0),
    AND(H672="Sunday", J672="Low season"), VLOOKUP(B672, low_sunday, 2, 0),
    TRUE, "error")</f>
        <v>Standard</v>
      </c>
    </row>
    <row r="673" spans="1:11" x14ac:dyDescent="0.25">
      <c r="A673" s="111">
        <v>45152</v>
      </c>
      <c r="B673" s="86">
        <v>0.83333333333333304</v>
      </c>
      <c r="C673" s="91">
        <f t="shared" ca="1" si="40"/>
        <v>30</v>
      </c>
      <c r="D673" s="118">
        <v>40</v>
      </c>
      <c r="E673" s="119">
        <v>0.8125</v>
      </c>
      <c r="F673" s="119">
        <v>0.83333333333333304</v>
      </c>
      <c r="G673" s="115">
        <f t="shared" si="41"/>
        <v>2</v>
      </c>
      <c r="H673" s="116" t="str" cm="1">
        <f t="array" ref="H673">_xlfn.IFS((G673&gt;=2)*(G673&lt;=6), "Weekday", G673=7, "Saturday", G673=1, "Sunday")</f>
        <v>Weekday</v>
      </c>
      <c r="I673" s="116">
        <f t="shared" si="42"/>
        <v>8</v>
      </c>
      <c r="J673" s="116" t="str">
        <f t="shared" si="43"/>
        <v>High season</v>
      </c>
      <c r="K673" s="117" t="str" cm="1">
        <f t="array" ref="K673">_xlfn.IFS(AND(H673="Weekday", J673="High season"), VLOOKUP(B673, high_weekday, 2, 0),
    AND(H673="Saturday", J673="High season"), VLOOKUP(B673, high_saturday, 2, 0),
    AND(H673="Sunday", J673="High season"), VLOOKUP(B673, high_sunday, 2, 0),
    AND(H673="Weekday", J673="Low season"), VLOOKUP(B673, low_weekdays, 2, 0),
    AND(H673="Saturday", J673="Low season"), VLOOKUP(B673, low_saturday, 2, 0),
    AND(H673="Sunday", J673="Low season"), VLOOKUP(B673, low_sunday, 2, 0),
    TRUE, "error")</f>
        <v>Standard</v>
      </c>
    </row>
    <row r="674" spans="1:11" x14ac:dyDescent="0.25">
      <c r="A674" s="111">
        <v>45152</v>
      </c>
      <c r="B674" s="86">
        <v>0.85416666666666696</v>
      </c>
      <c r="C674" s="91">
        <f t="shared" ca="1" si="40"/>
        <v>22</v>
      </c>
      <c r="D674" s="118">
        <v>41</v>
      </c>
      <c r="E674" s="119">
        <v>0.83333333333333304</v>
      </c>
      <c r="F674" s="119">
        <v>0.85416666666666696</v>
      </c>
      <c r="G674" s="115">
        <f t="shared" si="41"/>
        <v>2</v>
      </c>
      <c r="H674" s="116" t="str" cm="1">
        <f t="array" ref="H674">_xlfn.IFS((G674&gt;=2)*(G674&lt;=6), "Weekday", G674=7, "Saturday", G674=1, "Sunday")</f>
        <v>Weekday</v>
      </c>
      <c r="I674" s="116">
        <f t="shared" si="42"/>
        <v>8</v>
      </c>
      <c r="J674" s="116" t="str">
        <f t="shared" si="43"/>
        <v>High season</v>
      </c>
      <c r="K674" s="117" t="str" cm="1">
        <f t="array" ref="K674">_xlfn.IFS(AND(H674="Weekday", J674="High season"), VLOOKUP(B674, high_weekday, 2, 0),
    AND(H674="Saturday", J674="High season"), VLOOKUP(B674, high_saturday, 2, 0),
    AND(H674="Sunday", J674="High season"), VLOOKUP(B674, high_sunday, 2, 0),
    AND(H674="Weekday", J674="Low season"), VLOOKUP(B674, low_weekdays, 2, 0),
    AND(H674="Saturday", J674="Low season"), VLOOKUP(B674, low_saturday, 2, 0),
    AND(H674="Sunday", J674="Low season"), VLOOKUP(B674, low_sunday, 2, 0),
    TRUE, "error")</f>
        <v>Standard</v>
      </c>
    </row>
    <row r="675" spans="1:11" x14ac:dyDescent="0.25">
      <c r="A675" s="111">
        <v>45152</v>
      </c>
      <c r="B675" s="86">
        <v>0.875</v>
      </c>
      <c r="C675" s="91">
        <f t="shared" ca="1" si="40"/>
        <v>18</v>
      </c>
      <c r="D675" s="118">
        <v>42</v>
      </c>
      <c r="E675" s="119">
        <v>0.85416666666666696</v>
      </c>
      <c r="F675" s="119">
        <v>0.875</v>
      </c>
      <c r="G675" s="115">
        <f t="shared" si="41"/>
        <v>2</v>
      </c>
      <c r="H675" s="116" t="str" cm="1">
        <f t="array" ref="H675">_xlfn.IFS((G675&gt;=2)*(G675&lt;=6), "Weekday", G675=7, "Saturday", G675=1, "Sunday")</f>
        <v>Weekday</v>
      </c>
      <c r="I675" s="116">
        <f t="shared" si="42"/>
        <v>8</v>
      </c>
      <c r="J675" s="116" t="str">
        <f t="shared" si="43"/>
        <v>High season</v>
      </c>
      <c r="K675" s="117" t="str" cm="1">
        <f t="array" ref="K675">_xlfn.IFS(AND(H675="Weekday", J675="High season"), VLOOKUP(B675, high_weekday, 2, 0),
    AND(H675="Saturday", J675="High season"), VLOOKUP(B675, high_saturday, 2, 0),
    AND(H675="Sunday", J675="High season"), VLOOKUP(B675, high_sunday, 2, 0),
    AND(H675="Weekday", J675="Low season"), VLOOKUP(B675, low_weekdays, 2, 0),
    AND(H675="Saturday", J675="Low season"), VLOOKUP(B675, low_saturday, 2, 0),
    AND(H675="Sunday", J675="Low season"), VLOOKUP(B675, low_sunday, 2, 0),
    TRUE, "error")</f>
        <v>Standard</v>
      </c>
    </row>
    <row r="676" spans="1:11" x14ac:dyDescent="0.25">
      <c r="A676" s="111">
        <v>45152</v>
      </c>
      <c r="B676" s="86">
        <v>0.89583333333333304</v>
      </c>
      <c r="C676" s="91">
        <f t="shared" ca="1" si="40"/>
        <v>11</v>
      </c>
      <c r="D676" s="118">
        <v>43</v>
      </c>
      <c r="E676" s="119">
        <v>0.875</v>
      </c>
      <c r="F676" s="119">
        <v>0.89583333333333304</v>
      </c>
      <c r="G676" s="115">
        <f t="shared" si="41"/>
        <v>2</v>
      </c>
      <c r="H676" s="116" t="str" cm="1">
        <f t="array" ref="H676">_xlfn.IFS((G676&gt;=2)*(G676&lt;=6), "Weekday", G676=7, "Saturday", G676=1, "Sunday")</f>
        <v>Weekday</v>
      </c>
      <c r="I676" s="116">
        <f t="shared" si="42"/>
        <v>8</v>
      </c>
      <c r="J676" s="116" t="str">
        <f t="shared" si="43"/>
        <v>High season</v>
      </c>
      <c r="K676" s="117" t="str" cm="1">
        <f t="array" ref="K676">_xlfn.IFS(AND(H676="Weekday", J676="High season"), VLOOKUP(B676, high_weekday, 2, 0),
    AND(H676="Saturday", J676="High season"), VLOOKUP(B676, high_saturday, 2, 0),
    AND(H676="Sunday", J676="High season"), VLOOKUP(B676, high_sunday, 2, 0),
    AND(H676="Weekday", J676="Low season"), VLOOKUP(B676, low_weekdays, 2, 0),
    AND(H676="Saturday", J676="Low season"), VLOOKUP(B676, low_saturday, 2, 0),
    AND(H676="Sunday", J676="Low season"), VLOOKUP(B676, low_sunday, 2, 0),
    TRUE, "error")</f>
        <v>Standard</v>
      </c>
    </row>
    <row r="677" spans="1:11" x14ac:dyDescent="0.25">
      <c r="A677" s="111">
        <v>45152</v>
      </c>
      <c r="B677" s="86">
        <v>0.91666666666666696</v>
      </c>
      <c r="C677" s="91">
        <f t="shared" ca="1" si="40"/>
        <v>23</v>
      </c>
      <c r="D677" s="118">
        <v>44</v>
      </c>
      <c r="E677" s="119">
        <v>0.89583333333333304</v>
      </c>
      <c r="F677" s="119">
        <v>0.91666666666666696</v>
      </c>
      <c r="G677" s="115">
        <f t="shared" si="41"/>
        <v>2</v>
      </c>
      <c r="H677" s="116" t="str" cm="1">
        <f t="array" ref="H677">_xlfn.IFS((G677&gt;=2)*(G677&lt;=6), "Weekday", G677=7, "Saturday", G677=1, "Sunday")</f>
        <v>Weekday</v>
      </c>
      <c r="I677" s="116">
        <f t="shared" si="42"/>
        <v>8</v>
      </c>
      <c r="J677" s="116" t="str">
        <f t="shared" si="43"/>
        <v>High season</v>
      </c>
      <c r="K677" s="117" t="str" cm="1">
        <f t="array" ref="K677">_xlfn.IFS(AND(H677="Weekday", J677="High season"), VLOOKUP(B677, high_weekday, 2, 0),
    AND(H677="Saturday", J677="High season"), VLOOKUP(B677, high_saturday, 2, 0),
    AND(H677="Sunday", J677="High season"), VLOOKUP(B677, high_sunday, 2, 0),
    AND(H677="Weekday", J677="Low season"), VLOOKUP(B677, low_weekdays, 2, 0),
    AND(H677="Saturday", J677="Low season"), VLOOKUP(B677, low_saturday, 2, 0),
    AND(H677="Sunday", J677="Low season"), VLOOKUP(B677, low_sunday, 2, 0),
    TRUE, "error")</f>
        <v>Standard</v>
      </c>
    </row>
    <row r="678" spans="1:11" x14ac:dyDescent="0.25">
      <c r="A678" s="111">
        <v>45152</v>
      </c>
      <c r="B678" s="86">
        <v>0.9375</v>
      </c>
      <c r="C678" s="91">
        <f t="shared" ca="1" si="40"/>
        <v>17</v>
      </c>
      <c r="D678" s="118">
        <v>45</v>
      </c>
      <c r="E678" s="119">
        <v>0.91666666666666696</v>
      </c>
      <c r="F678" s="119">
        <v>0.9375</v>
      </c>
      <c r="G678" s="115">
        <f t="shared" si="41"/>
        <v>2</v>
      </c>
      <c r="H678" s="116" t="str" cm="1">
        <f t="array" ref="H678">_xlfn.IFS((G678&gt;=2)*(G678&lt;=6), "Weekday", G678=7, "Saturday", G678=1, "Sunday")</f>
        <v>Weekday</v>
      </c>
      <c r="I678" s="116">
        <f t="shared" si="42"/>
        <v>8</v>
      </c>
      <c r="J678" s="116" t="str">
        <f t="shared" si="43"/>
        <v>High season</v>
      </c>
      <c r="K678" s="117" t="str" cm="1">
        <f t="array" ref="K678">_xlfn.IFS(AND(H678="Weekday", J678="High season"), VLOOKUP(B678, high_weekday, 2, 0),
    AND(H678="Saturday", J678="High season"), VLOOKUP(B678, high_saturday, 2, 0),
    AND(H678="Sunday", J678="High season"), VLOOKUP(B678, high_sunday, 2, 0),
    AND(H678="Weekday", J678="Low season"), VLOOKUP(B678, low_weekdays, 2, 0),
    AND(H678="Saturday", J678="Low season"), VLOOKUP(B678, low_saturday, 2, 0),
    AND(H678="Sunday", J678="Low season"), VLOOKUP(B678, low_sunday, 2, 0),
    TRUE, "error")</f>
        <v>Off-peak</v>
      </c>
    </row>
    <row r="679" spans="1:11" x14ac:dyDescent="0.25">
      <c r="A679" s="111">
        <v>45152</v>
      </c>
      <c r="B679" s="86">
        <v>0.95833333333333304</v>
      </c>
      <c r="C679" s="91">
        <f t="shared" ca="1" si="40"/>
        <v>15</v>
      </c>
      <c r="D679" s="118">
        <v>46</v>
      </c>
      <c r="E679" s="119">
        <v>0.9375</v>
      </c>
      <c r="F679" s="119">
        <v>0.95833333333333304</v>
      </c>
      <c r="G679" s="115">
        <f t="shared" si="41"/>
        <v>2</v>
      </c>
      <c r="H679" s="116" t="str" cm="1">
        <f t="array" ref="H679">_xlfn.IFS((G679&gt;=2)*(G679&lt;=6), "Weekday", G679=7, "Saturday", G679=1, "Sunday")</f>
        <v>Weekday</v>
      </c>
      <c r="I679" s="116">
        <f t="shared" si="42"/>
        <v>8</v>
      </c>
      <c r="J679" s="116" t="str">
        <f t="shared" si="43"/>
        <v>High season</v>
      </c>
      <c r="K679" s="117" t="str" cm="1">
        <f t="array" ref="K679">_xlfn.IFS(AND(H679="Weekday", J679="High season"), VLOOKUP(B679, high_weekday, 2, 0),
    AND(H679="Saturday", J679="High season"), VLOOKUP(B679, high_saturday, 2, 0),
    AND(H679="Sunday", J679="High season"), VLOOKUP(B679, high_sunday, 2, 0),
    AND(H679="Weekday", J679="Low season"), VLOOKUP(B679, low_weekdays, 2, 0),
    AND(H679="Saturday", J679="Low season"), VLOOKUP(B679, low_saturday, 2, 0),
    AND(H679="Sunday", J679="Low season"), VLOOKUP(B679, low_sunday, 2, 0),
    TRUE, "error")</f>
        <v>Off-peak</v>
      </c>
    </row>
    <row r="680" spans="1:11" x14ac:dyDescent="0.25">
      <c r="A680" s="111">
        <v>45152</v>
      </c>
      <c r="B680" s="86">
        <v>0.97916666666666696</v>
      </c>
      <c r="C680" s="91">
        <f t="shared" ca="1" si="40"/>
        <v>10</v>
      </c>
      <c r="D680" s="118">
        <v>47</v>
      </c>
      <c r="E680" s="119">
        <v>0.95833333333333304</v>
      </c>
      <c r="F680" s="119">
        <v>0.97916666666666696</v>
      </c>
      <c r="G680" s="115">
        <f t="shared" si="41"/>
        <v>2</v>
      </c>
      <c r="H680" s="116" t="str" cm="1">
        <f t="array" ref="H680">_xlfn.IFS((G680&gt;=2)*(G680&lt;=6), "Weekday", G680=7, "Saturday", G680=1, "Sunday")</f>
        <v>Weekday</v>
      </c>
      <c r="I680" s="116">
        <f t="shared" si="42"/>
        <v>8</v>
      </c>
      <c r="J680" s="116" t="str">
        <f t="shared" si="43"/>
        <v>High season</v>
      </c>
      <c r="K680" s="117" t="str" cm="1">
        <f t="array" ref="K680">_xlfn.IFS(AND(H680="Weekday", J680="High season"), VLOOKUP(B680, high_weekday, 2, 0),
    AND(H680="Saturday", J680="High season"), VLOOKUP(B680, high_saturday, 2, 0),
    AND(H680="Sunday", J680="High season"), VLOOKUP(B680, high_sunday, 2, 0),
    AND(H680="Weekday", J680="Low season"), VLOOKUP(B680, low_weekdays, 2, 0),
    AND(H680="Saturday", J680="Low season"), VLOOKUP(B680, low_saturday, 2, 0),
    AND(H680="Sunday", J680="Low season"), VLOOKUP(B680, low_sunday, 2, 0),
    TRUE, "error")</f>
        <v>Off-peak</v>
      </c>
    </row>
    <row r="681" spans="1:11" x14ac:dyDescent="0.25">
      <c r="A681" s="111">
        <v>45152</v>
      </c>
      <c r="B681" s="86">
        <v>1</v>
      </c>
      <c r="C681" s="91">
        <f t="shared" ca="1" si="40"/>
        <v>14</v>
      </c>
      <c r="D681" s="118">
        <v>48</v>
      </c>
      <c r="E681" s="119">
        <v>0.97916666666666696</v>
      </c>
      <c r="F681" s="119">
        <v>1</v>
      </c>
      <c r="G681" s="115">
        <f t="shared" si="41"/>
        <v>2</v>
      </c>
      <c r="H681" s="116" t="str" cm="1">
        <f t="array" ref="H681">_xlfn.IFS((G681&gt;=2)*(G681&lt;=6), "Weekday", G681=7, "Saturday", G681=1, "Sunday")</f>
        <v>Weekday</v>
      </c>
      <c r="I681" s="116">
        <f t="shared" si="42"/>
        <v>8</v>
      </c>
      <c r="J681" s="116" t="str">
        <f t="shared" si="43"/>
        <v>High season</v>
      </c>
      <c r="K681" s="117" t="str" cm="1">
        <f t="array" ref="K681">_xlfn.IFS(AND(H681="Weekday", J681="High season"), VLOOKUP(B681, high_weekday, 2, 0),
    AND(H681="Saturday", J681="High season"), VLOOKUP(B681, high_saturday, 2, 0),
    AND(H681="Sunday", J681="High season"), VLOOKUP(B681, high_sunday, 2, 0),
    AND(H681="Weekday", J681="Low season"), VLOOKUP(B681, low_weekdays, 2, 0),
    AND(H681="Saturday", J681="Low season"), VLOOKUP(B681, low_saturday, 2, 0),
    AND(H681="Sunday", J681="Low season"), VLOOKUP(B681, low_sunday, 2, 0),
    TRUE, "error")</f>
        <v>Off-peak</v>
      </c>
    </row>
    <row r="682" spans="1:11" x14ac:dyDescent="0.25">
      <c r="A682" s="111">
        <v>45153</v>
      </c>
      <c r="B682" s="86">
        <v>2.0833333333333332E-2</v>
      </c>
      <c r="C682" s="91">
        <f t="shared" ca="1" si="40"/>
        <v>11</v>
      </c>
      <c r="D682" s="118">
        <v>1</v>
      </c>
      <c r="E682" s="119">
        <v>0</v>
      </c>
      <c r="F682" s="119">
        <v>2.0833333333333332E-2</v>
      </c>
      <c r="G682" s="115">
        <f t="shared" si="41"/>
        <v>3</v>
      </c>
      <c r="H682" s="116" t="str" cm="1">
        <f t="array" ref="H682">_xlfn.IFS((G682&gt;=2)*(G682&lt;=6), "Weekday", G682=7, "Saturday", G682=1, "Sunday")</f>
        <v>Weekday</v>
      </c>
      <c r="I682" s="116">
        <f t="shared" si="42"/>
        <v>8</v>
      </c>
      <c r="J682" s="116" t="str">
        <f t="shared" si="43"/>
        <v>High season</v>
      </c>
      <c r="K682" s="117" t="str" cm="1">
        <f t="array" ref="K682">_xlfn.IFS(AND(H682="Weekday", J682="High season"), VLOOKUP(B682, high_weekday, 2, 0),
    AND(H682="Saturday", J682="High season"), VLOOKUP(B682, high_saturday, 2, 0),
    AND(H682="Sunday", J682="High season"), VLOOKUP(B682, high_sunday, 2, 0),
    AND(H682="Weekday", J682="Low season"), VLOOKUP(B682, low_weekdays, 2, 0),
    AND(H682="Saturday", J682="Low season"), VLOOKUP(B682, low_saturday, 2, 0),
    AND(H682="Sunday", J682="Low season"), VLOOKUP(B682, low_sunday, 2, 0),
    TRUE, "error")</f>
        <v>Off-peak</v>
      </c>
    </row>
    <row r="683" spans="1:11" x14ac:dyDescent="0.25">
      <c r="A683" s="111">
        <v>45153</v>
      </c>
      <c r="B683" s="86">
        <v>4.1666666666666664E-2</v>
      </c>
      <c r="C683" s="91">
        <f t="shared" ca="1" si="40"/>
        <v>20</v>
      </c>
      <c r="D683" s="118">
        <v>2</v>
      </c>
      <c r="E683" s="119">
        <v>2.0833333333333332E-2</v>
      </c>
      <c r="F683" s="119">
        <v>4.1666666666666664E-2</v>
      </c>
      <c r="G683" s="115">
        <f t="shared" si="41"/>
        <v>3</v>
      </c>
      <c r="H683" s="116" t="str" cm="1">
        <f t="array" ref="H683">_xlfn.IFS((G683&gt;=2)*(G683&lt;=6), "Weekday", G683=7, "Saturday", G683=1, "Sunday")</f>
        <v>Weekday</v>
      </c>
      <c r="I683" s="116">
        <f t="shared" si="42"/>
        <v>8</v>
      </c>
      <c r="J683" s="116" t="str">
        <f t="shared" si="43"/>
        <v>High season</v>
      </c>
      <c r="K683" s="117" t="str" cm="1">
        <f t="array" ref="K683">_xlfn.IFS(AND(H683="Weekday", J683="High season"), VLOOKUP(B683, high_weekday, 2, 0),
    AND(H683="Saturday", J683="High season"), VLOOKUP(B683, high_saturday, 2, 0),
    AND(H683="Sunday", J683="High season"), VLOOKUP(B683, high_sunday, 2, 0),
    AND(H683="Weekday", J683="Low season"), VLOOKUP(B683, low_weekdays, 2, 0),
    AND(H683="Saturday", J683="Low season"), VLOOKUP(B683, low_saturday, 2, 0),
    AND(H683="Sunday", J683="Low season"), VLOOKUP(B683, low_sunday, 2, 0),
    TRUE, "error")</f>
        <v>Off-peak</v>
      </c>
    </row>
    <row r="684" spans="1:11" x14ac:dyDescent="0.25">
      <c r="A684" s="111">
        <v>45153</v>
      </c>
      <c r="B684" s="86">
        <v>6.25E-2</v>
      </c>
      <c r="C684" s="91">
        <f t="shared" ca="1" si="40"/>
        <v>11</v>
      </c>
      <c r="D684" s="118">
        <v>3</v>
      </c>
      <c r="E684" s="119">
        <v>4.1666666666666664E-2</v>
      </c>
      <c r="F684" s="119">
        <v>6.25E-2</v>
      </c>
      <c r="G684" s="115">
        <f t="shared" si="41"/>
        <v>3</v>
      </c>
      <c r="H684" s="116" t="str" cm="1">
        <f t="array" ref="H684">_xlfn.IFS((G684&gt;=2)*(G684&lt;=6), "Weekday", G684=7, "Saturday", G684=1, "Sunday")</f>
        <v>Weekday</v>
      </c>
      <c r="I684" s="116">
        <f t="shared" si="42"/>
        <v>8</v>
      </c>
      <c r="J684" s="116" t="str">
        <f t="shared" si="43"/>
        <v>High season</v>
      </c>
      <c r="K684" s="117" t="str" cm="1">
        <f t="array" ref="K684">_xlfn.IFS(AND(H684="Weekday", J684="High season"), VLOOKUP(B684, high_weekday, 2, 0),
    AND(H684="Saturday", J684="High season"), VLOOKUP(B684, high_saturday, 2, 0),
    AND(H684="Sunday", J684="High season"), VLOOKUP(B684, high_sunday, 2, 0),
    AND(H684="Weekday", J684="Low season"), VLOOKUP(B684, low_weekdays, 2, 0),
    AND(H684="Saturday", J684="Low season"), VLOOKUP(B684, low_saturday, 2, 0),
    AND(H684="Sunday", J684="Low season"), VLOOKUP(B684, low_sunday, 2, 0),
    TRUE, "error")</f>
        <v>Off-peak</v>
      </c>
    </row>
    <row r="685" spans="1:11" x14ac:dyDescent="0.25">
      <c r="A685" s="111">
        <v>45153</v>
      </c>
      <c r="B685" s="86">
        <v>8.3333333333333301E-2</v>
      </c>
      <c r="C685" s="91">
        <f t="shared" ca="1" si="40"/>
        <v>16</v>
      </c>
      <c r="D685" s="118">
        <v>4</v>
      </c>
      <c r="E685" s="119">
        <v>6.25E-2</v>
      </c>
      <c r="F685" s="119">
        <v>8.3333333333333301E-2</v>
      </c>
      <c r="G685" s="115">
        <f t="shared" si="41"/>
        <v>3</v>
      </c>
      <c r="H685" s="116" t="str" cm="1">
        <f t="array" ref="H685">_xlfn.IFS((G685&gt;=2)*(G685&lt;=6), "Weekday", G685=7, "Saturday", G685=1, "Sunday")</f>
        <v>Weekday</v>
      </c>
      <c r="I685" s="116">
        <f t="shared" si="42"/>
        <v>8</v>
      </c>
      <c r="J685" s="116" t="str">
        <f t="shared" si="43"/>
        <v>High season</v>
      </c>
      <c r="K685" s="117" t="str" cm="1">
        <f t="array" ref="K685">_xlfn.IFS(AND(H685="Weekday", J685="High season"), VLOOKUP(B685, high_weekday, 2, 0),
    AND(H685="Saturday", J685="High season"), VLOOKUP(B685, high_saturday, 2, 0),
    AND(H685="Sunday", J685="High season"), VLOOKUP(B685, high_sunday, 2, 0),
    AND(H685="Weekday", J685="Low season"), VLOOKUP(B685, low_weekdays, 2, 0),
    AND(H685="Saturday", J685="Low season"), VLOOKUP(B685, low_saturday, 2, 0),
    AND(H685="Sunday", J685="Low season"), VLOOKUP(B685, low_sunday, 2, 0),
    TRUE, "error")</f>
        <v>Off-peak</v>
      </c>
    </row>
    <row r="686" spans="1:11" x14ac:dyDescent="0.25">
      <c r="A686" s="111">
        <v>45153</v>
      </c>
      <c r="B686" s="86">
        <v>0.104166666666667</v>
      </c>
      <c r="C686" s="91">
        <f t="shared" ca="1" si="40"/>
        <v>5</v>
      </c>
      <c r="D686" s="118">
        <v>5</v>
      </c>
      <c r="E686" s="119">
        <v>8.3333333333333301E-2</v>
      </c>
      <c r="F686" s="119">
        <v>0.104166666666667</v>
      </c>
      <c r="G686" s="115">
        <f t="shared" si="41"/>
        <v>3</v>
      </c>
      <c r="H686" s="116" t="str" cm="1">
        <f t="array" ref="H686">_xlfn.IFS((G686&gt;=2)*(G686&lt;=6), "Weekday", G686=7, "Saturday", G686=1, "Sunday")</f>
        <v>Weekday</v>
      </c>
      <c r="I686" s="116">
        <f t="shared" si="42"/>
        <v>8</v>
      </c>
      <c r="J686" s="116" t="str">
        <f t="shared" si="43"/>
        <v>High season</v>
      </c>
      <c r="K686" s="117" t="str" cm="1">
        <f t="array" ref="K686">_xlfn.IFS(AND(H686="Weekday", J686="High season"), VLOOKUP(B686, high_weekday, 2, 0),
    AND(H686="Saturday", J686="High season"), VLOOKUP(B686, high_saturday, 2, 0),
    AND(H686="Sunday", J686="High season"), VLOOKUP(B686, high_sunday, 2, 0),
    AND(H686="Weekday", J686="Low season"), VLOOKUP(B686, low_weekdays, 2, 0),
    AND(H686="Saturday", J686="Low season"), VLOOKUP(B686, low_saturday, 2, 0),
    AND(H686="Sunday", J686="Low season"), VLOOKUP(B686, low_sunday, 2, 0),
    TRUE, "error")</f>
        <v>Off-peak</v>
      </c>
    </row>
    <row r="687" spans="1:11" x14ac:dyDescent="0.25">
      <c r="A687" s="111">
        <v>45153</v>
      </c>
      <c r="B687" s="86">
        <v>0.125</v>
      </c>
      <c r="C687" s="91">
        <f t="shared" ca="1" si="40"/>
        <v>25</v>
      </c>
      <c r="D687" s="118">
        <v>6</v>
      </c>
      <c r="E687" s="119">
        <v>0.104166666666667</v>
      </c>
      <c r="F687" s="119">
        <v>0.125</v>
      </c>
      <c r="G687" s="115">
        <f t="shared" si="41"/>
        <v>3</v>
      </c>
      <c r="H687" s="116" t="str" cm="1">
        <f t="array" ref="H687">_xlfn.IFS((G687&gt;=2)*(G687&lt;=6), "Weekday", G687=7, "Saturday", G687=1, "Sunday")</f>
        <v>Weekday</v>
      </c>
      <c r="I687" s="116">
        <f t="shared" si="42"/>
        <v>8</v>
      </c>
      <c r="J687" s="116" t="str">
        <f t="shared" si="43"/>
        <v>High season</v>
      </c>
      <c r="K687" s="117" t="str" cm="1">
        <f t="array" ref="K687">_xlfn.IFS(AND(H687="Weekday", J687="High season"), VLOOKUP(B687, high_weekday, 2, 0),
    AND(H687="Saturday", J687="High season"), VLOOKUP(B687, high_saturday, 2, 0),
    AND(H687="Sunday", J687="High season"), VLOOKUP(B687, high_sunday, 2, 0),
    AND(H687="Weekday", J687="Low season"), VLOOKUP(B687, low_weekdays, 2, 0),
    AND(H687="Saturday", J687="Low season"), VLOOKUP(B687, low_saturday, 2, 0),
    AND(H687="Sunday", J687="Low season"), VLOOKUP(B687, low_sunday, 2, 0),
    TRUE, "error")</f>
        <v>Off-peak</v>
      </c>
    </row>
    <row r="688" spans="1:11" x14ac:dyDescent="0.25">
      <c r="A688" s="111">
        <v>45153</v>
      </c>
      <c r="B688" s="86">
        <v>0.14583333333333301</v>
      </c>
      <c r="C688" s="91">
        <f t="shared" ca="1" si="40"/>
        <v>19</v>
      </c>
      <c r="D688" s="118">
        <v>7</v>
      </c>
      <c r="E688" s="119">
        <v>0.125</v>
      </c>
      <c r="F688" s="119">
        <v>0.14583333333333301</v>
      </c>
      <c r="G688" s="115">
        <f t="shared" si="41"/>
        <v>3</v>
      </c>
      <c r="H688" s="116" t="str" cm="1">
        <f t="array" ref="H688">_xlfn.IFS((G688&gt;=2)*(G688&lt;=6), "Weekday", G688=7, "Saturday", G688=1, "Sunday")</f>
        <v>Weekday</v>
      </c>
      <c r="I688" s="116">
        <f t="shared" si="42"/>
        <v>8</v>
      </c>
      <c r="J688" s="116" t="str">
        <f t="shared" si="43"/>
        <v>High season</v>
      </c>
      <c r="K688" s="117" t="str" cm="1">
        <f t="array" ref="K688">_xlfn.IFS(AND(H688="Weekday", J688="High season"), VLOOKUP(B688, high_weekday, 2, 0),
    AND(H688="Saturday", J688="High season"), VLOOKUP(B688, high_saturday, 2, 0),
    AND(H688="Sunday", J688="High season"), VLOOKUP(B688, high_sunday, 2, 0),
    AND(H688="Weekday", J688="Low season"), VLOOKUP(B688, low_weekdays, 2, 0),
    AND(H688="Saturday", J688="Low season"), VLOOKUP(B688, low_saturday, 2, 0),
    AND(H688="Sunday", J688="Low season"), VLOOKUP(B688, low_sunday, 2, 0),
    TRUE, "error")</f>
        <v>Off-peak</v>
      </c>
    </row>
    <row r="689" spans="1:11" x14ac:dyDescent="0.25">
      <c r="A689" s="111">
        <v>45153</v>
      </c>
      <c r="B689" s="86">
        <v>0.16666666666666699</v>
      </c>
      <c r="C689" s="91">
        <f t="shared" ca="1" si="40"/>
        <v>18</v>
      </c>
      <c r="D689" s="118">
        <v>8</v>
      </c>
      <c r="E689" s="119">
        <v>0.14583333333333301</v>
      </c>
      <c r="F689" s="119">
        <v>0.16666666666666699</v>
      </c>
      <c r="G689" s="115">
        <f t="shared" si="41"/>
        <v>3</v>
      </c>
      <c r="H689" s="116" t="str" cm="1">
        <f t="array" ref="H689">_xlfn.IFS((G689&gt;=2)*(G689&lt;=6), "Weekday", G689=7, "Saturday", G689=1, "Sunday")</f>
        <v>Weekday</v>
      </c>
      <c r="I689" s="116">
        <f t="shared" si="42"/>
        <v>8</v>
      </c>
      <c r="J689" s="116" t="str">
        <f t="shared" si="43"/>
        <v>High season</v>
      </c>
      <c r="K689" s="117" t="str" cm="1">
        <f t="array" ref="K689">_xlfn.IFS(AND(H689="Weekday", J689="High season"), VLOOKUP(B689, high_weekday, 2, 0),
    AND(H689="Saturday", J689="High season"), VLOOKUP(B689, high_saturday, 2, 0),
    AND(H689="Sunday", J689="High season"), VLOOKUP(B689, high_sunday, 2, 0),
    AND(H689="Weekday", J689="Low season"), VLOOKUP(B689, low_weekdays, 2, 0),
    AND(H689="Saturday", J689="Low season"), VLOOKUP(B689, low_saturday, 2, 0),
    AND(H689="Sunday", J689="Low season"), VLOOKUP(B689, low_sunday, 2, 0),
    TRUE, "error")</f>
        <v>Off-peak</v>
      </c>
    </row>
    <row r="690" spans="1:11" x14ac:dyDescent="0.25">
      <c r="A690" s="111">
        <v>45153</v>
      </c>
      <c r="B690" s="86">
        <v>0.1875</v>
      </c>
      <c r="C690" s="91">
        <f t="shared" ca="1" si="40"/>
        <v>3</v>
      </c>
      <c r="D690" s="118">
        <v>9</v>
      </c>
      <c r="E690" s="119">
        <v>0.16666666666666699</v>
      </c>
      <c r="F690" s="119">
        <v>0.1875</v>
      </c>
      <c r="G690" s="115">
        <f t="shared" si="41"/>
        <v>3</v>
      </c>
      <c r="H690" s="116" t="str" cm="1">
        <f t="array" ref="H690">_xlfn.IFS((G690&gt;=2)*(G690&lt;=6), "Weekday", G690=7, "Saturday", G690=1, "Sunday")</f>
        <v>Weekday</v>
      </c>
      <c r="I690" s="116">
        <f t="shared" si="42"/>
        <v>8</v>
      </c>
      <c r="J690" s="116" t="str">
        <f t="shared" si="43"/>
        <v>High season</v>
      </c>
      <c r="K690" s="117" t="str" cm="1">
        <f t="array" ref="K690">_xlfn.IFS(AND(H690="Weekday", J690="High season"), VLOOKUP(B690, high_weekday, 2, 0),
    AND(H690="Saturday", J690="High season"), VLOOKUP(B690, high_saturday, 2, 0),
    AND(H690="Sunday", J690="High season"), VLOOKUP(B690, high_sunday, 2, 0),
    AND(H690="Weekday", J690="Low season"), VLOOKUP(B690, low_weekdays, 2, 0),
    AND(H690="Saturday", J690="Low season"), VLOOKUP(B690, low_saturday, 2, 0),
    AND(H690="Sunday", J690="Low season"), VLOOKUP(B690, low_sunday, 2, 0),
    TRUE, "error")</f>
        <v>Off-peak</v>
      </c>
    </row>
    <row r="691" spans="1:11" x14ac:dyDescent="0.25">
      <c r="A691" s="111">
        <v>45153</v>
      </c>
      <c r="B691" s="86">
        <v>0.20833333333333301</v>
      </c>
      <c r="C691" s="91">
        <f t="shared" ca="1" si="40"/>
        <v>30</v>
      </c>
      <c r="D691" s="118">
        <v>10</v>
      </c>
      <c r="E691" s="119">
        <v>0.1875</v>
      </c>
      <c r="F691" s="119">
        <v>0.20833333333333301</v>
      </c>
      <c r="G691" s="115">
        <f t="shared" si="41"/>
        <v>3</v>
      </c>
      <c r="H691" s="116" t="str" cm="1">
        <f t="array" ref="H691">_xlfn.IFS((G691&gt;=2)*(G691&lt;=6), "Weekday", G691=7, "Saturday", G691=1, "Sunday")</f>
        <v>Weekday</v>
      </c>
      <c r="I691" s="116">
        <f t="shared" si="42"/>
        <v>8</v>
      </c>
      <c r="J691" s="116" t="str">
        <f t="shared" si="43"/>
        <v>High season</v>
      </c>
      <c r="K691" s="117" t="str" cm="1">
        <f t="array" ref="K691">_xlfn.IFS(AND(H691="Weekday", J691="High season"), VLOOKUP(B691, high_weekday, 2, 0),
    AND(H691="Saturday", J691="High season"), VLOOKUP(B691, high_saturday, 2, 0),
    AND(H691="Sunday", J691="High season"), VLOOKUP(B691, high_sunday, 2, 0),
    AND(H691="Weekday", J691="Low season"), VLOOKUP(B691, low_weekdays, 2, 0),
    AND(H691="Saturday", J691="Low season"), VLOOKUP(B691, low_saturday, 2, 0),
    AND(H691="Sunday", J691="Low season"), VLOOKUP(B691, low_sunday, 2, 0),
    TRUE, "error")</f>
        <v>Off-peak</v>
      </c>
    </row>
    <row r="692" spans="1:11" x14ac:dyDescent="0.25">
      <c r="A692" s="111">
        <v>45153</v>
      </c>
      <c r="B692" s="86">
        <v>0.22916666666666699</v>
      </c>
      <c r="C692" s="91">
        <f t="shared" ca="1" si="40"/>
        <v>9</v>
      </c>
      <c r="D692" s="118">
        <v>11</v>
      </c>
      <c r="E692" s="119">
        <v>0.20833333333333301</v>
      </c>
      <c r="F692" s="119">
        <v>0.22916666666666699</v>
      </c>
      <c r="G692" s="115">
        <f t="shared" si="41"/>
        <v>3</v>
      </c>
      <c r="H692" s="116" t="str" cm="1">
        <f t="array" ref="H692">_xlfn.IFS((G692&gt;=2)*(G692&lt;=6), "Weekday", G692=7, "Saturday", G692=1, "Sunday")</f>
        <v>Weekday</v>
      </c>
      <c r="I692" s="116">
        <f t="shared" si="42"/>
        <v>8</v>
      </c>
      <c r="J692" s="116" t="str">
        <f t="shared" si="43"/>
        <v>High season</v>
      </c>
      <c r="K692" s="117" t="str" cm="1">
        <f t="array" ref="K692">_xlfn.IFS(AND(H692="Weekday", J692="High season"), VLOOKUP(B692, high_weekday, 2, 0),
    AND(H692="Saturday", J692="High season"), VLOOKUP(B692, high_saturday, 2, 0),
    AND(H692="Sunday", J692="High season"), VLOOKUP(B692, high_sunday, 2, 0),
    AND(H692="Weekday", J692="Low season"), VLOOKUP(B692, low_weekdays, 2, 0),
    AND(H692="Saturday", J692="Low season"), VLOOKUP(B692, low_saturday, 2, 0),
    AND(H692="Sunday", J692="Low season"), VLOOKUP(B692, low_sunday, 2, 0),
    TRUE, "error")</f>
        <v>Off-peak</v>
      </c>
    </row>
    <row r="693" spans="1:11" x14ac:dyDescent="0.25">
      <c r="A693" s="111">
        <v>45153</v>
      </c>
      <c r="B693" s="86">
        <v>0.25</v>
      </c>
      <c r="C693" s="91">
        <f t="shared" ca="1" si="40"/>
        <v>22</v>
      </c>
      <c r="D693" s="118">
        <v>12</v>
      </c>
      <c r="E693" s="119">
        <v>0.22916666666666699</v>
      </c>
      <c r="F693" s="119">
        <v>0.25</v>
      </c>
      <c r="G693" s="115">
        <f t="shared" si="41"/>
        <v>3</v>
      </c>
      <c r="H693" s="116" t="str" cm="1">
        <f t="array" ref="H693">_xlfn.IFS((G693&gt;=2)*(G693&lt;=6), "Weekday", G693=7, "Saturday", G693=1, "Sunday")</f>
        <v>Weekday</v>
      </c>
      <c r="I693" s="116">
        <f t="shared" si="42"/>
        <v>8</v>
      </c>
      <c r="J693" s="116" t="str">
        <f t="shared" si="43"/>
        <v>High season</v>
      </c>
      <c r="K693" s="117" t="str" cm="1">
        <f t="array" ref="K693">_xlfn.IFS(AND(H693="Weekday", J693="High season"), VLOOKUP(B693, high_weekday, 2, 0),
    AND(H693="Saturday", J693="High season"), VLOOKUP(B693, high_saturday, 2, 0),
    AND(H693="Sunday", J693="High season"), VLOOKUP(B693, high_sunday, 2, 0),
    AND(H693="Weekday", J693="Low season"), VLOOKUP(B693, low_weekdays, 2, 0),
    AND(H693="Saturday", J693="Low season"), VLOOKUP(B693, low_saturday, 2, 0),
    AND(H693="Sunday", J693="Low season"), VLOOKUP(B693, low_sunday, 2, 0),
    TRUE, "error")</f>
        <v>Off-peak</v>
      </c>
    </row>
    <row r="694" spans="1:11" x14ac:dyDescent="0.25">
      <c r="A694" s="111">
        <v>45153</v>
      </c>
      <c r="B694" s="86">
        <v>0.27083333333333298</v>
      </c>
      <c r="C694" s="91">
        <f t="shared" ca="1" si="40"/>
        <v>5</v>
      </c>
      <c r="D694" s="118">
        <v>13</v>
      </c>
      <c r="E694" s="119">
        <v>0.25</v>
      </c>
      <c r="F694" s="119">
        <v>0.27083333333333298</v>
      </c>
      <c r="G694" s="115">
        <f t="shared" si="41"/>
        <v>3</v>
      </c>
      <c r="H694" s="116" t="str" cm="1">
        <f t="array" ref="H694">_xlfn.IFS((G694&gt;=2)*(G694&lt;=6), "Weekday", G694=7, "Saturday", G694=1, "Sunday")</f>
        <v>Weekday</v>
      </c>
      <c r="I694" s="116">
        <f t="shared" si="42"/>
        <v>8</v>
      </c>
      <c r="J694" s="116" t="str">
        <f t="shared" si="43"/>
        <v>High season</v>
      </c>
      <c r="K694" s="117" t="str" cm="1">
        <f t="array" ref="K694">_xlfn.IFS(AND(H694="Weekday", J694="High season"), VLOOKUP(B694, high_weekday, 2, 0),
    AND(H694="Saturday", J694="High season"), VLOOKUP(B694, high_saturday, 2, 0),
    AND(H694="Sunday", J694="High season"), VLOOKUP(B694, high_sunday, 2, 0),
    AND(H694="Weekday", J694="Low season"), VLOOKUP(B694, low_weekdays, 2, 0),
    AND(H694="Saturday", J694="Low season"), VLOOKUP(B694, low_saturday, 2, 0),
    AND(H694="Sunday", J694="Low season"), VLOOKUP(B694, low_sunday, 2, 0),
    TRUE, "error")</f>
        <v>Peak</v>
      </c>
    </row>
    <row r="695" spans="1:11" x14ac:dyDescent="0.25">
      <c r="A695" s="111">
        <v>45153</v>
      </c>
      <c r="B695" s="86">
        <v>0.29166666666666702</v>
      </c>
      <c r="C695" s="91">
        <f t="shared" ca="1" si="40"/>
        <v>18</v>
      </c>
      <c r="D695" s="118">
        <v>14</v>
      </c>
      <c r="E695" s="119">
        <v>0.27083333333333298</v>
      </c>
      <c r="F695" s="119">
        <v>0.29166666666666702</v>
      </c>
      <c r="G695" s="115">
        <f t="shared" si="41"/>
        <v>3</v>
      </c>
      <c r="H695" s="116" t="str" cm="1">
        <f t="array" ref="H695">_xlfn.IFS((G695&gt;=2)*(G695&lt;=6), "Weekday", G695=7, "Saturday", G695=1, "Sunday")</f>
        <v>Weekday</v>
      </c>
      <c r="I695" s="116">
        <f t="shared" si="42"/>
        <v>8</v>
      </c>
      <c r="J695" s="116" t="str">
        <f t="shared" si="43"/>
        <v>High season</v>
      </c>
      <c r="K695" s="117" t="str" cm="1">
        <f t="array" ref="K695">_xlfn.IFS(AND(H695="Weekday", J695="High season"), VLOOKUP(B695, high_weekday, 2, 0),
    AND(H695="Saturday", J695="High season"), VLOOKUP(B695, high_saturday, 2, 0),
    AND(H695="Sunday", J695="High season"), VLOOKUP(B695, high_sunday, 2, 0),
    AND(H695="Weekday", J695="Low season"), VLOOKUP(B695, low_weekdays, 2, 0),
    AND(H695="Saturday", J695="Low season"), VLOOKUP(B695, low_saturday, 2, 0),
    AND(H695="Sunday", J695="Low season"), VLOOKUP(B695, low_sunday, 2, 0),
    TRUE, "error")</f>
        <v>Peak</v>
      </c>
    </row>
    <row r="696" spans="1:11" x14ac:dyDescent="0.25">
      <c r="A696" s="111">
        <v>45153</v>
      </c>
      <c r="B696" s="86">
        <v>0.3125</v>
      </c>
      <c r="C696" s="91">
        <f t="shared" ca="1" si="40"/>
        <v>6</v>
      </c>
      <c r="D696" s="118">
        <v>15</v>
      </c>
      <c r="E696" s="119">
        <v>0.29166666666666702</v>
      </c>
      <c r="F696" s="119">
        <v>0.3125</v>
      </c>
      <c r="G696" s="115">
        <f t="shared" si="41"/>
        <v>3</v>
      </c>
      <c r="H696" s="116" t="str" cm="1">
        <f t="array" ref="H696">_xlfn.IFS((G696&gt;=2)*(G696&lt;=6), "Weekday", G696=7, "Saturday", G696=1, "Sunday")</f>
        <v>Weekday</v>
      </c>
      <c r="I696" s="116">
        <f t="shared" si="42"/>
        <v>8</v>
      </c>
      <c r="J696" s="116" t="str">
        <f t="shared" si="43"/>
        <v>High season</v>
      </c>
      <c r="K696" s="117" t="str" cm="1">
        <f t="array" ref="K696">_xlfn.IFS(AND(H696="Weekday", J696="High season"), VLOOKUP(B696, high_weekday, 2, 0),
    AND(H696="Saturday", J696="High season"), VLOOKUP(B696, high_saturday, 2, 0),
    AND(H696="Sunday", J696="High season"), VLOOKUP(B696, high_sunday, 2, 0),
    AND(H696="Weekday", J696="Low season"), VLOOKUP(B696, low_weekdays, 2, 0),
    AND(H696="Saturday", J696="Low season"), VLOOKUP(B696, low_saturday, 2, 0),
    AND(H696="Sunday", J696="Low season"), VLOOKUP(B696, low_sunday, 2, 0),
    TRUE, "error")</f>
        <v>Peak</v>
      </c>
    </row>
    <row r="697" spans="1:11" x14ac:dyDescent="0.25">
      <c r="A697" s="111">
        <v>45153</v>
      </c>
      <c r="B697" s="86">
        <v>0.33333333333333298</v>
      </c>
      <c r="C697" s="91">
        <f t="shared" ca="1" si="40"/>
        <v>17</v>
      </c>
      <c r="D697" s="118">
        <v>16</v>
      </c>
      <c r="E697" s="119">
        <v>0.3125</v>
      </c>
      <c r="F697" s="119">
        <v>0.33333333333333298</v>
      </c>
      <c r="G697" s="115">
        <f t="shared" si="41"/>
        <v>3</v>
      </c>
      <c r="H697" s="116" t="str" cm="1">
        <f t="array" ref="H697">_xlfn.IFS((G697&gt;=2)*(G697&lt;=6), "Weekday", G697=7, "Saturday", G697=1, "Sunday")</f>
        <v>Weekday</v>
      </c>
      <c r="I697" s="116">
        <f t="shared" si="42"/>
        <v>8</v>
      </c>
      <c r="J697" s="116" t="str">
        <f t="shared" si="43"/>
        <v>High season</v>
      </c>
      <c r="K697" s="117" t="str" cm="1">
        <f t="array" ref="K697">_xlfn.IFS(AND(H697="Weekday", J697="High season"), VLOOKUP(B697, high_weekday, 2, 0),
    AND(H697="Saturday", J697="High season"), VLOOKUP(B697, high_saturday, 2, 0),
    AND(H697="Sunday", J697="High season"), VLOOKUP(B697, high_sunday, 2, 0),
    AND(H697="Weekday", J697="Low season"), VLOOKUP(B697, low_weekdays, 2, 0),
    AND(H697="Saturday", J697="Low season"), VLOOKUP(B697, low_saturday, 2, 0),
    AND(H697="Sunday", J697="Low season"), VLOOKUP(B697, low_sunday, 2, 0),
    TRUE, "error")</f>
        <v>Peak</v>
      </c>
    </row>
    <row r="698" spans="1:11" x14ac:dyDescent="0.25">
      <c r="A698" s="111">
        <v>45153</v>
      </c>
      <c r="B698" s="86">
        <v>0.35416666666666702</v>
      </c>
      <c r="C698" s="91">
        <f t="shared" ca="1" si="40"/>
        <v>13</v>
      </c>
      <c r="D698" s="118">
        <v>17</v>
      </c>
      <c r="E698" s="119">
        <v>0.33333333333333298</v>
      </c>
      <c r="F698" s="119">
        <v>0.35416666666666702</v>
      </c>
      <c r="G698" s="115">
        <f t="shared" si="41"/>
        <v>3</v>
      </c>
      <c r="H698" s="116" t="str" cm="1">
        <f t="array" ref="H698">_xlfn.IFS((G698&gt;=2)*(G698&lt;=6), "Weekday", G698=7, "Saturday", G698=1, "Sunday")</f>
        <v>Weekday</v>
      </c>
      <c r="I698" s="116">
        <f t="shared" si="42"/>
        <v>8</v>
      </c>
      <c r="J698" s="116" t="str">
        <f t="shared" si="43"/>
        <v>High season</v>
      </c>
      <c r="K698" s="117" t="str" cm="1">
        <f t="array" ref="K698">_xlfn.IFS(AND(H698="Weekday", J698="High season"), VLOOKUP(B698, high_weekday, 2, 0),
    AND(H698="Saturday", J698="High season"), VLOOKUP(B698, high_saturday, 2, 0),
    AND(H698="Sunday", J698="High season"), VLOOKUP(B698, high_sunday, 2, 0),
    AND(H698="Weekday", J698="Low season"), VLOOKUP(B698, low_weekdays, 2, 0),
    AND(H698="Saturday", J698="Low season"), VLOOKUP(B698, low_saturday, 2, 0),
    AND(H698="Sunday", J698="Low season"), VLOOKUP(B698, low_sunday, 2, 0),
    TRUE, "error")</f>
        <v>Peak</v>
      </c>
    </row>
    <row r="699" spans="1:11" x14ac:dyDescent="0.25">
      <c r="A699" s="111">
        <v>45153</v>
      </c>
      <c r="B699" s="86">
        <v>0.375</v>
      </c>
      <c r="C699" s="91">
        <f t="shared" ca="1" si="40"/>
        <v>12</v>
      </c>
      <c r="D699" s="118">
        <v>18</v>
      </c>
      <c r="E699" s="119">
        <v>0.35416666666666702</v>
      </c>
      <c r="F699" s="119">
        <v>0.375</v>
      </c>
      <c r="G699" s="115">
        <f t="shared" si="41"/>
        <v>3</v>
      </c>
      <c r="H699" s="116" t="str" cm="1">
        <f t="array" ref="H699">_xlfn.IFS((G699&gt;=2)*(G699&lt;=6), "Weekday", G699=7, "Saturday", G699=1, "Sunday")</f>
        <v>Weekday</v>
      </c>
      <c r="I699" s="116">
        <f t="shared" si="42"/>
        <v>8</v>
      </c>
      <c r="J699" s="116" t="str">
        <f t="shared" si="43"/>
        <v>High season</v>
      </c>
      <c r="K699" s="117" t="str" cm="1">
        <f t="array" ref="K699">_xlfn.IFS(AND(H699="Weekday", J699="High season"), VLOOKUP(B699, high_weekday, 2, 0),
    AND(H699="Saturday", J699="High season"), VLOOKUP(B699, high_saturday, 2, 0),
    AND(H699="Sunday", J699="High season"), VLOOKUP(B699, high_sunday, 2, 0),
    AND(H699="Weekday", J699="Low season"), VLOOKUP(B699, low_weekdays, 2, 0),
    AND(H699="Saturday", J699="Low season"), VLOOKUP(B699, low_saturday, 2, 0),
    AND(H699="Sunday", J699="Low season"), VLOOKUP(B699, low_sunday, 2, 0),
    TRUE, "error")</f>
        <v>Peak</v>
      </c>
    </row>
    <row r="700" spans="1:11" x14ac:dyDescent="0.25">
      <c r="A700" s="111">
        <v>45153</v>
      </c>
      <c r="B700" s="86">
        <v>0.39583333333333298</v>
      </c>
      <c r="C700" s="91">
        <f t="shared" ca="1" si="40"/>
        <v>8</v>
      </c>
      <c r="D700" s="118">
        <v>19</v>
      </c>
      <c r="E700" s="119">
        <v>0.375</v>
      </c>
      <c r="F700" s="119">
        <v>0.39583333333333298</v>
      </c>
      <c r="G700" s="115">
        <f t="shared" si="41"/>
        <v>3</v>
      </c>
      <c r="H700" s="116" t="str" cm="1">
        <f t="array" ref="H700">_xlfn.IFS((G700&gt;=2)*(G700&lt;=6), "Weekday", G700=7, "Saturday", G700=1, "Sunday")</f>
        <v>Weekday</v>
      </c>
      <c r="I700" s="116">
        <f t="shared" si="42"/>
        <v>8</v>
      </c>
      <c r="J700" s="116" t="str">
        <f t="shared" si="43"/>
        <v>High season</v>
      </c>
      <c r="K700" s="117" t="str" cm="1">
        <f t="array" ref="K700">_xlfn.IFS(AND(H700="Weekday", J700="High season"), VLOOKUP(B700, high_weekday, 2, 0),
    AND(H700="Saturday", J700="High season"), VLOOKUP(B700, high_saturday, 2, 0),
    AND(H700="Sunday", J700="High season"), VLOOKUP(B700, high_sunday, 2, 0),
    AND(H700="Weekday", J700="Low season"), VLOOKUP(B700, low_weekdays, 2, 0),
    AND(H700="Saturday", J700="Low season"), VLOOKUP(B700, low_saturday, 2, 0),
    AND(H700="Sunday", J700="Low season"), VLOOKUP(B700, low_sunday, 2, 0),
    TRUE, "error")</f>
        <v>Standard</v>
      </c>
    </row>
    <row r="701" spans="1:11" x14ac:dyDescent="0.25">
      <c r="A701" s="111">
        <v>45153</v>
      </c>
      <c r="B701" s="86">
        <v>0.41666666666666702</v>
      </c>
      <c r="C701" s="91">
        <f t="shared" ca="1" si="40"/>
        <v>13</v>
      </c>
      <c r="D701" s="118">
        <v>20</v>
      </c>
      <c r="E701" s="119">
        <v>0.39583333333333298</v>
      </c>
      <c r="F701" s="119">
        <v>0.41666666666666702</v>
      </c>
      <c r="G701" s="115">
        <f t="shared" si="41"/>
        <v>3</v>
      </c>
      <c r="H701" s="116" t="str" cm="1">
        <f t="array" ref="H701">_xlfn.IFS((G701&gt;=2)*(G701&lt;=6), "Weekday", G701=7, "Saturday", G701=1, "Sunday")</f>
        <v>Weekday</v>
      </c>
      <c r="I701" s="116">
        <f t="shared" si="42"/>
        <v>8</v>
      </c>
      <c r="J701" s="116" t="str">
        <f t="shared" si="43"/>
        <v>High season</v>
      </c>
      <c r="K701" s="117" t="str" cm="1">
        <f t="array" ref="K701">_xlfn.IFS(AND(H701="Weekday", J701="High season"), VLOOKUP(B701, high_weekday, 2, 0),
    AND(H701="Saturday", J701="High season"), VLOOKUP(B701, high_saturday, 2, 0),
    AND(H701="Sunday", J701="High season"), VLOOKUP(B701, high_sunday, 2, 0),
    AND(H701="Weekday", J701="Low season"), VLOOKUP(B701, low_weekdays, 2, 0),
    AND(H701="Saturday", J701="Low season"), VLOOKUP(B701, low_saturday, 2, 0),
    AND(H701="Sunday", J701="Low season"), VLOOKUP(B701, low_sunday, 2, 0),
    TRUE, "error")</f>
        <v>Standard</v>
      </c>
    </row>
    <row r="702" spans="1:11" x14ac:dyDescent="0.25">
      <c r="A702" s="111">
        <v>45153</v>
      </c>
      <c r="B702" s="86">
        <v>0.4375</v>
      </c>
      <c r="C702" s="91">
        <f t="shared" ca="1" si="40"/>
        <v>1</v>
      </c>
      <c r="D702" s="118">
        <v>21</v>
      </c>
      <c r="E702" s="119">
        <v>0.41666666666666702</v>
      </c>
      <c r="F702" s="119">
        <v>0.4375</v>
      </c>
      <c r="G702" s="115">
        <f t="shared" si="41"/>
        <v>3</v>
      </c>
      <c r="H702" s="116" t="str" cm="1">
        <f t="array" ref="H702">_xlfn.IFS((G702&gt;=2)*(G702&lt;=6), "Weekday", G702=7, "Saturday", G702=1, "Sunday")</f>
        <v>Weekday</v>
      </c>
      <c r="I702" s="116">
        <f t="shared" si="42"/>
        <v>8</v>
      </c>
      <c r="J702" s="116" t="str">
        <f t="shared" si="43"/>
        <v>High season</v>
      </c>
      <c r="K702" s="117" t="str" cm="1">
        <f t="array" ref="K702">_xlfn.IFS(AND(H702="Weekday", J702="High season"), VLOOKUP(B702, high_weekday, 2, 0),
    AND(H702="Saturday", J702="High season"), VLOOKUP(B702, high_saturday, 2, 0),
    AND(H702="Sunday", J702="High season"), VLOOKUP(B702, high_sunday, 2, 0),
    AND(H702="Weekday", J702="Low season"), VLOOKUP(B702, low_weekdays, 2, 0),
    AND(H702="Saturday", J702="Low season"), VLOOKUP(B702, low_saturday, 2, 0),
    AND(H702="Sunday", J702="Low season"), VLOOKUP(B702, low_sunday, 2, 0),
    TRUE, "error")</f>
        <v>Standard</v>
      </c>
    </row>
    <row r="703" spans="1:11" x14ac:dyDescent="0.25">
      <c r="A703" s="111">
        <v>45153</v>
      </c>
      <c r="B703" s="86">
        <v>0.45833333333333298</v>
      </c>
      <c r="C703" s="91">
        <f t="shared" ca="1" si="40"/>
        <v>16</v>
      </c>
      <c r="D703" s="118">
        <v>22</v>
      </c>
      <c r="E703" s="119">
        <v>0.4375</v>
      </c>
      <c r="F703" s="119">
        <v>0.45833333333333298</v>
      </c>
      <c r="G703" s="115">
        <f t="shared" si="41"/>
        <v>3</v>
      </c>
      <c r="H703" s="116" t="str" cm="1">
        <f t="array" ref="H703">_xlfn.IFS((G703&gt;=2)*(G703&lt;=6), "Weekday", G703=7, "Saturday", G703=1, "Sunday")</f>
        <v>Weekday</v>
      </c>
      <c r="I703" s="116">
        <f t="shared" si="42"/>
        <v>8</v>
      </c>
      <c r="J703" s="116" t="str">
        <f t="shared" si="43"/>
        <v>High season</v>
      </c>
      <c r="K703" s="117" t="str" cm="1">
        <f t="array" ref="K703">_xlfn.IFS(AND(H703="Weekday", J703="High season"), VLOOKUP(B703, high_weekday, 2, 0),
    AND(H703="Saturday", J703="High season"), VLOOKUP(B703, high_saturday, 2, 0),
    AND(H703="Sunday", J703="High season"), VLOOKUP(B703, high_sunday, 2, 0),
    AND(H703="Weekday", J703="Low season"), VLOOKUP(B703, low_weekdays, 2, 0),
    AND(H703="Saturday", J703="Low season"), VLOOKUP(B703, low_saturday, 2, 0),
    AND(H703="Sunday", J703="Low season"), VLOOKUP(B703, low_sunday, 2, 0),
    TRUE, "error")</f>
        <v>Standard</v>
      </c>
    </row>
    <row r="704" spans="1:11" x14ac:dyDescent="0.25">
      <c r="A704" s="111">
        <v>45153</v>
      </c>
      <c r="B704" s="86">
        <v>0.47916666666666702</v>
      </c>
      <c r="C704" s="91">
        <f t="shared" ca="1" si="40"/>
        <v>14</v>
      </c>
      <c r="D704" s="118">
        <v>23</v>
      </c>
      <c r="E704" s="119">
        <v>0.45833333333333298</v>
      </c>
      <c r="F704" s="119">
        <v>0.47916666666666702</v>
      </c>
      <c r="G704" s="115">
        <f t="shared" si="41"/>
        <v>3</v>
      </c>
      <c r="H704" s="116" t="str" cm="1">
        <f t="array" ref="H704">_xlfn.IFS((G704&gt;=2)*(G704&lt;=6), "Weekday", G704=7, "Saturday", G704=1, "Sunday")</f>
        <v>Weekday</v>
      </c>
      <c r="I704" s="116">
        <f t="shared" si="42"/>
        <v>8</v>
      </c>
      <c r="J704" s="116" t="str">
        <f t="shared" si="43"/>
        <v>High season</v>
      </c>
      <c r="K704" s="117" t="str" cm="1">
        <f t="array" ref="K704">_xlfn.IFS(AND(H704="Weekday", J704="High season"), VLOOKUP(B704, high_weekday, 2, 0),
    AND(H704="Saturday", J704="High season"), VLOOKUP(B704, high_saturday, 2, 0),
    AND(H704="Sunday", J704="High season"), VLOOKUP(B704, high_sunday, 2, 0),
    AND(H704="Weekday", J704="Low season"), VLOOKUP(B704, low_weekdays, 2, 0),
    AND(H704="Saturday", J704="Low season"), VLOOKUP(B704, low_saturday, 2, 0),
    AND(H704="Sunday", J704="Low season"), VLOOKUP(B704, low_sunday, 2, 0),
    TRUE, "error")</f>
        <v>Standard</v>
      </c>
    </row>
    <row r="705" spans="1:11" x14ac:dyDescent="0.25">
      <c r="A705" s="111">
        <v>45153</v>
      </c>
      <c r="B705" s="86">
        <v>0.5</v>
      </c>
      <c r="C705" s="91">
        <f t="shared" ca="1" si="40"/>
        <v>4</v>
      </c>
      <c r="D705" s="118">
        <v>24</v>
      </c>
      <c r="E705" s="119">
        <v>0.47916666666666702</v>
      </c>
      <c r="F705" s="119">
        <v>0.5</v>
      </c>
      <c r="G705" s="115">
        <f t="shared" si="41"/>
        <v>3</v>
      </c>
      <c r="H705" s="116" t="str" cm="1">
        <f t="array" ref="H705">_xlfn.IFS((G705&gt;=2)*(G705&lt;=6), "Weekday", G705=7, "Saturday", G705=1, "Sunday")</f>
        <v>Weekday</v>
      </c>
      <c r="I705" s="116">
        <f t="shared" si="42"/>
        <v>8</v>
      </c>
      <c r="J705" s="116" t="str">
        <f t="shared" si="43"/>
        <v>High season</v>
      </c>
      <c r="K705" s="117" t="str" cm="1">
        <f t="array" ref="K705">_xlfn.IFS(AND(H705="Weekday", J705="High season"), VLOOKUP(B705, high_weekday, 2, 0),
    AND(H705="Saturday", J705="High season"), VLOOKUP(B705, high_saturday, 2, 0),
    AND(H705="Sunday", J705="High season"), VLOOKUP(B705, high_sunday, 2, 0),
    AND(H705="Weekday", J705="Low season"), VLOOKUP(B705, low_weekdays, 2, 0),
    AND(H705="Saturday", J705="Low season"), VLOOKUP(B705, low_saturday, 2, 0),
    AND(H705="Sunday", J705="Low season"), VLOOKUP(B705, low_sunday, 2, 0),
    TRUE, "error")</f>
        <v>Standard</v>
      </c>
    </row>
    <row r="706" spans="1:11" x14ac:dyDescent="0.25">
      <c r="A706" s="111">
        <v>45153</v>
      </c>
      <c r="B706" s="86">
        <v>0.52083333333333304</v>
      </c>
      <c r="C706" s="91">
        <f t="shared" ca="1" si="40"/>
        <v>1</v>
      </c>
      <c r="D706" s="118">
        <v>25</v>
      </c>
      <c r="E706" s="119">
        <v>0.5</v>
      </c>
      <c r="F706" s="119">
        <v>0.52083333333333304</v>
      </c>
      <c r="G706" s="115">
        <f t="shared" si="41"/>
        <v>3</v>
      </c>
      <c r="H706" s="116" t="str" cm="1">
        <f t="array" ref="H706">_xlfn.IFS((G706&gt;=2)*(G706&lt;=6), "Weekday", G706=7, "Saturday", G706=1, "Sunday")</f>
        <v>Weekday</v>
      </c>
      <c r="I706" s="116">
        <f t="shared" si="42"/>
        <v>8</v>
      </c>
      <c r="J706" s="116" t="str">
        <f t="shared" si="43"/>
        <v>High season</v>
      </c>
      <c r="K706" s="117" t="str" cm="1">
        <f t="array" ref="K706">_xlfn.IFS(AND(H706="Weekday", J706="High season"), VLOOKUP(B706, high_weekday, 2, 0),
    AND(H706="Saturday", J706="High season"), VLOOKUP(B706, high_saturday, 2, 0),
    AND(H706="Sunday", J706="High season"), VLOOKUP(B706, high_sunday, 2, 0),
    AND(H706="Weekday", J706="Low season"), VLOOKUP(B706, low_weekdays, 2, 0),
    AND(H706="Saturday", J706="Low season"), VLOOKUP(B706, low_saturday, 2, 0),
    AND(H706="Sunday", J706="Low season"), VLOOKUP(B706, low_sunday, 2, 0),
    TRUE, "error")</f>
        <v>Standard</v>
      </c>
    </row>
    <row r="707" spans="1:11" x14ac:dyDescent="0.25">
      <c r="A707" s="111">
        <v>45153</v>
      </c>
      <c r="B707" s="86">
        <v>0.54166666666666696</v>
      </c>
      <c r="C707" s="91">
        <f t="shared" ca="1" si="40"/>
        <v>4</v>
      </c>
      <c r="D707" s="118">
        <v>26</v>
      </c>
      <c r="E707" s="119">
        <v>0.52083333333333304</v>
      </c>
      <c r="F707" s="119">
        <v>0.54166666666666696</v>
      </c>
      <c r="G707" s="115">
        <f t="shared" si="41"/>
        <v>3</v>
      </c>
      <c r="H707" s="116" t="str" cm="1">
        <f t="array" ref="H707">_xlfn.IFS((G707&gt;=2)*(G707&lt;=6), "Weekday", G707=7, "Saturday", G707=1, "Sunday")</f>
        <v>Weekday</v>
      </c>
      <c r="I707" s="116">
        <f t="shared" si="42"/>
        <v>8</v>
      </c>
      <c r="J707" s="116" t="str">
        <f t="shared" si="43"/>
        <v>High season</v>
      </c>
      <c r="K707" s="117" t="str" cm="1">
        <f t="array" ref="K707">_xlfn.IFS(AND(H707="Weekday", J707="High season"), VLOOKUP(B707, high_weekday, 2, 0),
    AND(H707="Saturday", J707="High season"), VLOOKUP(B707, high_saturday, 2, 0),
    AND(H707="Sunday", J707="High season"), VLOOKUP(B707, high_sunday, 2, 0),
    AND(H707="Weekday", J707="Low season"), VLOOKUP(B707, low_weekdays, 2, 0),
    AND(H707="Saturday", J707="Low season"), VLOOKUP(B707, low_saturday, 2, 0),
    AND(H707="Sunday", J707="Low season"), VLOOKUP(B707, low_sunday, 2, 0),
    TRUE, "error")</f>
        <v>Standard</v>
      </c>
    </row>
    <row r="708" spans="1:11" x14ac:dyDescent="0.25">
      <c r="A708" s="111">
        <v>45153</v>
      </c>
      <c r="B708" s="86">
        <v>0.5625</v>
      </c>
      <c r="C708" s="91">
        <f t="shared" ca="1" si="40"/>
        <v>15</v>
      </c>
      <c r="D708" s="118">
        <v>27</v>
      </c>
      <c r="E708" s="119">
        <v>0.54166666666666696</v>
      </c>
      <c r="F708" s="119">
        <v>0.5625</v>
      </c>
      <c r="G708" s="115">
        <f t="shared" si="41"/>
        <v>3</v>
      </c>
      <c r="H708" s="116" t="str" cm="1">
        <f t="array" ref="H708">_xlfn.IFS((G708&gt;=2)*(G708&lt;=6), "Weekday", G708=7, "Saturday", G708=1, "Sunday")</f>
        <v>Weekday</v>
      </c>
      <c r="I708" s="116">
        <f t="shared" si="42"/>
        <v>8</v>
      </c>
      <c r="J708" s="116" t="str">
        <f t="shared" si="43"/>
        <v>High season</v>
      </c>
      <c r="K708" s="117" t="str" cm="1">
        <f t="array" ref="K708">_xlfn.IFS(AND(H708="Weekday", J708="High season"), VLOOKUP(B708, high_weekday, 2, 0),
    AND(H708="Saturday", J708="High season"), VLOOKUP(B708, high_saturday, 2, 0),
    AND(H708="Sunday", J708="High season"), VLOOKUP(B708, high_sunday, 2, 0),
    AND(H708="Weekday", J708="Low season"), VLOOKUP(B708, low_weekdays, 2, 0),
    AND(H708="Saturday", J708="Low season"), VLOOKUP(B708, low_saturday, 2, 0),
    AND(H708="Sunday", J708="Low season"), VLOOKUP(B708, low_sunday, 2, 0),
    TRUE, "error")</f>
        <v>Standard</v>
      </c>
    </row>
    <row r="709" spans="1:11" x14ac:dyDescent="0.25">
      <c r="A709" s="111">
        <v>45153</v>
      </c>
      <c r="B709" s="86">
        <v>0.58333333333333304</v>
      </c>
      <c r="C709" s="91">
        <f t="shared" ca="1" si="40"/>
        <v>4</v>
      </c>
      <c r="D709" s="118">
        <v>28</v>
      </c>
      <c r="E709" s="119">
        <v>0.5625</v>
      </c>
      <c r="F709" s="119">
        <v>0.58333333333333304</v>
      </c>
      <c r="G709" s="115">
        <f t="shared" si="41"/>
        <v>3</v>
      </c>
      <c r="H709" s="116" t="str" cm="1">
        <f t="array" ref="H709">_xlfn.IFS((G709&gt;=2)*(G709&lt;=6), "Weekday", G709=7, "Saturday", G709=1, "Sunday")</f>
        <v>Weekday</v>
      </c>
      <c r="I709" s="116">
        <f t="shared" si="42"/>
        <v>8</v>
      </c>
      <c r="J709" s="116" t="str">
        <f t="shared" si="43"/>
        <v>High season</v>
      </c>
      <c r="K709" s="117" t="str" cm="1">
        <f t="array" ref="K709">_xlfn.IFS(AND(H709="Weekday", J709="High season"), VLOOKUP(B709, high_weekday, 2, 0),
    AND(H709="Saturday", J709="High season"), VLOOKUP(B709, high_saturday, 2, 0),
    AND(H709="Sunday", J709="High season"), VLOOKUP(B709, high_sunday, 2, 0),
    AND(H709="Weekday", J709="Low season"), VLOOKUP(B709, low_weekdays, 2, 0),
    AND(H709="Saturday", J709="Low season"), VLOOKUP(B709, low_saturday, 2, 0),
    AND(H709="Sunday", J709="Low season"), VLOOKUP(B709, low_sunday, 2, 0),
    TRUE, "error")</f>
        <v>Standard</v>
      </c>
    </row>
    <row r="710" spans="1:11" x14ac:dyDescent="0.25">
      <c r="A710" s="111">
        <v>45153</v>
      </c>
      <c r="B710" s="86">
        <v>0.60416666666666696</v>
      </c>
      <c r="C710" s="91">
        <f t="shared" ca="1" si="40"/>
        <v>23</v>
      </c>
      <c r="D710" s="118">
        <v>29</v>
      </c>
      <c r="E710" s="119">
        <v>0.58333333333333304</v>
      </c>
      <c r="F710" s="119">
        <v>0.60416666666666696</v>
      </c>
      <c r="G710" s="115">
        <f t="shared" si="41"/>
        <v>3</v>
      </c>
      <c r="H710" s="116" t="str" cm="1">
        <f t="array" ref="H710">_xlfn.IFS((G710&gt;=2)*(G710&lt;=6), "Weekday", G710=7, "Saturday", G710=1, "Sunday")</f>
        <v>Weekday</v>
      </c>
      <c r="I710" s="116">
        <f t="shared" si="42"/>
        <v>8</v>
      </c>
      <c r="J710" s="116" t="str">
        <f t="shared" si="43"/>
        <v>High season</v>
      </c>
      <c r="K710" s="117" t="str" cm="1">
        <f t="array" ref="K710">_xlfn.IFS(AND(H710="Weekday", J710="High season"), VLOOKUP(B710, high_weekday, 2, 0),
    AND(H710="Saturday", J710="High season"), VLOOKUP(B710, high_saturday, 2, 0),
    AND(H710="Sunday", J710="High season"), VLOOKUP(B710, high_sunday, 2, 0),
    AND(H710="Weekday", J710="Low season"), VLOOKUP(B710, low_weekdays, 2, 0),
    AND(H710="Saturday", J710="Low season"), VLOOKUP(B710, low_saturday, 2, 0),
    AND(H710="Sunday", J710="Low season"), VLOOKUP(B710, low_sunday, 2, 0),
    TRUE, "error")</f>
        <v>Standard</v>
      </c>
    </row>
    <row r="711" spans="1:11" x14ac:dyDescent="0.25">
      <c r="A711" s="111">
        <v>45153</v>
      </c>
      <c r="B711" s="86">
        <v>0.625</v>
      </c>
      <c r="C711" s="91">
        <f t="shared" ca="1" si="40"/>
        <v>4</v>
      </c>
      <c r="D711" s="118">
        <v>30</v>
      </c>
      <c r="E711" s="119">
        <v>0.60416666666666696</v>
      </c>
      <c r="F711" s="119">
        <v>0.625</v>
      </c>
      <c r="G711" s="115">
        <f t="shared" si="41"/>
        <v>3</v>
      </c>
      <c r="H711" s="116" t="str" cm="1">
        <f t="array" ref="H711">_xlfn.IFS((G711&gt;=2)*(G711&lt;=6), "Weekday", G711=7, "Saturday", G711=1, "Sunday")</f>
        <v>Weekday</v>
      </c>
      <c r="I711" s="116">
        <f t="shared" si="42"/>
        <v>8</v>
      </c>
      <c r="J711" s="116" t="str">
        <f t="shared" si="43"/>
        <v>High season</v>
      </c>
      <c r="K711" s="117" t="str" cm="1">
        <f t="array" ref="K711">_xlfn.IFS(AND(H711="Weekday", J711="High season"), VLOOKUP(B711, high_weekday, 2, 0),
    AND(H711="Saturday", J711="High season"), VLOOKUP(B711, high_saturday, 2, 0),
    AND(H711="Sunday", J711="High season"), VLOOKUP(B711, high_sunday, 2, 0),
    AND(H711="Weekday", J711="Low season"), VLOOKUP(B711, low_weekdays, 2, 0),
    AND(H711="Saturday", J711="Low season"), VLOOKUP(B711, low_saturday, 2, 0),
    AND(H711="Sunday", J711="Low season"), VLOOKUP(B711, low_sunday, 2, 0),
    TRUE, "error")</f>
        <v>Standard</v>
      </c>
    </row>
    <row r="712" spans="1:11" x14ac:dyDescent="0.25">
      <c r="A712" s="111">
        <v>45153</v>
      </c>
      <c r="B712" s="86">
        <v>0.64583333333333304</v>
      </c>
      <c r="C712" s="91">
        <f t="shared" ca="1" si="40"/>
        <v>28</v>
      </c>
      <c r="D712" s="118">
        <v>31</v>
      </c>
      <c r="E712" s="119">
        <v>0.625</v>
      </c>
      <c r="F712" s="119">
        <v>0.64583333333333304</v>
      </c>
      <c r="G712" s="115">
        <f t="shared" si="41"/>
        <v>3</v>
      </c>
      <c r="H712" s="116" t="str" cm="1">
        <f t="array" ref="H712">_xlfn.IFS((G712&gt;=2)*(G712&lt;=6), "Weekday", G712=7, "Saturday", G712=1, "Sunday")</f>
        <v>Weekday</v>
      </c>
      <c r="I712" s="116">
        <f t="shared" si="42"/>
        <v>8</v>
      </c>
      <c r="J712" s="116" t="str">
        <f t="shared" si="43"/>
        <v>High season</v>
      </c>
      <c r="K712" s="117" t="str" cm="1">
        <f t="array" ref="K712">_xlfn.IFS(AND(H712="Weekday", J712="High season"), VLOOKUP(B712, high_weekday, 2, 0),
    AND(H712="Saturday", J712="High season"), VLOOKUP(B712, high_saturday, 2, 0),
    AND(H712="Sunday", J712="High season"), VLOOKUP(B712, high_sunday, 2, 0),
    AND(H712="Weekday", J712="Low season"), VLOOKUP(B712, low_weekdays, 2, 0),
    AND(H712="Saturday", J712="Low season"), VLOOKUP(B712, low_saturday, 2, 0),
    AND(H712="Sunday", J712="Low season"), VLOOKUP(B712, low_sunday, 2, 0),
    TRUE, "error")</f>
        <v>Standard</v>
      </c>
    </row>
    <row r="713" spans="1:11" x14ac:dyDescent="0.25">
      <c r="A713" s="111">
        <v>45153</v>
      </c>
      <c r="B713" s="86">
        <v>0.66666666666666696</v>
      </c>
      <c r="C713" s="91">
        <f t="shared" ca="1" si="40"/>
        <v>29</v>
      </c>
      <c r="D713" s="118">
        <v>32</v>
      </c>
      <c r="E713" s="119">
        <v>0.64583333333333304</v>
      </c>
      <c r="F713" s="119">
        <v>0.66666666666666696</v>
      </c>
      <c r="G713" s="115">
        <f t="shared" si="41"/>
        <v>3</v>
      </c>
      <c r="H713" s="116" t="str" cm="1">
        <f t="array" ref="H713">_xlfn.IFS((G713&gt;=2)*(G713&lt;=6), "Weekday", G713=7, "Saturday", G713=1, "Sunday")</f>
        <v>Weekday</v>
      </c>
      <c r="I713" s="116">
        <f t="shared" si="42"/>
        <v>8</v>
      </c>
      <c r="J713" s="116" t="str">
        <f t="shared" si="43"/>
        <v>High season</v>
      </c>
      <c r="K713" s="117" t="str" cm="1">
        <f t="array" ref="K713">_xlfn.IFS(AND(H713="Weekday", J713="High season"), VLOOKUP(B713, high_weekday, 2, 0),
    AND(H713="Saturday", J713="High season"), VLOOKUP(B713, high_saturday, 2, 0),
    AND(H713="Sunday", J713="High season"), VLOOKUP(B713, high_sunday, 2, 0),
    AND(H713="Weekday", J713="Low season"), VLOOKUP(B713, low_weekdays, 2, 0),
    AND(H713="Saturday", J713="Low season"), VLOOKUP(B713, low_saturday, 2, 0),
    AND(H713="Sunday", J713="Low season"), VLOOKUP(B713, low_sunday, 2, 0),
    TRUE, "error")</f>
        <v>Standard</v>
      </c>
    </row>
    <row r="714" spans="1:11" x14ac:dyDescent="0.25">
      <c r="A714" s="111">
        <v>45153</v>
      </c>
      <c r="B714" s="86">
        <v>0.6875</v>
      </c>
      <c r="C714" s="91">
        <f t="shared" ca="1" si="40"/>
        <v>27</v>
      </c>
      <c r="D714" s="118">
        <v>33</v>
      </c>
      <c r="E714" s="119">
        <v>0.66666666666666696</v>
      </c>
      <c r="F714" s="119">
        <v>0.6875</v>
      </c>
      <c r="G714" s="115">
        <f t="shared" si="41"/>
        <v>3</v>
      </c>
      <c r="H714" s="116" t="str" cm="1">
        <f t="array" ref="H714">_xlfn.IFS((G714&gt;=2)*(G714&lt;=6), "Weekday", G714=7, "Saturday", G714=1, "Sunday")</f>
        <v>Weekday</v>
      </c>
      <c r="I714" s="116">
        <f t="shared" si="42"/>
        <v>8</v>
      </c>
      <c r="J714" s="116" t="str">
        <f t="shared" si="43"/>
        <v>High season</v>
      </c>
      <c r="K714" s="117" t="str" cm="1">
        <f t="array" ref="K714">_xlfn.IFS(AND(H714="Weekday", J714="High season"), VLOOKUP(B714, high_weekday, 2, 0),
    AND(H714="Saturday", J714="High season"), VLOOKUP(B714, high_saturday, 2, 0),
    AND(H714="Sunday", J714="High season"), VLOOKUP(B714, high_sunday, 2, 0),
    AND(H714="Weekday", J714="Low season"), VLOOKUP(B714, low_weekdays, 2, 0),
    AND(H714="Saturday", J714="Low season"), VLOOKUP(B714, low_saturday, 2, 0),
    AND(H714="Sunday", J714="Low season"), VLOOKUP(B714, low_sunday, 2, 0),
    TRUE, "error")</f>
        <v>Standard</v>
      </c>
    </row>
    <row r="715" spans="1:11" x14ac:dyDescent="0.25">
      <c r="A715" s="111">
        <v>45153</v>
      </c>
      <c r="B715" s="86">
        <v>0.70833333333333304</v>
      </c>
      <c r="C715" s="91">
        <f t="shared" ref="C715:C778" ca="1" si="44">RANDBETWEEN(1,30)</f>
        <v>29</v>
      </c>
      <c r="D715" s="118">
        <v>34</v>
      </c>
      <c r="E715" s="119">
        <v>0.6875</v>
      </c>
      <c r="F715" s="119">
        <v>0.70833333333333304</v>
      </c>
      <c r="G715" s="115">
        <f t="shared" ref="G715:G778" si="45">WEEKDAY(A715)</f>
        <v>3</v>
      </c>
      <c r="H715" s="116" t="str" cm="1">
        <f t="array" ref="H715">_xlfn.IFS((G715&gt;=2)*(G715&lt;=6), "Weekday", G715=7, "Saturday", G715=1, "Sunday")</f>
        <v>Weekday</v>
      </c>
      <c r="I715" s="116">
        <f t="shared" ref="I715:I778" si="46">MONTH(A715)</f>
        <v>8</v>
      </c>
      <c r="J715" s="116" t="str">
        <f t="shared" ref="J715:J778" si="47">IF(AND(I715&gt;6, I715&lt;9), "High season", "Low season")</f>
        <v>High season</v>
      </c>
      <c r="K715" s="117" t="str" cm="1">
        <f t="array" ref="K715">_xlfn.IFS(AND(H715="Weekday", J715="High season"), VLOOKUP(B715, high_weekday, 2, 0),
    AND(H715="Saturday", J715="High season"), VLOOKUP(B715, high_saturday, 2, 0),
    AND(H715="Sunday", J715="High season"), VLOOKUP(B715, high_sunday, 2, 0),
    AND(H715="Weekday", J715="Low season"), VLOOKUP(B715, low_weekdays, 2, 0),
    AND(H715="Saturday", J715="Low season"), VLOOKUP(B715, low_saturday, 2, 0),
    AND(H715="Sunday", J715="Low season"), VLOOKUP(B715, low_sunday, 2, 0),
    TRUE, "error")</f>
        <v>Standard</v>
      </c>
    </row>
    <row r="716" spans="1:11" x14ac:dyDescent="0.25">
      <c r="A716" s="111">
        <v>45153</v>
      </c>
      <c r="B716" s="86">
        <v>0.72916666666666696</v>
      </c>
      <c r="C716" s="91">
        <f t="shared" ca="1" si="44"/>
        <v>21</v>
      </c>
      <c r="D716" s="118">
        <v>35</v>
      </c>
      <c r="E716" s="119">
        <v>0.70833333333333304</v>
      </c>
      <c r="F716" s="119">
        <v>0.72916666666666696</v>
      </c>
      <c r="G716" s="115">
        <f t="shared" si="45"/>
        <v>3</v>
      </c>
      <c r="H716" s="116" t="str" cm="1">
        <f t="array" ref="H716">_xlfn.IFS((G716&gt;=2)*(G716&lt;=6), "Weekday", G716=7, "Saturday", G716=1, "Sunday")</f>
        <v>Weekday</v>
      </c>
      <c r="I716" s="116">
        <f t="shared" si="46"/>
        <v>8</v>
      </c>
      <c r="J716" s="116" t="str">
        <f t="shared" si="47"/>
        <v>High season</v>
      </c>
      <c r="K716" s="117" t="str" cm="1">
        <f t="array" ref="K716">_xlfn.IFS(AND(H716="Weekday", J716="High season"), VLOOKUP(B716, high_weekday, 2, 0),
    AND(H716="Saturday", J716="High season"), VLOOKUP(B716, high_saturday, 2, 0),
    AND(H716="Sunday", J716="High season"), VLOOKUP(B716, high_sunday, 2, 0),
    AND(H716="Weekday", J716="Low season"), VLOOKUP(B716, low_weekdays, 2, 0),
    AND(H716="Saturday", J716="Low season"), VLOOKUP(B716, low_saturday, 2, 0),
    AND(H716="Sunday", J716="Low season"), VLOOKUP(B716, low_sunday, 2, 0),
    TRUE, "error")</f>
        <v>Peak</v>
      </c>
    </row>
    <row r="717" spans="1:11" x14ac:dyDescent="0.25">
      <c r="A717" s="111">
        <v>45153</v>
      </c>
      <c r="B717" s="86">
        <v>0.75</v>
      </c>
      <c r="C717" s="91">
        <f t="shared" ca="1" si="44"/>
        <v>7</v>
      </c>
      <c r="D717" s="118">
        <v>36</v>
      </c>
      <c r="E717" s="119">
        <v>0.72916666666666696</v>
      </c>
      <c r="F717" s="119">
        <v>0.75</v>
      </c>
      <c r="G717" s="115">
        <f t="shared" si="45"/>
        <v>3</v>
      </c>
      <c r="H717" s="116" t="str" cm="1">
        <f t="array" ref="H717">_xlfn.IFS((G717&gt;=2)*(G717&lt;=6), "Weekday", G717=7, "Saturday", G717=1, "Sunday")</f>
        <v>Weekday</v>
      </c>
      <c r="I717" s="116">
        <f t="shared" si="46"/>
        <v>8</v>
      </c>
      <c r="J717" s="116" t="str">
        <f t="shared" si="47"/>
        <v>High season</v>
      </c>
      <c r="K717" s="117" t="str" cm="1">
        <f t="array" ref="K717">_xlfn.IFS(AND(H717="Weekday", J717="High season"), VLOOKUP(B717, high_weekday, 2, 0),
    AND(H717="Saturday", J717="High season"), VLOOKUP(B717, high_saturday, 2, 0),
    AND(H717="Sunday", J717="High season"), VLOOKUP(B717, high_sunday, 2, 0),
    AND(H717="Weekday", J717="Low season"), VLOOKUP(B717, low_weekdays, 2, 0),
    AND(H717="Saturday", J717="Low season"), VLOOKUP(B717, low_saturday, 2, 0),
    AND(H717="Sunday", J717="Low season"), VLOOKUP(B717, low_sunday, 2, 0),
    TRUE, "error")</f>
        <v>Peak</v>
      </c>
    </row>
    <row r="718" spans="1:11" x14ac:dyDescent="0.25">
      <c r="A718" s="111">
        <v>45153</v>
      </c>
      <c r="B718" s="86">
        <v>0.77083333333333304</v>
      </c>
      <c r="C718" s="91">
        <f t="shared" ca="1" si="44"/>
        <v>9</v>
      </c>
      <c r="D718" s="118">
        <v>37</v>
      </c>
      <c r="E718" s="119">
        <v>0.75</v>
      </c>
      <c r="F718" s="119">
        <v>0.77083333333333304</v>
      </c>
      <c r="G718" s="115">
        <f t="shared" si="45"/>
        <v>3</v>
      </c>
      <c r="H718" s="116" t="str" cm="1">
        <f t="array" ref="H718">_xlfn.IFS((G718&gt;=2)*(G718&lt;=6), "Weekday", G718=7, "Saturday", G718=1, "Sunday")</f>
        <v>Weekday</v>
      </c>
      <c r="I718" s="116">
        <f t="shared" si="46"/>
        <v>8</v>
      </c>
      <c r="J718" s="116" t="str">
        <f t="shared" si="47"/>
        <v>High season</v>
      </c>
      <c r="K718" s="117" t="str" cm="1">
        <f t="array" ref="K718">_xlfn.IFS(AND(H718="Weekday", J718="High season"), VLOOKUP(B718, high_weekday, 2, 0),
    AND(H718="Saturday", J718="High season"), VLOOKUP(B718, high_saturday, 2, 0),
    AND(H718="Sunday", J718="High season"), VLOOKUP(B718, high_sunday, 2, 0),
    AND(H718="Weekday", J718="Low season"), VLOOKUP(B718, low_weekdays, 2, 0),
    AND(H718="Saturday", J718="Low season"), VLOOKUP(B718, low_saturday, 2, 0),
    AND(H718="Sunday", J718="Low season"), VLOOKUP(B718, low_sunday, 2, 0),
    TRUE, "error")</f>
        <v>Peak</v>
      </c>
    </row>
    <row r="719" spans="1:11" x14ac:dyDescent="0.25">
      <c r="A719" s="111">
        <v>45153</v>
      </c>
      <c r="B719" s="86">
        <v>0.79166666666666696</v>
      </c>
      <c r="C719" s="91">
        <f t="shared" ca="1" si="44"/>
        <v>26</v>
      </c>
      <c r="D719" s="118">
        <v>38</v>
      </c>
      <c r="E719" s="119">
        <v>0.77083333333333304</v>
      </c>
      <c r="F719" s="119">
        <v>0.79166666666666696</v>
      </c>
      <c r="G719" s="115">
        <f t="shared" si="45"/>
        <v>3</v>
      </c>
      <c r="H719" s="116" t="str" cm="1">
        <f t="array" ref="H719">_xlfn.IFS((G719&gt;=2)*(G719&lt;=6), "Weekday", G719=7, "Saturday", G719=1, "Sunday")</f>
        <v>Weekday</v>
      </c>
      <c r="I719" s="116">
        <f t="shared" si="46"/>
        <v>8</v>
      </c>
      <c r="J719" s="116" t="str">
        <f t="shared" si="47"/>
        <v>High season</v>
      </c>
      <c r="K719" s="117" t="str" cm="1">
        <f t="array" ref="K719">_xlfn.IFS(AND(H719="Weekday", J719="High season"), VLOOKUP(B719, high_weekday, 2, 0),
    AND(H719="Saturday", J719="High season"), VLOOKUP(B719, high_saturday, 2, 0),
    AND(H719="Sunday", J719="High season"), VLOOKUP(B719, high_sunday, 2, 0),
    AND(H719="Weekday", J719="Low season"), VLOOKUP(B719, low_weekdays, 2, 0),
    AND(H719="Saturday", J719="Low season"), VLOOKUP(B719, low_saturday, 2, 0),
    AND(H719="Sunday", J719="Low season"), VLOOKUP(B719, low_sunday, 2, 0),
    TRUE, "error")</f>
        <v>Peak</v>
      </c>
    </row>
    <row r="720" spans="1:11" x14ac:dyDescent="0.25">
      <c r="A720" s="111">
        <v>45153</v>
      </c>
      <c r="B720" s="86">
        <v>0.8125</v>
      </c>
      <c r="C720" s="91">
        <f t="shared" ca="1" si="44"/>
        <v>30</v>
      </c>
      <c r="D720" s="118">
        <v>39</v>
      </c>
      <c r="E720" s="119">
        <v>0.79166666666666696</v>
      </c>
      <c r="F720" s="119">
        <v>0.8125</v>
      </c>
      <c r="G720" s="115">
        <f t="shared" si="45"/>
        <v>3</v>
      </c>
      <c r="H720" s="116" t="str" cm="1">
        <f t="array" ref="H720">_xlfn.IFS((G720&gt;=2)*(G720&lt;=6), "Weekday", G720=7, "Saturday", G720=1, "Sunday")</f>
        <v>Weekday</v>
      </c>
      <c r="I720" s="116">
        <f t="shared" si="46"/>
        <v>8</v>
      </c>
      <c r="J720" s="116" t="str">
        <f t="shared" si="47"/>
        <v>High season</v>
      </c>
      <c r="K720" s="117" t="str" cm="1">
        <f t="array" ref="K720">_xlfn.IFS(AND(H720="Weekday", J720="High season"), VLOOKUP(B720, high_weekday, 2, 0),
    AND(H720="Saturday", J720="High season"), VLOOKUP(B720, high_saturday, 2, 0),
    AND(H720="Sunday", J720="High season"), VLOOKUP(B720, high_sunday, 2, 0),
    AND(H720="Weekday", J720="Low season"), VLOOKUP(B720, low_weekdays, 2, 0),
    AND(H720="Saturday", J720="Low season"), VLOOKUP(B720, low_saturday, 2, 0),
    AND(H720="Sunday", J720="Low season"), VLOOKUP(B720, low_sunday, 2, 0),
    TRUE, "error")</f>
        <v>Standard</v>
      </c>
    </row>
    <row r="721" spans="1:11" x14ac:dyDescent="0.25">
      <c r="A721" s="111">
        <v>45153</v>
      </c>
      <c r="B721" s="86">
        <v>0.83333333333333304</v>
      </c>
      <c r="C721" s="91">
        <f t="shared" ca="1" si="44"/>
        <v>24</v>
      </c>
      <c r="D721" s="118">
        <v>40</v>
      </c>
      <c r="E721" s="119">
        <v>0.8125</v>
      </c>
      <c r="F721" s="119">
        <v>0.83333333333333304</v>
      </c>
      <c r="G721" s="115">
        <f t="shared" si="45"/>
        <v>3</v>
      </c>
      <c r="H721" s="116" t="str" cm="1">
        <f t="array" ref="H721">_xlfn.IFS((G721&gt;=2)*(G721&lt;=6), "Weekday", G721=7, "Saturday", G721=1, "Sunday")</f>
        <v>Weekday</v>
      </c>
      <c r="I721" s="116">
        <f t="shared" si="46"/>
        <v>8</v>
      </c>
      <c r="J721" s="116" t="str">
        <f t="shared" si="47"/>
        <v>High season</v>
      </c>
      <c r="K721" s="117" t="str" cm="1">
        <f t="array" ref="K721">_xlfn.IFS(AND(H721="Weekday", J721="High season"), VLOOKUP(B721, high_weekday, 2, 0),
    AND(H721="Saturday", J721="High season"), VLOOKUP(B721, high_saturday, 2, 0),
    AND(H721="Sunday", J721="High season"), VLOOKUP(B721, high_sunday, 2, 0),
    AND(H721="Weekday", J721="Low season"), VLOOKUP(B721, low_weekdays, 2, 0),
    AND(H721="Saturday", J721="Low season"), VLOOKUP(B721, low_saturday, 2, 0),
    AND(H721="Sunday", J721="Low season"), VLOOKUP(B721, low_sunday, 2, 0),
    TRUE, "error")</f>
        <v>Standard</v>
      </c>
    </row>
    <row r="722" spans="1:11" x14ac:dyDescent="0.25">
      <c r="A722" s="111">
        <v>45153</v>
      </c>
      <c r="B722" s="86">
        <v>0.85416666666666696</v>
      </c>
      <c r="C722" s="91">
        <f t="shared" ca="1" si="44"/>
        <v>17</v>
      </c>
      <c r="D722" s="118">
        <v>41</v>
      </c>
      <c r="E722" s="119">
        <v>0.83333333333333304</v>
      </c>
      <c r="F722" s="119">
        <v>0.85416666666666696</v>
      </c>
      <c r="G722" s="115">
        <f t="shared" si="45"/>
        <v>3</v>
      </c>
      <c r="H722" s="116" t="str" cm="1">
        <f t="array" ref="H722">_xlfn.IFS((G722&gt;=2)*(G722&lt;=6), "Weekday", G722=7, "Saturday", G722=1, "Sunday")</f>
        <v>Weekday</v>
      </c>
      <c r="I722" s="116">
        <f t="shared" si="46"/>
        <v>8</v>
      </c>
      <c r="J722" s="116" t="str">
        <f t="shared" si="47"/>
        <v>High season</v>
      </c>
      <c r="K722" s="117" t="str" cm="1">
        <f t="array" ref="K722">_xlfn.IFS(AND(H722="Weekday", J722="High season"), VLOOKUP(B722, high_weekday, 2, 0),
    AND(H722="Saturday", J722="High season"), VLOOKUP(B722, high_saturday, 2, 0),
    AND(H722="Sunday", J722="High season"), VLOOKUP(B722, high_sunday, 2, 0),
    AND(H722="Weekday", J722="Low season"), VLOOKUP(B722, low_weekdays, 2, 0),
    AND(H722="Saturday", J722="Low season"), VLOOKUP(B722, low_saturday, 2, 0),
    AND(H722="Sunday", J722="Low season"), VLOOKUP(B722, low_sunday, 2, 0),
    TRUE, "error")</f>
        <v>Standard</v>
      </c>
    </row>
    <row r="723" spans="1:11" x14ac:dyDescent="0.25">
      <c r="A723" s="111">
        <v>45153</v>
      </c>
      <c r="B723" s="86">
        <v>0.875</v>
      </c>
      <c r="C723" s="91">
        <f t="shared" ca="1" si="44"/>
        <v>29</v>
      </c>
      <c r="D723" s="118">
        <v>42</v>
      </c>
      <c r="E723" s="119">
        <v>0.85416666666666696</v>
      </c>
      <c r="F723" s="119">
        <v>0.875</v>
      </c>
      <c r="G723" s="115">
        <f t="shared" si="45"/>
        <v>3</v>
      </c>
      <c r="H723" s="116" t="str" cm="1">
        <f t="array" ref="H723">_xlfn.IFS((G723&gt;=2)*(G723&lt;=6), "Weekday", G723=7, "Saturday", G723=1, "Sunday")</f>
        <v>Weekday</v>
      </c>
      <c r="I723" s="116">
        <f t="shared" si="46"/>
        <v>8</v>
      </c>
      <c r="J723" s="116" t="str">
        <f t="shared" si="47"/>
        <v>High season</v>
      </c>
      <c r="K723" s="117" t="str" cm="1">
        <f t="array" ref="K723">_xlfn.IFS(AND(H723="Weekday", J723="High season"), VLOOKUP(B723, high_weekday, 2, 0),
    AND(H723="Saturday", J723="High season"), VLOOKUP(B723, high_saturday, 2, 0),
    AND(H723="Sunday", J723="High season"), VLOOKUP(B723, high_sunday, 2, 0),
    AND(H723="Weekday", J723="Low season"), VLOOKUP(B723, low_weekdays, 2, 0),
    AND(H723="Saturday", J723="Low season"), VLOOKUP(B723, low_saturday, 2, 0),
    AND(H723="Sunday", J723="Low season"), VLOOKUP(B723, low_sunday, 2, 0),
    TRUE, "error")</f>
        <v>Standard</v>
      </c>
    </row>
    <row r="724" spans="1:11" x14ac:dyDescent="0.25">
      <c r="A724" s="111">
        <v>45153</v>
      </c>
      <c r="B724" s="86">
        <v>0.89583333333333304</v>
      </c>
      <c r="C724" s="91">
        <f t="shared" ca="1" si="44"/>
        <v>9</v>
      </c>
      <c r="D724" s="118">
        <v>43</v>
      </c>
      <c r="E724" s="119">
        <v>0.875</v>
      </c>
      <c r="F724" s="119">
        <v>0.89583333333333304</v>
      </c>
      <c r="G724" s="115">
        <f t="shared" si="45"/>
        <v>3</v>
      </c>
      <c r="H724" s="116" t="str" cm="1">
        <f t="array" ref="H724">_xlfn.IFS((G724&gt;=2)*(G724&lt;=6), "Weekday", G724=7, "Saturday", G724=1, "Sunday")</f>
        <v>Weekday</v>
      </c>
      <c r="I724" s="116">
        <f t="shared" si="46"/>
        <v>8</v>
      </c>
      <c r="J724" s="116" t="str">
        <f t="shared" si="47"/>
        <v>High season</v>
      </c>
      <c r="K724" s="117" t="str" cm="1">
        <f t="array" ref="K724">_xlfn.IFS(AND(H724="Weekday", J724="High season"), VLOOKUP(B724, high_weekday, 2, 0),
    AND(H724="Saturday", J724="High season"), VLOOKUP(B724, high_saturday, 2, 0),
    AND(H724="Sunday", J724="High season"), VLOOKUP(B724, high_sunday, 2, 0),
    AND(H724="Weekday", J724="Low season"), VLOOKUP(B724, low_weekdays, 2, 0),
    AND(H724="Saturday", J724="Low season"), VLOOKUP(B724, low_saturday, 2, 0),
    AND(H724="Sunday", J724="Low season"), VLOOKUP(B724, low_sunday, 2, 0),
    TRUE, "error")</f>
        <v>Standard</v>
      </c>
    </row>
    <row r="725" spans="1:11" x14ac:dyDescent="0.25">
      <c r="A725" s="111">
        <v>45153</v>
      </c>
      <c r="B725" s="86">
        <v>0.91666666666666696</v>
      </c>
      <c r="C725" s="91">
        <f t="shared" ca="1" si="44"/>
        <v>24</v>
      </c>
      <c r="D725" s="118">
        <v>44</v>
      </c>
      <c r="E725" s="119">
        <v>0.89583333333333304</v>
      </c>
      <c r="F725" s="119">
        <v>0.91666666666666696</v>
      </c>
      <c r="G725" s="115">
        <f t="shared" si="45"/>
        <v>3</v>
      </c>
      <c r="H725" s="116" t="str" cm="1">
        <f t="array" ref="H725">_xlfn.IFS((G725&gt;=2)*(G725&lt;=6), "Weekday", G725=7, "Saturday", G725=1, "Sunday")</f>
        <v>Weekday</v>
      </c>
      <c r="I725" s="116">
        <f t="shared" si="46"/>
        <v>8</v>
      </c>
      <c r="J725" s="116" t="str">
        <f t="shared" si="47"/>
        <v>High season</v>
      </c>
      <c r="K725" s="117" t="str" cm="1">
        <f t="array" ref="K725">_xlfn.IFS(AND(H725="Weekday", J725="High season"), VLOOKUP(B725, high_weekday, 2, 0),
    AND(H725="Saturday", J725="High season"), VLOOKUP(B725, high_saturday, 2, 0),
    AND(H725="Sunday", J725="High season"), VLOOKUP(B725, high_sunday, 2, 0),
    AND(H725="Weekday", J725="Low season"), VLOOKUP(B725, low_weekdays, 2, 0),
    AND(H725="Saturday", J725="Low season"), VLOOKUP(B725, low_saturday, 2, 0),
    AND(H725="Sunday", J725="Low season"), VLOOKUP(B725, low_sunday, 2, 0),
    TRUE, "error")</f>
        <v>Standard</v>
      </c>
    </row>
    <row r="726" spans="1:11" x14ac:dyDescent="0.25">
      <c r="A726" s="111">
        <v>45153</v>
      </c>
      <c r="B726" s="86">
        <v>0.9375</v>
      </c>
      <c r="C726" s="91">
        <f t="shared" ca="1" si="44"/>
        <v>29</v>
      </c>
      <c r="D726" s="118">
        <v>45</v>
      </c>
      <c r="E726" s="119">
        <v>0.91666666666666696</v>
      </c>
      <c r="F726" s="119">
        <v>0.9375</v>
      </c>
      <c r="G726" s="115">
        <f t="shared" si="45"/>
        <v>3</v>
      </c>
      <c r="H726" s="116" t="str" cm="1">
        <f t="array" ref="H726">_xlfn.IFS((G726&gt;=2)*(G726&lt;=6), "Weekday", G726=7, "Saturday", G726=1, "Sunday")</f>
        <v>Weekday</v>
      </c>
      <c r="I726" s="116">
        <f t="shared" si="46"/>
        <v>8</v>
      </c>
      <c r="J726" s="116" t="str">
        <f t="shared" si="47"/>
        <v>High season</v>
      </c>
      <c r="K726" s="117" t="str" cm="1">
        <f t="array" ref="K726">_xlfn.IFS(AND(H726="Weekday", J726="High season"), VLOOKUP(B726, high_weekday, 2, 0),
    AND(H726="Saturday", J726="High season"), VLOOKUP(B726, high_saturday, 2, 0),
    AND(H726="Sunday", J726="High season"), VLOOKUP(B726, high_sunday, 2, 0),
    AND(H726="Weekday", J726="Low season"), VLOOKUP(B726, low_weekdays, 2, 0),
    AND(H726="Saturday", J726="Low season"), VLOOKUP(B726, low_saturday, 2, 0),
    AND(H726="Sunday", J726="Low season"), VLOOKUP(B726, low_sunday, 2, 0),
    TRUE, "error")</f>
        <v>Off-peak</v>
      </c>
    </row>
    <row r="727" spans="1:11" x14ac:dyDescent="0.25">
      <c r="A727" s="111">
        <v>45153</v>
      </c>
      <c r="B727" s="86">
        <v>0.95833333333333304</v>
      </c>
      <c r="C727" s="91">
        <f t="shared" ca="1" si="44"/>
        <v>28</v>
      </c>
      <c r="D727" s="118">
        <v>46</v>
      </c>
      <c r="E727" s="119">
        <v>0.9375</v>
      </c>
      <c r="F727" s="119">
        <v>0.95833333333333304</v>
      </c>
      <c r="G727" s="115">
        <f t="shared" si="45"/>
        <v>3</v>
      </c>
      <c r="H727" s="116" t="str" cm="1">
        <f t="array" ref="H727">_xlfn.IFS((G727&gt;=2)*(G727&lt;=6), "Weekday", G727=7, "Saturday", G727=1, "Sunday")</f>
        <v>Weekday</v>
      </c>
      <c r="I727" s="116">
        <f t="shared" si="46"/>
        <v>8</v>
      </c>
      <c r="J727" s="116" t="str">
        <f t="shared" si="47"/>
        <v>High season</v>
      </c>
      <c r="K727" s="117" t="str" cm="1">
        <f t="array" ref="K727">_xlfn.IFS(AND(H727="Weekday", J727="High season"), VLOOKUP(B727, high_weekday, 2, 0),
    AND(H727="Saturday", J727="High season"), VLOOKUP(B727, high_saturday, 2, 0),
    AND(H727="Sunday", J727="High season"), VLOOKUP(B727, high_sunday, 2, 0),
    AND(H727="Weekday", J727="Low season"), VLOOKUP(B727, low_weekdays, 2, 0),
    AND(H727="Saturday", J727="Low season"), VLOOKUP(B727, low_saturday, 2, 0),
    AND(H727="Sunday", J727="Low season"), VLOOKUP(B727, low_sunday, 2, 0),
    TRUE, "error")</f>
        <v>Off-peak</v>
      </c>
    </row>
    <row r="728" spans="1:11" x14ac:dyDescent="0.25">
      <c r="A728" s="111">
        <v>45153</v>
      </c>
      <c r="B728" s="86">
        <v>0.97916666666666696</v>
      </c>
      <c r="C728" s="91">
        <f t="shared" ca="1" si="44"/>
        <v>12</v>
      </c>
      <c r="D728" s="118">
        <v>47</v>
      </c>
      <c r="E728" s="119">
        <v>0.95833333333333304</v>
      </c>
      <c r="F728" s="119">
        <v>0.97916666666666696</v>
      </c>
      <c r="G728" s="115">
        <f t="shared" si="45"/>
        <v>3</v>
      </c>
      <c r="H728" s="116" t="str" cm="1">
        <f t="array" ref="H728">_xlfn.IFS((G728&gt;=2)*(G728&lt;=6), "Weekday", G728=7, "Saturday", G728=1, "Sunday")</f>
        <v>Weekday</v>
      </c>
      <c r="I728" s="116">
        <f t="shared" si="46"/>
        <v>8</v>
      </c>
      <c r="J728" s="116" t="str">
        <f t="shared" si="47"/>
        <v>High season</v>
      </c>
      <c r="K728" s="117" t="str" cm="1">
        <f t="array" ref="K728">_xlfn.IFS(AND(H728="Weekday", J728="High season"), VLOOKUP(B728, high_weekday, 2, 0),
    AND(H728="Saturday", J728="High season"), VLOOKUP(B728, high_saturday, 2, 0),
    AND(H728="Sunday", J728="High season"), VLOOKUP(B728, high_sunday, 2, 0),
    AND(H728="Weekday", J728="Low season"), VLOOKUP(B728, low_weekdays, 2, 0),
    AND(H728="Saturday", J728="Low season"), VLOOKUP(B728, low_saturday, 2, 0),
    AND(H728="Sunday", J728="Low season"), VLOOKUP(B728, low_sunday, 2, 0),
    TRUE, "error")</f>
        <v>Off-peak</v>
      </c>
    </row>
    <row r="729" spans="1:11" x14ac:dyDescent="0.25">
      <c r="A729" s="111">
        <v>45153</v>
      </c>
      <c r="B729" s="86">
        <v>1</v>
      </c>
      <c r="C729" s="91">
        <f t="shared" ca="1" si="44"/>
        <v>12</v>
      </c>
      <c r="D729" s="118">
        <v>48</v>
      </c>
      <c r="E729" s="119">
        <v>0.97916666666666696</v>
      </c>
      <c r="F729" s="119">
        <v>1</v>
      </c>
      <c r="G729" s="115">
        <f t="shared" si="45"/>
        <v>3</v>
      </c>
      <c r="H729" s="116" t="str" cm="1">
        <f t="array" ref="H729">_xlfn.IFS((G729&gt;=2)*(G729&lt;=6), "Weekday", G729=7, "Saturday", G729=1, "Sunday")</f>
        <v>Weekday</v>
      </c>
      <c r="I729" s="116">
        <f t="shared" si="46"/>
        <v>8</v>
      </c>
      <c r="J729" s="116" t="str">
        <f t="shared" si="47"/>
        <v>High season</v>
      </c>
      <c r="K729" s="117" t="str" cm="1">
        <f t="array" ref="K729">_xlfn.IFS(AND(H729="Weekday", J729="High season"), VLOOKUP(B729, high_weekday, 2, 0),
    AND(H729="Saturday", J729="High season"), VLOOKUP(B729, high_saturday, 2, 0),
    AND(H729="Sunday", J729="High season"), VLOOKUP(B729, high_sunday, 2, 0),
    AND(H729="Weekday", J729="Low season"), VLOOKUP(B729, low_weekdays, 2, 0),
    AND(H729="Saturday", J729="Low season"), VLOOKUP(B729, low_saturday, 2, 0),
    AND(H729="Sunday", J729="Low season"), VLOOKUP(B729, low_sunday, 2, 0),
    TRUE, "error")</f>
        <v>Off-peak</v>
      </c>
    </row>
    <row r="730" spans="1:11" x14ac:dyDescent="0.25">
      <c r="A730" s="111">
        <v>45154</v>
      </c>
      <c r="B730" s="86">
        <v>2.0833333333333332E-2</v>
      </c>
      <c r="C730" s="91">
        <f t="shared" ca="1" si="44"/>
        <v>11</v>
      </c>
      <c r="D730" s="118">
        <v>1</v>
      </c>
      <c r="E730" s="119">
        <v>0</v>
      </c>
      <c r="F730" s="119">
        <v>2.0833333333333332E-2</v>
      </c>
      <c r="G730" s="115">
        <f t="shared" si="45"/>
        <v>4</v>
      </c>
      <c r="H730" s="116" t="str" cm="1">
        <f t="array" ref="H730">_xlfn.IFS((G730&gt;=2)*(G730&lt;=6), "Weekday", G730=7, "Saturday", G730=1, "Sunday")</f>
        <v>Weekday</v>
      </c>
      <c r="I730" s="116">
        <f t="shared" si="46"/>
        <v>8</v>
      </c>
      <c r="J730" s="116" t="str">
        <f t="shared" si="47"/>
        <v>High season</v>
      </c>
      <c r="K730" s="117" t="str" cm="1">
        <f t="array" ref="K730">_xlfn.IFS(AND(H730="Weekday", J730="High season"), VLOOKUP(B730, high_weekday, 2, 0),
    AND(H730="Saturday", J730="High season"), VLOOKUP(B730, high_saturday, 2, 0),
    AND(H730="Sunday", J730="High season"), VLOOKUP(B730, high_sunday, 2, 0),
    AND(H730="Weekday", J730="Low season"), VLOOKUP(B730, low_weekdays, 2, 0),
    AND(H730="Saturday", J730="Low season"), VLOOKUP(B730, low_saturday, 2, 0),
    AND(H730="Sunday", J730="Low season"), VLOOKUP(B730, low_sunday, 2, 0),
    TRUE, "error")</f>
        <v>Off-peak</v>
      </c>
    </row>
    <row r="731" spans="1:11" x14ac:dyDescent="0.25">
      <c r="A731" s="111">
        <v>45154</v>
      </c>
      <c r="B731" s="86">
        <v>4.1666666666666664E-2</v>
      </c>
      <c r="C731" s="91">
        <f t="shared" ca="1" si="44"/>
        <v>13</v>
      </c>
      <c r="D731" s="118">
        <v>2</v>
      </c>
      <c r="E731" s="119">
        <v>2.0833333333333332E-2</v>
      </c>
      <c r="F731" s="119">
        <v>4.1666666666666664E-2</v>
      </c>
      <c r="G731" s="115">
        <f t="shared" si="45"/>
        <v>4</v>
      </c>
      <c r="H731" s="116" t="str" cm="1">
        <f t="array" ref="H731">_xlfn.IFS((G731&gt;=2)*(G731&lt;=6), "Weekday", G731=7, "Saturday", G731=1, "Sunday")</f>
        <v>Weekday</v>
      </c>
      <c r="I731" s="116">
        <f t="shared" si="46"/>
        <v>8</v>
      </c>
      <c r="J731" s="116" t="str">
        <f t="shared" si="47"/>
        <v>High season</v>
      </c>
      <c r="K731" s="117" t="str" cm="1">
        <f t="array" ref="K731">_xlfn.IFS(AND(H731="Weekday", J731="High season"), VLOOKUP(B731, high_weekday, 2, 0),
    AND(H731="Saturday", J731="High season"), VLOOKUP(B731, high_saturday, 2, 0),
    AND(H731="Sunday", J731="High season"), VLOOKUP(B731, high_sunday, 2, 0),
    AND(H731="Weekday", J731="Low season"), VLOOKUP(B731, low_weekdays, 2, 0),
    AND(H731="Saturday", J731="Low season"), VLOOKUP(B731, low_saturday, 2, 0),
    AND(H731="Sunday", J731="Low season"), VLOOKUP(B731, low_sunday, 2, 0),
    TRUE, "error")</f>
        <v>Off-peak</v>
      </c>
    </row>
    <row r="732" spans="1:11" x14ac:dyDescent="0.25">
      <c r="A732" s="111">
        <v>45154</v>
      </c>
      <c r="B732" s="86">
        <v>6.25E-2</v>
      </c>
      <c r="C732" s="91">
        <f t="shared" ca="1" si="44"/>
        <v>20</v>
      </c>
      <c r="D732" s="118">
        <v>3</v>
      </c>
      <c r="E732" s="119">
        <v>4.1666666666666664E-2</v>
      </c>
      <c r="F732" s="119">
        <v>6.25E-2</v>
      </c>
      <c r="G732" s="115">
        <f t="shared" si="45"/>
        <v>4</v>
      </c>
      <c r="H732" s="116" t="str" cm="1">
        <f t="array" ref="H732">_xlfn.IFS((G732&gt;=2)*(G732&lt;=6), "Weekday", G732=7, "Saturday", G732=1, "Sunday")</f>
        <v>Weekday</v>
      </c>
      <c r="I732" s="116">
        <f t="shared" si="46"/>
        <v>8</v>
      </c>
      <c r="J732" s="116" t="str">
        <f t="shared" si="47"/>
        <v>High season</v>
      </c>
      <c r="K732" s="117" t="str" cm="1">
        <f t="array" ref="K732">_xlfn.IFS(AND(H732="Weekday", J732="High season"), VLOOKUP(B732, high_weekday, 2, 0),
    AND(H732="Saturday", J732="High season"), VLOOKUP(B732, high_saturday, 2, 0),
    AND(H732="Sunday", J732="High season"), VLOOKUP(B732, high_sunday, 2, 0),
    AND(H732="Weekday", J732="Low season"), VLOOKUP(B732, low_weekdays, 2, 0),
    AND(H732="Saturday", J732="Low season"), VLOOKUP(B732, low_saturday, 2, 0),
    AND(H732="Sunday", J732="Low season"), VLOOKUP(B732, low_sunday, 2, 0),
    TRUE, "error")</f>
        <v>Off-peak</v>
      </c>
    </row>
    <row r="733" spans="1:11" x14ac:dyDescent="0.25">
      <c r="A733" s="111">
        <v>45154</v>
      </c>
      <c r="B733" s="86">
        <v>8.3333333333333301E-2</v>
      </c>
      <c r="C733" s="91">
        <f t="shared" ca="1" si="44"/>
        <v>21</v>
      </c>
      <c r="D733" s="118">
        <v>4</v>
      </c>
      <c r="E733" s="119">
        <v>6.25E-2</v>
      </c>
      <c r="F733" s="119">
        <v>8.3333333333333301E-2</v>
      </c>
      <c r="G733" s="115">
        <f t="shared" si="45"/>
        <v>4</v>
      </c>
      <c r="H733" s="116" t="str" cm="1">
        <f t="array" ref="H733">_xlfn.IFS((G733&gt;=2)*(G733&lt;=6), "Weekday", G733=7, "Saturday", G733=1, "Sunday")</f>
        <v>Weekday</v>
      </c>
      <c r="I733" s="116">
        <f t="shared" si="46"/>
        <v>8</v>
      </c>
      <c r="J733" s="116" t="str">
        <f t="shared" si="47"/>
        <v>High season</v>
      </c>
      <c r="K733" s="117" t="str" cm="1">
        <f t="array" ref="K733">_xlfn.IFS(AND(H733="Weekday", J733="High season"), VLOOKUP(B733, high_weekday, 2, 0),
    AND(H733="Saturday", J733="High season"), VLOOKUP(B733, high_saturday, 2, 0),
    AND(H733="Sunday", J733="High season"), VLOOKUP(B733, high_sunday, 2, 0),
    AND(H733="Weekday", J733="Low season"), VLOOKUP(B733, low_weekdays, 2, 0),
    AND(H733="Saturday", J733="Low season"), VLOOKUP(B733, low_saturday, 2, 0),
    AND(H733="Sunday", J733="Low season"), VLOOKUP(B733, low_sunday, 2, 0),
    TRUE, "error")</f>
        <v>Off-peak</v>
      </c>
    </row>
    <row r="734" spans="1:11" x14ac:dyDescent="0.25">
      <c r="A734" s="111">
        <v>45154</v>
      </c>
      <c r="B734" s="86">
        <v>0.104166666666667</v>
      </c>
      <c r="C734" s="91">
        <f t="shared" ca="1" si="44"/>
        <v>1</v>
      </c>
      <c r="D734" s="118">
        <v>5</v>
      </c>
      <c r="E734" s="119">
        <v>8.3333333333333301E-2</v>
      </c>
      <c r="F734" s="119">
        <v>0.104166666666667</v>
      </c>
      <c r="G734" s="115">
        <f t="shared" si="45"/>
        <v>4</v>
      </c>
      <c r="H734" s="116" t="str" cm="1">
        <f t="array" ref="H734">_xlfn.IFS((G734&gt;=2)*(G734&lt;=6), "Weekday", G734=7, "Saturday", G734=1, "Sunday")</f>
        <v>Weekday</v>
      </c>
      <c r="I734" s="116">
        <f t="shared" si="46"/>
        <v>8</v>
      </c>
      <c r="J734" s="116" t="str">
        <f t="shared" si="47"/>
        <v>High season</v>
      </c>
      <c r="K734" s="117" t="str" cm="1">
        <f t="array" ref="K734">_xlfn.IFS(AND(H734="Weekday", J734="High season"), VLOOKUP(B734, high_weekday, 2, 0),
    AND(H734="Saturday", J734="High season"), VLOOKUP(B734, high_saturday, 2, 0),
    AND(H734="Sunday", J734="High season"), VLOOKUP(B734, high_sunday, 2, 0),
    AND(H734="Weekday", J734="Low season"), VLOOKUP(B734, low_weekdays, 2, 0),
    AND(H734="Saturday", J734="Low season"), VLOOKUP(B734, low_saturday, 2, 0),
    AND(H734="Sunday", J734="Low season"), VLOOKUP(B734, low_sunday, 2, 0),
    TRUE, "error")</f>
        <v>Off-peak</v>
      </c>
    </row>
    <row r="735" spans="1:11" x14ac:dyDescent="0.25">
      <c r="A735" s="111">
        <v>45154</v>
      </c>
      <c r="B735" s="86">
        <v>0.125</v>
      </c>
      <c r="C735" s="91">
        <f t="shared" ca="1" si="44"/>
        <v>30</v>
      </c>
      <c r="D735" s="118">
        <v>6</v>
      </c>
      <c r="E735" s="119">
        <v>0.104166666666667</v>
      </c>
      <c r="F735" s="119">
        <v>0.125</v>
      </c>
      <c r="G735" s="115">
        <f t="shared" si="45"/>
        <v>4</v>
      </c>
      <c r="H735" s="116" t="str" cm="1">
        <f t="array" ref="H735">_xlfn.IFS((G735&gt;=2)*(G735&lt;=6), "Weekday", G735=7, "Saturday", G735=1, "Sunday")</f>
        <v>Weekday</v>
      </c>
      <c r="I735" s="116">
        <f t="shared" si="46"/>
        <v>8</v>
      </c>
      <c r="J735" s="116" t="str">
        <f t="shared" si="47"/>
        <v>High season</v>
      </c>
      <c r="K735" s="117" t="str" cm="1">
        <f t="array" ref="K735">_xlfn.IFS(AND(H735="Weekday", J735="High season"), VLOOKUP(B735, high_weekday, 2, 0),
    AND(H735="Saturday", J735="High season"), VLOOKUP(B735, high_saturday, 2, 0),
    AND(H735="Sunday", J735="High season"), VLOOKUP(B735, high_sunday, 2, 0),
    AND(H735="Weekday", J735="Low season"), VLOOKUP(B735, low_weekdays, 2, 0),
    AND(H735="Saturday", J735="Low season"), VLOOKUP(B735, low_saturday, 2, 0),
    AND(H735="Sunday", J735="Low season"), VLOOKUP(B735, low_sunday, 2, 0),
    TRUE, "error")</f>
        <v>Off-peak</v>
      </c>
    </row>
    <row r="736" spans="1:11" x14ac:dyDescent="0.25">
      <c r="A736" s="111">
        <v>45154</v>
      </c>
      <c r="B736" s="86">
        <v>0.14583333333333301</v>
      </c>
      <c r="C736" s="91">
        <f t="shared" ca="1" si="44"/>
        <v>19</v>
      </c>
      <c r="D736" s="118">
        <v>7</v>
      </c>
      <c r="E736" s="119">
        <v>0.125</v>
      </c>
      <c r="F736" s="119">
        <v>0.14583333333333301</v>
      </c>
      <c r="G736" s="115">
        <f t="shared" si="45"/>
        <v>4</v>
      </c>
      <c r="H736" s="116" t="str" cm="1">
        <f t="array" ref="H736">_xlfn.IFS((G736&gt;=2)*(G736&lt;=6), "Weekday", G736=7, "Saturday", G736=1, "Sunday")</f>
        <v>Weekday</v>
      </c>
      <c r="I736" s="116">
        <f t="shared" si="46"/>
        <v>8</v>
      </c>
      <c r="J736" s="116" t="str">
        <f t="shared" si="47"/>
        <v>High season</v>
      </c>
      <c r="K736" s="117" t="str" cm="1">
        <f t="array" ref="K736">_xlfn.IFS(AND(H736="Weekday", J736="High season"), VLOOKUP(B736, high_weekday, 2, 0),
    AND(H736="Saturday", J736="High season"), VLOOKUP(B736, high_saturday, 2, 0),
    AND(H736="Sunday", J736="High season"), VLOOKUP(B736, high_sunday, 2, 0),
    AND(H736="Weekday", J736="Low season"), VLOOKUP(B736, low_weekdays, 2, 0),
    AND(H736="Saturday", J736="Low season"), VLOOKUP(B736, low_saturday, 2, 0),
    AND(H736="Sunday", J736="Low season"), VLOOKUP(B736, low_sunday, 2, 0),
    TRUE, "error")</f>
        <v>Off-peak</v>
      </c>
    </row>
    <row r="737" spans="1:11" x14ac:dyDescent="0.25">
      <c r="A737" s="111">
        <v>45154</v>
      </c>
      <c r="B737" s="86">
        <v>0.16666666666666699</v>
      </c>
      <c r="C737" s="91">
        <f t="shared" ca="1" si="44"/>
        <v>14</v>
      </c>
      <c r="D737" s="118">
        <v>8</v>
      </c>
      <c r="E737" s="119">
        <v>0.14583333333333301</v>
      </c>
      <c r="F737" s="119">
        <v>0.16666666666666699</v>
      </c>
      <c r="G737" s="115">
        <f t="shared" si="45"/>
        <v>4</v>
      </c>
      <c r="H737" s="116" t="str" cm="1">
        <f t="array" ref="H737">_xlfn.IFS((G737&gt;=2)*(G737&lt;=6), "Weekday", G737=7, "Saturday", G737=1, "Sunday")</f>
        <v>Weekday</v>
      </c>
      <c r="I737" s="116">
        <f t="shared" si="46"/>
        <v>8</v>
      </c>
      <c r="J737" s="116" t="str">
        <f t="shared" si="47"/>
        <v>High season</v>
      </c>
      <c r="K737" s="117" t="str" cm="1">
        <f t="array" ref="K737">_xlfn.IFS(AND(H737="Weekday", J737="High season"), VLOOKUP(B737, high_weekday, 2, 0),
    AND(H737="Saturday", J737="High season"), VLOOKUP(B737, high_saturday, 2, 0),
    AND(H737="Sunday", J737="High season"), VLOOKUP(B737, high_sunday, 2, 0),
    AND(H737="Weekday", J737="Low season"), VLOOKUP(B737, low_weekdays, 2, 0),
    AND(H737="Saturday", J737="Low season"), VLOOKUP(B737, low_saturday, 2, 0),
    AND(H737="Sunday", J737="Low season"), VLOOKUP(B737, low_sunday, 2, 0),
    TRUE, "error")</f>
        <v>Off-peak</v>
      </c>
    </row>
    <row r="738" spans="1:11" x14ac:dyDescent="0.25">
      <c r="A738" s="111">
        <v>45154</v>
      </c>
      <c r="B738" s="86">
        <v>0.1875</v>
      </c>
      <c r="C738" s="91">
        <f t="shared" ca="1" si="44"/>
        <v>16</v>
      </c>
      <c r="D738" s="118">
        <v>9</v>
      </c>
      <c r="E738" s="119">
        <v>0.16666666666666699</v>
      </c>
      <c r="F738" s="119">
        <v>0.1875</v>
      </c>
      <c r="G738" s="115">
        <f t="shared" si="45"/>
        <v>4</v>
      </c>
      <c r="H738" s="116" t="str" cm="1">
        <f t="array" ref="H738">_xlfn.IFS((G738&gt;=2)*(G738&lt;=6), "Weekday", G738=7, "Saturday", G738=1, "Sunday")</f>
        <v>Weekday</v>
      </c>
      <c r="I738" s="116">
        <f t="shared" si="46"/>
        <v>8</v>
      </c>
      <c r="J738" s="116" t="str">
        <f t="shared" si="47"/>
        <v>High season</v>
      </c>
      <c r="K738" s="117" t="str" cm="1">
        <f t="array" ref="K738">_xlfn.IFS(AND(H738="Weekday", J738="High season"), VLOOKUP(B738, high_weekday, 2, 0),
    AND(H738="Saturday", J738="High season"), VLOOKUP(B738, high_saturday, 2, 0),
    AND(H738="Sunday", J738="High season"), VLOOKUP(B738, high_sunday, 2, 0),
    AND(H738="Weekday", J738="Low season"), VLOOKUP(B738, low_weekdays, 2, 0),
    AND(H738="Saturday", J738="Low season"), VLOOKUP(B738, low_saturday, 2, 0),
    AND(H738="Sunday", J738="Low season"), VLOOKUP(B738, low_sunday, 2, 0),
    TRUE, "error")</f>
        <v>Off-peak</v>
      </c>
    </row>
    <row r="739" spans="1:11" x14ac:dyDescent="0.25">
      <c r="A739" s="111">
        <v>45154</v>
      </c>
      <c r="B739" s="86">
        <v>0.20833333333333301</v>
      </c>
      <c r="C739" s="91">
        <f t="shared" ca="1" si="44"/>
        <v>24</v>
      </c>
      <c r="D739" s="118">
        <v>10</v>
      </c>
      <c r="E739" s="119">
        <v>0.1875</v>
      </c>
      <c r="F739" s="119">
        <v>0.20833333333333301</v>
      </c>
      <c r="G739" s="115">
        <f t="shared" si="45"/>
        <v>4</v>
      </c>
      <c r="H739" s="116" t="str" cm="1">
        <f t="array" ref="H739">_xlfn.IFS((G739&gt;=2)*(G739&lt;=6), "Weekday", G739=7, "Saturday", G739=1, "Sunday")</f>
        <v>Weekday</v>
      </c>
      <c r="I739" s="116">
        <f t="shared" si="46"/>
        <v>8</v>
      </c>
      <c r="J739" s="116" t="str">
        <f t="shared" si="47"/>
        <v>High season</v>
      </c>
      <c r="K739" s="117" t="str" cm="1">
        <f t="array" ref="K739">_xlfn.IFS(AND(H739="Weekday", J739="High season"), VLOOKUP(B739, high_weekday, 2, 0),
    AND(H739="Saturday", J739="High season"), VLOOKUP(B739, high_saturday, 2, 0),
    AND(H739="Sunday", J739="High season"), VLOOKUP(B739, high_sunday, 2, 0),
    AND(H739="Weekday", J739="Low season"), VLOOKUP(B739, low_weekdays, 2, 0),
    AND(H739="Saturday", J739="Low season"), VLOOKUP(B739, low_saturday, 2, 0),
    AND(H739="Sunday", J739="Low season"), VLOOKUP(B739, low_sunday, 2, 0),
    TRUE, "error")</f>
        <v>Off-peak</v>
      </c>
    </row>
    <row r="740" spans="1:11" x14ac:dyDescent="0.25">
      <c r="A740" s="111">
        <v>45154</v>
      </c>
      <c r="B740" s="86">
        <v>0.22916666666666699</v>
      </c>
      <c r="C740" s="91">
        <f t="shared" ca="1" si="44"/>
        <v>27</v>
      </c>
      <c r="D740" s="118">
        <v>11</v>
      </c>
      <c r="E740" s="119">
        <v>0.20833333333333301</v>
      </c>
      <c r="F740" s="119">
        <v>0.22916666666666699</v>
      </c>
      <c r="G740" s="115">
        <f t="shared" si="45"/>
        <v>4</v>
      </c>
      <c r="H740" s="116" t="str" cm="1">
        <f t="array" ref="H740">_xlfn.IFS((G740&gt;=2)*(G740&lt;=6), "Weekday", G740=7, "Saturday", G740=1, "Sunday")</f>
        <v>Weekday</v>
      </c>
      <c r="I740" s="116">
        <f t="shared" si="46"/>
        <v>8</v>
      </c>
      <c r="J740" s="116" t="str">
        <f t="shared" si="47"/>
        <v>High season</v>
      </c>
      <c r="K740" s="117" t="str" cm="1">
        <f t="array" ref="K740">_xlfn.IFS(AND(H740="Weekday", J740="High season"), VLOOKUP(B740, high_weekday, 2, 0),
    AND(H740="Saturday", J740="High season"), VLOOKUP(B740, high_saturday, 2, 0),
    AND(H740="Sunday", J740="High season"), VLOOKUP(B740, high_sunday, 2, 0),
    AND(H740="Weekday", J740="Low season"), VLOOKUP(B740, low_weekdays, 2, 0),
    AND(H740="Saturday", J740="Low season"), VLOOKUP(B740, low_saturday, 2, 0),
    AND(H740="Sunday", J740="Low season"), VLOOKUP(B740, low_sunday, 2, 0),
    TRUE, "error")</f>
        <v>Off-peak</v>
      </c>
    </row>
    <row r="741" spans="1:11" x14ac:dyDescent="0.25">
      <c r="A741" s="111">
        <v>45154</v>
      </c>
      <c r="B741" s="86">
        <v>0.25</v>
      </c>
      <c r="C741" s="91">
        <f t="shared" ca="1" si="44"/>
        <v>24</v>
      </c>
      <c r="D741" s="118">
        <v>12</v>
      </c>
      <c r="E741" s="119">
        <v>0.22916666666666699</v>
      </c>
      <c r="F741" s="119">
        <v>0.25</v>
      </c>
      <c r="G741" s="115">
        <f t="shared" si="45"/>
        <v>4</v>
      </c>
      <c r="H741" s="116" t="str" cm="1">
        <f t="array" ref="H741">_xlfn.IFS((G741&gt;=2)*(G741&lt;=6), "Weekday", G741=7, "Saturday", G741=1, "Sunday")</f>
        <v>Weekday</v>
      </c>
      <c r="I741" s="116">
        <f t="shared" si="46"/>
        <v>8</v>
      </c>
      <c r="J741" s="116" t="str">
        <f t="shared" si="47"/>
        <v>High season</v>
      </c>
      <c r="K741" s="117" t="str" cm="1">
        <f t="array" ref="K741">_xlfn.IFS(AND(H741="Weekday", J741="High season"), VLOOKUP(B741, high_weekday, 2, 0),
    AND(H741="Saturday", J741="High season"), VLOOKUP(B741, high_saturday, 2, 0),
    AND(H741="Sunday", J741="High season"), VLOOKUP(B741, high_sunday, 2, 0),
    AND(H741="Weekday", J741="Low season"), VLOOKUP(B741, low_weekdays, 2, 0),
    AND(H741="Saturday", J741="Low season"), VLOOKUP(B741, low_saturday, 2, 0),
    AND(H741="Sunday", J741="Low season"), VLOOKUP(B741, low_sunday, 2, 0),
    TRUE, "error")</f>
        <v>Off-peak</v>
      </c>
    </row>
    <row r="742" spans="1:11" x14ac:dyDescent="0.25">
      <c r="A742" s="111">
        <v>45154</v>
      </c>
      <c r="B742" s="86">
        <v>0.27083333333333298</v>
      </c>
      <c r="C742" s="91">
        <f t="shared" ca="1" si="44"/>
        <v>10</v>
      </c>
      <c r="D742" s="118">
        <v>13</v>
      </c>
      <c r="E742" s="119">
        <v>0.25</v>
      </c>
      <c r="F742" s="119">
        <v>0.27083333333333298</v>
      </c>
      <c r="G742" s="115">
        <f t="shared" si="45"/>
        <v>4</v>
      </c>
      <c r="H742" s="116" t="str" cm="1">
        <f t="array" ref="H742">_xlfn.IFS((G742&gt;=2)*(G742&lt;=6), "Weekday", G742=7, "Saturday", G742=1, "Sunday")</f>
        <v>Weekday</v>
      </c>
      <c r="I742" s="116">
        <f t="shared" si="46"/>
        <v>8</v>
      </c>
      <c r="J742" s="116" t="str">
        <f t="shared" si="47"/>
        <v>High season</v>
      </c>
      <c r="K742" s="117" t="str" cm="1">
        <f t="array" ref="K742">_xlfn.IFS(AND(H742="Weekday", J742="High season"), VLOOKUP(B742, high_weekday, 2, 0),
    AND(H742="Saturday", J742="High season"), VLOOKUP(B742, high_saturday, 2, 0),
    AND(H742="Sunday", J742="High season"), VLOOKUP(B742, high_sunday, 2, 0),
    AND(H742="Weekday", J742="Low season"), VLOOKUP(B742, low_weekdays, 2, 0),
    AND(H742="Saturday", J742="Low season"), VLOOKUP(B742, low_saturday, 2, 0),
    AND(H742="Sunday", J742="Low season"), VLOOKUP(B742, low_sunday, 2, 0),
    TRUE, "error")</f>
        <v>Peak</v>
      </c>
    </row>
    <row r="743" spans="1:11" x14ac:dyDescent="0.25">
      <c r="A743" s="111">
        <v>45154</v>
      </c>
      <c r="B743" s="86">
        <v>0.29166666666666702</v>
      </c>
      <c r="C743" s="91">
        <f t="shared" ca="1" si="44"/>
        <v>10</v>
      </c>
      <c r="D743" s="118">
        <v>14</v>
      </c>
      <c r="E743" s="119">
        <v>0.27083333333333298</v>
      </c>
      <c r="F743" s="119">
        <v>0.29166666666666702</v>
      </c>
      <c r="G743" s="115">
        <f t="shared" si="45"/>
        <v>4</v>
      </c>
      <c r="H743" s="116" t="str" cm="1">
        <f t="array" ref="H743">_xlfn.IFS((G743&gt;=2)*(G743&lt;=6), "Weekday", G743=7, "Saturday", G743=1, "Sunday")</f>
        <v>Weekday</v>
      </c>
      <c r="I743" s="116">
        <f t="shared" si="46"/>
        <v>8</v>
      </c>
      <c r="J743" s="116" t="str">
        <f t="shared" si="47"/>
        <v>High season</v>
      </c>
      <c r="K743" s="117" t="str" cm="1">
        <f t="array" ref="K743">_xlfn.IFS(AND(H743="Weekday", J743="High season"), VLOOKUP(B743, high_weekday, 2, 0),
    AND(H743="Saturday", J743="High season"), VLOOKUP(B743, high_saturday, 2, 0),
    AND(H743="Sunday", J743="High season"), VLOOKUP(B743, high_sunday, 2, 0),
    AND(H743="Weekday", J743="Low season"), VLOOKUP(B743, low_weekdays, 2, 0),
    AND(H743="Saturday", J743="Low season"), VLOOKUP(B743, low_saturday, 2, 0),
    AND(H743="Sunday", J743="Low season"), VLOOKUP(B743, low_sunday, 2, 0),
    TRUE, "error")</f>
        <v>Peak</v>
      </c>
    </row>
    <row r="744" spans="1:11" x14ac:dyDescent="0.25">
      <c r="A744" s="111">
        <v>45154</v>
      </c>
      <c r="B744" s="86">
        <v>0.3125</v>
      </c>
      <c r="C744" s="91">
        <f t="shared" ca="1" si="44"/>
        <v>11</v>
      </c>
      <c r="D744" s="118">
        <v>15</v>
      </c>
      <c r="E744" s="119">
        <v>0.29166666666666702</v>
      </c>
      <c r="F744" s="119">
        <v>0.3125</v>
      </c>
      <c r="G744" s="115">
        <f t="shared" si="45"/>
        <v>4</v>
      </c>
      <c r="H744" s="116" t="str" cm="1">
        <f t="array" ref="H744">_xlfn.IFS((G744&gt;=2)*(G744&lt;=6), "Weekday", G744=7, "Saturday", G744=1, "Sunday")</f>
        <v>Weekday</v>
      </c>
      <c r="I744" s="116">
        <f t="shared" si="46"/>
        <v>8</v>
      </c>
      <c r="J744" s="116" t="str">
        <f t="shared" si="47"/>
        <v>High season</v>
      </c>
      <c r="K744" s="117" t="str" cm="1">
        <f t="array" ref="K744">_xlfn.IFS(AND(H744="Weekday", J744="High season"), VLOOKUP(B744, high_weekday, 2, 0),
    AND(H744="Saturday", J744="High season"), VLOOKUP(B744, high_saturday, 2, 0),
    AND(H744="Sunday", J744="High season"), VLOOKUP(B744, high_sunday, 2, 0),
    AND(H744="Weekday", J744="Low season"), VLOOKUP(B744, low_weekdays, 2, 0),
    AND(H744="Saturday", J744="Low season"), VLOOKUP(B744, low_saturday, 2, 0),
    AND(H744="Sunday", J744="Low season"), VLOOKUP(B744, low_sunday, 2, 0),
    TRUE, "error")</f>
        <v>Peak</v>
      </c>
    </row>
    <row r="745" spans="1:11" x14ac:dyDescent="0.25">
      <c r="A745" s="111">
        <v>45154</v>
      </c>
      <c r="B745" s="86">
        <v>0.33333333333333298</v>
      </c>
      <c r="C745" s="91">
        <f t="shared" ca="1" si="44"/>
        <v>1</v>
      </c>
      <c r="D745" s="118">
        <v>16</v>
      </c>
      <c r="E745" s="119">
        <v>0.3125</v>
      </c>
      <c r="F745" s="119">
        <v>0.33333333333333298</v>
      </c>
      <c r="G745" s="115">
        <f t="shared" si="45"/>
        <v>4</v>
      </c>
      <c r="H745" s="116" t="str" cm="1">
        <f t="array" ref="H745">_xlfn.IFS((G745&gt;=2)*(G745&lt;=6), "Weekday", G745=7, "Saturday", G745=1, "Sunday")</f>
        <v>Weekday</v>
      </c>
      <c r="I745" s="116">
        <f t="shared" si="46"/>
        <v>8</v>
      </c>
      <c r="J745" s="116" t="str">
        <f t="shared" si="47"/>
        <v>High season</v>
      </c>
      <c r="K745" s="117" t="str" cm="1">
        <f t="array" ref="K745">_xlfn.IFS(AND(H745="Weekday", J745="High season"), VLOOKUP(B745, high_weekday, 2, 0),
    AND(H745="Saturday", J745="High season"), VLOOKUP(B745, high_saturday, 2, 0),
    AND(H745="Sunday", J745="High season"), VLOOKUP(B745, high_sunday, 2, 0),
    AND(H745="Weekday", J745="Low season"), VLOOKUP(B745, low_weekdays, 2, 0),
    AND(H745="Saturday", J745="Low season"), VLOOKUP(B745, low_saturday, 2, 0),
    AND(H745="Sunday", J745="Low season"), VLOOKUP(B745, low_sunday, 2, 0),
    TRUE, "error")</f>
        <v>Peak</v>
      </c>
    </row>
    <row r="746" spans="1:11" x14ac:dyDescent="0.25">
      <c r="A746" s="111">
        <v>45154</v>
      </c>
      <c r="B746" s="86">
        <v>0.35416666666666702</v>
      </c>
      <c r="C746" s="91">
        <f t="shared" ca="1" si="44"/>
        <v>16</v>
      </c>
      <c r="D746" s="118">
        <v>17</v>
      </c>
      <c r="E746" s="119">
        <v>0.33333333333333298</v>
      </c>
      <c r="F746" s="119">
        <v>0.35416666666666702</v>
      </c>
      <c r="G746" s="115">
        <f t="shared" si="45"/>
        <v>4</v>
      </c>
      <c r="H746" s="116" t="str" cm="1">
        <f t="array" ref="H746">_xlfn.IFS((G746&gt;=2)*(G746&lt;=6), "Weekday", G746=7, "Saturday", G746=1, "Sunday")</f>
        <v>Weekday</v>
      </c>
      <c r="I746" s="116">
        <f t="shared" si="46"/>
        <v>8</v>
      </c>
      <c r="J746" s="116" t="str">
        <f t="shared" si="47"/>
        <v>High season</v>
      </c>
      <c r="K746" s="117" t="str" cm="1">
        <f t="array" ref="K746">_xlfn.IFS(AND(H746="Weekday", J746="High season"), VLOOKUP(B746, high_weekday, 2, 0),
    AND(H746="Saturday", J746="High season"), VLOOKUP(B746, high_saturday, 2, 0),
    AND(H746="Sunday", J746="High season"), VLOOKUP(B746, high_sunday, 2, 0),
    AND(H746="Weekday", J746="Low season"), VLOOKUP(B746, low_weekdays, 2, 0),
    AND(H746="Saturday", J746="Low season"), VLOOKUP(B746, low_saturday, 2, 0),
    AND(H746="Sunday", J746="Low season"), VLOOKUP(B746, low_sunday, 2, 0),
    TRUE, "error")</f>
        <v>Peak</v>
      </c>
    </row>
    <row r="747" spans="1:11" x14ac:dyDescent="0.25">
      <c r="A747" s="111">
        <v>45154</v>
      </c>
      <c r="B747" s="86">
        <v>0.375</v>
      </c>
      <c r="C747" s="91">
        <f t="shared" ca="1" si="44"/>
        <v>23</v>
      </c>
      <c r="D747" s="118">
        <v>18</v>
      </c>
      <c r="E747" s="119">
        <v>0.35416666666666702</v>
      </c>
      <c r="F747" s="119">
        <v>0.375</v>
      </c>
      <c r="G747" s="115">
        <f t="shared" si="45"/>
        <v>4</v>
      </c>
      <c r="H747" s="116" t="str" cm="1">
        <f t="array" ref="H747">_xlfn.IFS((G747&gt;=2)*(G747&lt;=6), "Weekday", G747=7, "Saturday", G747=1, "Sunday")</f>
        <v>Weekday</v>
      </c>
      <c r="I747" s="116">
        <f t="shared" si="46"/>
        <v>8</v>
      </c>
      <c r="J747" s="116" t="str">
        <f t="shared" si="47"/>
        <v>High season</v>
      </c>
      <c r="K747" s="117" t="str" cm="1">
        <f t="array" ref="K747">_xlfn.IFS(AND(H747="Weekday", J747="High season"), VLOOKUP(B747, high_weekday, 2, 0),
    AND(H747="Saturday", J747="High season"), VLOOKUP(B747, high_saturday, 2, 0),
    AND(H747="Sunday", J747="High season"), VLOOKUP(B747, high_sunday, 2, 0),
    AND(H747="Weekday", J747="Low season"), VLOOKUP(B747, low_weekdays, 2, 0),
    AND(H747="Saturday", J747="Low season"), VLOOKUP(B747, low_saturday, 2, 0),
    AND(H747="Sunday", J747="Low season"), VLOOKUP(B747, low_sunday, 2, 0),
    TRUE, "error")</f>
        <v>Peak</v>
      </c>
    </row>
    <row r="748" spans="1:11" x14ac:dyDescent="0.25">
      <c r="A748" s="111">
        <v>45154</v>
      </c>
      <c r="B748" s="86">
        <v>0.39583333333333298</v>
      </c>
      <c r="C748" s="91">
        <f t="shared" ca="1" si="44"/>
        <v>12</v>
      </c>
      <c r="D748" s="118">
        <v>19</v>
      </c>
      <c r="E748" s="119">
        <v>0.375</v>
      </c>
      <c r="F748" s="119">
        <v>0.39583333333333298</v>
      </c>
      <c r="G748" s="115">
        <f t="shared" si="45"/>
        <v>4</v>
      </c>
      <c r="H748" s="116" t="str" cm="1">
        <f t="array" ref="H748">_xlfn.IFS((G748&gt;=2)*(G748&lt;=6), "Weekday", G748=7, "Saturday", G748=1, "Sunday")</f>
        <v>Weekday</v>
      </c>
      <c r="I748" s="116">
        <f t="shared" si="46"/>
        <v>8</v>
      </c>
      <c r="J748" s="116" t="str">
        <f t="shared" si="47"/>
        <v>High season</v>
      </c>
      <c r="K748" s="117" t="str" cm="1">
        <f t="array" ref="K748">_xlfn.IFS(AND(H748="Weekday", J748="High season"), VLOOKUP(B748, high_weekday, 2, 0),
    AND(H748="Saturday", J748="High season"), VLOOKUP(B748, high_saturday, 2, 0),
    AND(H748="Sunday", J748="High season"), VLOOKUP(B748, high_sunday, 2, 0),
    AND(H748="Weekday", J748="Low season"), VLOOKUP(B748, low_weekdays, 2, 0),
    AND(H748="Saturday", J748="Low season"), VLOOKUP(B748, low_saturday, 2, 0),
    AND(H748="Sunday", J748="Low season"), VLOOKUP(B748, low_sunday, 2, 0),
    TRUE, "error")</f>
        <v>Standard</v>
      </c>
    </row>
    <row r="749" spans="1:11" x14ac:dyDescent="0.25">
      <c r="A749" s="111">
        <v>45154</v>
      </c>
      <c r="B749" s="86">
        <v>0.41666666666666702</v>
      </c>
      <c r="C749" s="91">
        <f t="shared" ca="1" si="44"/>
        <v>27</v>
      </c>
      <c r="D749" s="118">
        <v>20</v>
      </c>
      <c r="E749" s="119">
        <v>0.39583333333333298</v>
      </c>
      <c r="F749" s="119">
        <v>0.41666666666666702</v>
      </c>
      <c r="G749" s="115">
        <f t="shared" si="45"/>
        <v>4</v>
      </c>
      <c r="H749" s="116" t="str" cm="1">
        <f t="array" ref="H749">_xlfn.IFS((G749&gt;=2)*(G749&lt;=6), "Weekday", G749=7, "Saturday", G749=1, "Sunday")</f>
        <v>Weekday</v>
      </c>
      <c r="I749" s="116">
        <f t="shared" si="46"/>
        <v>8</v>
      </c>
      <c r="J749" s="116" t="str">
        <f t="shared" si="47"/>
        <v>High season</v>
      </c>
      <c r="K749" s="117" t="str" cm="1">
        <f t="array" ref="K749">_xlfn.IFS(AND(H749="Weekday", J749="High season"), VLOOKUP(B749, high_weekday, 2, 0),
    AND(H749="Saturday", J749="High season"), VLOOKUP(B749, high_saturday, 2, 0),
    AND(H749="Sunday", J749="High season"), VLOOKUP(B749, high_sunday, 2, 0),
    AND(H749="Weekday", J749="Low season"), VLOOKUP(B749, low_weekdays, 2, 0),
    AND(H749="Saturday", J749="Low season"), VLOOKUP(B749, low_saturday, 2, 0),
    AND(H749="Sunday", J749="Low season"), VLOOKUP(B749, low_sunday, 2, 0),
    TRUE, "error")</f>
        <v>Standard</v>
      </c>
    </row>
    <row r="750" spans="1:11" x14ac:dyDescent="0.25">
      <c r="A750" s="111">
        <v>45154</v>
      </c>
      <c r="B750" s="86">
        <v>0.4375</v>
      </c>
      <c r="C750" s="91">
        <f t="shared" ca="1" si="44"/>
        <v>20</v>
      </c>
      <c r="D750" s="118">
        <v>21</v>
      </c>
      <c r="E750" s="119">
        <v>0.41666666666666702</v>
      </c>
      <c r="F750" s="119">
        <v>0.4375</v>
      </c>
      <c r="G750" s="115">
        <f t="shared" si="45"/>
        <v>4</v>
      </c>
      <c r="H750" s="116" t="str" cm="1">
        <f t="array" ref="H750">_xlfn.IFS((G750&gt;=2)*(G750&lt;=6), "Weekday", G750=7, "Saturday", G750=1, "Sunday")</f>
        <v>Weekday</v>
      </c>
      <c r="I750" s="116">
        <f t="shared" si="46"/>
        <v>8</v>
      </c>
      <c r="J750" s="116" t="str">
        <f t="shared" si="47"/>
        <v>High season</v>
      </c>
      <c r="K750" s="117" t="str" cm="1">
        <f t="array" ref="K750">_xlfn.IFS(AND(H750="Weekday", J750="High season"), VLOOKUP(B750, high_weekday, 2, 0),
    AND(H750="Saturday", J750="High season"), VLOOKUP(B750, high_saturday, 2, 0),
    AND(H750="Sunday", J750="High season"), VLOOKUP(B750, high_sunday, 2, 0),
    AND(H750="Weekday", J750="Low season"), VLOOKUP(B750, low_weekdays, 2, 0),
    AND(H750="Saturday", J750="Low season"), VLOOKUP(B750, low_saturday, 2, 0),
    AND(H750="Sunday", J750="Low season"), VLOOKUP(B750, low_sunday, 2, 0),
    TRUE, "error")</f>
        <v>Standard</v>
      </c>
    </row>
    <row r="751" spans="1:11" x14ac:dyDescent="0.25">
      <c r="A751" s="111">
        <v>45154</v>
      </c>
      <c r="B751" s="86">
        <v>0.45833333333333298</v>
      </c>
      <c r="C751" s="91">
        <f t="shared" ca="1" si="44"/>
        <v>5</v>
      </c>
      <c r="D751" s="118">
        <v>22</v>
      </c>
      <c r="E751" s="119">
        <v>0.4375</v>
      </c>
      <c r="F751" s="119">
        <v>0.45833333333333298</v>
      </c>
      <c r="G751" s="115">
        <f t="shared" si="45"/>
        <v>4</v>
      </c>
      <c r="H751" s="116" t="str" cm="1">
        <f t="array" ref="H751">_xlfn.IFS((G751&gt;=2)*(G751&lt;=6), "Weekday", G751=7, "Saturday", G751=1, "Sunday")</f>
        <v>Weekday</v>
      </c>
      <c r="I751" s="116">
        <f t="shared" si="46"/>
        <v>8</v>
      </c>
      <c r="J751" s="116" t="str">
        <f t="shared" si="47"/>
        <v>High season</v>
      </c>
      <c r="K751" s="117" t="str" cm="1">
        <f t="array" ref="K751">_xlfn.IFS(AND(H751="Weekday", J751="High season"), VLOOKUP(B751, high_weekday, 2, 0),
    AND(H751="Saturday", J751="High season"), VLOOKUP(B751, high_saturday, 2, 0),
    AND(H751="Sunday", J751="High season"), VLOOKUP(B751, high_sunday, 2, 0),
    AND(H751="Weekday", J751="Low season"), VLOOKUP(B751, low_weekdays, 2, 0),
    AND(H751="Saturday", J751="Low season"), VLOOKUP(B751, low_saturday, 2, 0),
    AND(H751="Sunday", J751="Low season"), VLOOKUP(B751, low_sunday, 2, 0),
    TRUE, "error")</f>
        <v>Standard</v>
      </c>
    </row>
    <row r="752" spans="1:11" x14ac:dyDescent="0.25">
      <c r="A752" s="111">
        <v>45154</v>
      </c>
      <c r="B752" s="86">
        <v>0.47916666666666702</v>
      </c>
      <c r="C752" s="91">
        <f t="shared" ca="1" si="44"/>
        <v>18</v>
      </c>
      <c r="D752" s="118">
        <v>23</v>
      </c>
      <c r="E752" s="119">
        <v>0.45833333333333298</v>
      </c>
      <c r="F752" s="119">
        <v>0.47916666666666702</v>
      </c>
      <c r="G752" s="115">
        <f t="shared" si="45"/>
        <v>4</v>
      </c>
      <c r="H752" s="116" t="str" cm="1">
        <f t="array" ref="H752">_xlfn.IFS((G752&gt;=2)*(G752&lt;=6), "Weekday", G752=7, "Saturday", G752=1, "Sunday")</f>
        <v>Weekday</v>
      </c>
      <c r="I752" s="116">
        <f t="shared" si="46"/>
        <v>8</v>
      </c>
      <c r="J752" s="116" t="str">
        <f t="shared" si="47"/>
        <v>High season</v>
      </c>
      <c r="K752" s="117" t="str" cm="1">
        <f t="array" ref="K752">_xlfn.IFS(AND(H752="Weekday", J752="High season"), VLOOKUP(B752, high_weekday, 2, 0),
    AND(H752="Saturday", J752="High season"), VLOOKUP(B752, high_saturday, 2, 0),
    AND(H752="Sunday", J752="High season"), VLOOKUP(B752, high_sunday, 2, 0),
    AND(H752="Weekday", J752="Low season"), VLOOKUP(B752, low_weekdays, 2, 0),
    AND(H752="Saturday", J752="Low season"), VLOOKUP(B752, low_saturday, 2, 0),
    AND(H752="Sunday", J752="Low season"), VLOOKUP(B752, low_sunday, 2, 0),
    TRUE, "error")</f>
        <v>Standard</v>
      </c>
    </row>
    <row r="753" spans="1:11" x14ac:dyDescent="0.25">
      <c r="A753" s="111">
        <v>45154</v>
      </c>
      <c r="B753" s="86">
        <v>0.5</v>
      </c>
      <c r="C753" s="91">
        <f t="shared" ca="1" si="44"/>
        <v>26</v>
      </c>
      <c r="D753" s="118">
        <v>24</v>
      </c>
      <c r="E753" s="119">
        <v>0.47916666666666702</v>
      </c>
      <c r="F753" s="119">
        <v>0.5</v>
      </c>
      <c r="G753" s="115">
        <f t="shared" si="45"/>
        <v>4</v>
      </c>
      <c r="H753" s="116" t="str" cm="1">
        <f t="array" ref="H753">_xlfn.IFS((G753&gt;=2)*(G753&lt;=6), "Weekday", G753=7, "Saturday", G753=1, "Sunday")</f>
        <v>Weekday</v>
      </c>
      <c r="I753" s="116">
        <f t="shared" si="46"/>
        <v>8</v>
      </c>
      <c r="J753" s="116" t="str">
        <f t="shared" si="47"/>
        <v>High season</v>
      </c>
      <c r="K753" s="117" t="str" cm="1">
        <f t="array" ref="K753">_xlfn.IFS(AND(H753="Weekday", J753="High season"), VLOOKUP(B753, high_weekday, 2, 0),
    AND(H753="Saturday", J753="High season"), VLOOKUP(B753, high_saturday, 2, 0),
    AND(H753="Sunday", J753="High season"), VLOOKUP(B753, high_sunday, 2, 0),
    AND(H753="Weekday", J753="Low season"), VLOOKUP(B753, low_weekdays, 2, 0),
    AND(H753="Saturday", J753="Low season"), VLOOKUP(B753, low_saturday, 2, 0),
    AND(H753="Sunday", J753="Low season"), VLOOKUP(B753, low_sunday, 2, 0),
    TRUE, "error")</f>
        <v>Standard</v>
      </c>
    </row>
    <row r="754" spans="1:11" x14ac:dyDescent="0.25">
      <c r="A754" s="111">
        <v>45154</v>
      </c>
      <c r="B754" s="86">
        <v>0.52083333333333304</v>
      </c>
      <c r="C754" s="91">
        <f t="shared" ca="1" si="44"/>
        <v>30</v>
      </c>
      <c r="D754" s="118">
        <v>25</v>
      </c>
      <c r="E754" s="119">
        <v>0.5</v>
      </c>
      <c r="F754" s="119">
        <v>0.52083333333333304</v>
      </c>
      <c r="G754" s="115">
        <f t="shared" si="45"/>
        <v>4</v>
      </c>
      <c r="H754" s="116" t="str" cm="1">
        <f t="array" ref="H754">_xlfn.IFS((G754&gt;=2)*(G754&lt;=6), "Weekday", G754=7, "Saturday", G754=1, "Sunday")</f>
        <v>Weekday</v>
      </c>
      <c r="I754" s="116">
        <f t="shared" si="46"/>
        <v>8</v>
      </c>
      <c r="J754" s="116" t="str">
        <f t="shared" si="47"/>
        <v>High season</v>
      </c>
      <c r="K754" s="117" t="str" cm="1">
        <f t="array" ref="K754">_xlfn.IFS(AND(H754="Weekday", J754="High season"), VLOOKUP(B754, high_weekday, 2, 0),
    AND(H754="Saturday", J754="High season"), VLOOKUP(B754, high_saturday, 2, 0),
    AND(H754="Sunday", J754="High season"), VLOOKUP(B754, high_sunday, 2, 0),
    AND(H754="Weekday", J754="Low season"), VLOOKUP(B754, low_weekdays, 2, 0),
    AND(H754="Saturday", J754="Low season"), VLOOKUP(B754, low_saturday, 2, 0),
    AND(H754="Sunday", J754="Low season"), VLOOKUP(B754, low_sunday, 2, 0),
    TRUE, "error")</f>
        <v>Standard</v>
      </c>
    </row>
    <row r="755" spans="1:11" x14ac:dyDescent="0.25">
      <c r="A755" s="111">
        <v>45154</v>
      </c>
      <c r="B755" s="86">
        <v>0.54166666666666696</v>
      </c>
      <c r="C755" s="91">
        <f t="shared" ca="1" si="44"/>
        <v>8</v>
      </c>
      <c r="D755" s="118">
        <v>26</v>
      </c>
      <c r="E755" s="119">
        <v>0.52083333333333304</v>
      </c>
      <c r="F755" s="119">
        <v>0.54166666666666696</v>
      </c>
      <c r="G755" s="115">
        <f t="shared" si="45"/>
        <v>4</v>
      </c>
      <c r="H755" s="116" t="str" cm="1">
        <f t="array" ref="H755">_xlfn.IFS((G755&gt;=2)*(G755&lt;=6), "Weekday", G755=7, "Saturday", G755=1, "Sunday")</f>
        <v>Weekday</v>
      </c>
      <c r="I755" s="116">
        <f t="shared" si="46"/>
        <v>8</v>
      </c>
      <c r="J755" s="116" t="str">
        <f t="shared" si="47"/>
        <v>High season</v>
      </c>
      <c r="K755" s="117" t="str" cm="1">
        <f t="array" ref="K755">_xlfn.IFS(AND(H755="Weekday", J755="High season"), VLOOKUP(B755, high_weekday, 2, 0),
    AND(H755="Saturday", J755="High season"), VLOOKUP(B755, high_saturday, 2, 0),
    AND(H755="Sunday", J755="High season"), VLOOKUP(B755, high_sunday, 2, 0),
    AND(H755="Weekday", J755="Low season"), VLOOKUP(B755, low_weekdays, 2, 0),
    AND(H755="Saturday", J755="Low season"), VLOOKUP(B755, low_saturday, 2, 0),
    AND(H755="Sunday", J755="Low season"), VLOOKUP(B755, low_sunday, 2, 0),
    TRUE, "error")</f>
        <v>Standard</v>
      </c>
    </row>
    <row r="756" spans="1:11" x14ac:dyDescent="0.25">
      <c r="A756" s="111">
        <v>45154</v>
      </c>
      <c r="B756" s="86">
        <v>0.5625</v>
      </c>
      <c r="C756" s="91">
        <f t="shared" ca="1" si="44"/>
        <v>20</v>
      </c>
      <c r="D756" s="118">
        <v>27</v>
      </c>
      <c r="E756" s="119">
        <v>0.54166666666666696</v>
      </c>
      <c r="F756" s="119">
        <v>0.5625</v>
      </c>
      <c r="G756" s="115">
        <f t="shared" si="45"/>
        <v>4</v>
      </c>
      <c r="H756" s="116" t="str" cm="1">
        <f t="array" ref="H756">_xlfn.IFS((G756&gt;=2)*(G756&lt;=6), "Weekday", G756=7, "Saturday", G756=1, "Sunday")</f>
        <v>Weekday</v>
      </c>
      <c r="I756" s="116">
        <f t="shared" si="46"/>
        <v>8</v>
      </c>
      <c r="J756" s="116" t="str">
        <f t="shared" si="47"/>
        <v>High season</v>
      </c>
      <c r="K756" s="117" t="str" cm="1">
        <f t="array" ref="K756">_xlfn.IFS(AND(H756="Weekday", J756="High season"), VLOOKUP(B756, high_weekday, 2, 0),
    AND(H756="Saturday", J756="High season"), VLOOKUP(B756, high_saturday, 2, 0),
    AND(H756="Sunday", J756="High season"), VLOOKUP(B756, high_sunday, 2, 0),
    AND(H756="Weekday", J756="Low season"), VLOOKUP(B756, low_weekdays, 2, 0),
    AND(H756="Saturday", J756="Low season"), VLOOKUP(B756, low_saturday, 2, 0),
    AND(H756="Sunday", J756="Low season"), VLOOKUP(B756, low_sunday, 2, 0),
    TRUE, "error")</f>
        <v>Standard</v>
      </c>
    </row>
    <row r="757" spans="1:11" x14ac:dyDescent="0.25">
      <c r="A757" s="111">
        <v>45154</v>
      </c>
      <c r="B757" s="86">
        <v>0.58333333333333304</v>
      </c>
      <c r="C757" s="91">
        <f t="shared" ca="1" si="44"/>
        <v>4</v>
      </c>
      <c r="D757" s="118">
        <v>28</v>
      </c>
      <c r="E757" s="119">
        <v>0.5625</v>
      </c>
      <c r="F757" s="119">
        <v>0.58333333333333304</v>
      </c>
      <c r="G757" s="115">
        <f t="shared" si="45"/>
        <v>4</v>
      </c>
      <c r="H757" s="116" t="str" cm="1">
        <f t="array" ref="H757">_xlfn.IFS((G757&gt;=2)*(G757&lt;=6), "Weekday", G757=7, "Saturday", G757=1, "Sunday")</f>
        <v>Weekday</v>
      </c>
      <c r="I757" s="116">
        <f t="shared" si="46"/>
        <v>8</v>
      </c>
      <c r="J757" s="116" t="str">
        <f t="shared" si="47"/>
        <v>High season</v>
      </c>
      <c r="K757" s="117" t="str" cm="1">
        <f t="array" ref="K757">_xlfn.IFS(AND(H757="Weekday", J757="High season"), VLOOKUP(B757, high_weekday, 2, 0),
    AND(H757="Saturday", J757="High season"), VLOOKUP(B757, high_saturday, 2, 0),
    AND(H757="Sunday", J757="High season"), VLOOKUP(B757, high_sunday, 2, 0),
    AND(H757="Weekday", J757="Low season"), VLOOKUP(B757, low_weekdays, 2, 0),
    AND(H757="Saturday", J757="Low season"), VLOOKUP(B757, low_saturday, 2, 0),
    AND(H757="Sunday", J757="Low season"), VLOOKUP(B757, low_sunday, 2, 0),
    TRUE, "error")</f>
        <v>Standard</v>
      </c>
    </row>
    <row r="758" spans="1:11" x14ac:dyDescent="0.25">
      <c r="A758" s="111">
        <v>45154</v>
      </c>
      <c r="B758" s="86">
        <v>0.60416666666666696</v>
      </c>
      <c r="C758" s="91">
        <f t="shared" ca="1" si="44"/>
        <v>18</v>
      </c>
      <c r="D758" s="118">
        <v>29</v>
      </c>
      <c r="E758" s="119">
        <v>0.58333333333333304</v>
      </c>
      <c r="F758" s="119">
        <v>0.60416666666666696</v>
      </c>
      <c r="G758" s="115">
        <f t="shared" si="45"/>
        <v>4</v>
      </c>
      <c r="H758" s="116" t="str" cm="1">
        <f t="array" ref="H758">_xlfn.IFS((G758&gt;=2)*(G758&lt;=6), "Weekday", G758=7, "Saturday", G758=1, "Sunday")</f>
        <v>Weekday</v>
      </c>
      <c r="I758" s="116">
        <f t="shared" si="46"/>
        <v>8</v>
      </c>
      <c r="J758" s="116" t="str">
        <f t="shared" si="47"/>
        <v>High season</v>
      </c>
      <c r="K758" s="117" t="str" cm="1">
        <f t="array" ref="K758">_xlfn.IFS(AND(H758="Weekday", J758="High season"), VLOOKUP(B758, high_weekday, 2, 0),
    AND(H758="Saturday", J758="High season"), VLOOKUP(B758, high_saturday, 2, 0),
    AND(H758="Sunday", J758="High season"), VLOOKUP(B758, high_sunday, 2, 0),
    AND(H758="Weekday", J758="Low season"), VLOOKUP(B758, low_weekdays, 2, 0),
    AND(H758="Saturday", J758="Low season"), VLOOKUP(B758, low_saturday, 2, 0),
    AND(H758="Sunday", J758="Low season"), VLOOKUP(B758, low_sunday, 2, 0),
    TRUE, "error")</f>
        <v>Standard</v>
      </c>
    </row>
    <row r="759" spans="1:11" x14ac:dyDescent="0.25">
      <c r="A759" s="111">
        <v>45154</v>
      </c>
      <c r="B759" s="86">
        <v>0.625</v>
      </c>
      <c r="C759" s="91">
        <f t="shared" ca="1" si="44"/>
        <v>24</v>
      </c>
      <c r="D759" s="118">
        <v>30</v>
      </c>
      <c r="E759" s="119">
        <v>0.60416666666666696</v>
      </c>
      <c r="F759" s="119">
        <v>0.625</v>
      </c>
      <c r="G759" s="115">
        <f t="shared" si="45"/>
        <v>4</v>
      </c>
      <c r="H759" s="116" t="str" cm="1">
        <f t="array" ref="H759">_xlfn.IFS((G759&gt;=2)*(G759&lt;=6), "Weekday", G759=7, "Saturday", G759=1, "Sunday")</f>
        <v>Weekday</v>
      </c>
      <c r="I759" s="116">
        <f t="shared" si="46"/>
        <v>8</v>
      </c>
      <c r="J759" s="116" t="str">
        <f t="shared" si="47"/>
        <v>High season</v>
      </c>
      <c r="K759" s="117" t="str" cm="1">
        <f t="array" ref="K759">_xlfn.IFS(AND(H759="Weekday", J759="High season"), VLOOKUP(B759, high_weekday, 2, 0),
    AND(H759="Saturday", J759="High season"), VLOOKUP(B759, high_saturday, 2, 0),
    AND(H759="Sunday", J759="High season"), VLOOKUP(B759, high_sunday, 2, 0),
    AND(H759="Weekday", J759="Low season"), VLOOKUP(B759, low_weekdays, 2, 0),
    AND(H759="Saturday", J759="Low season"), VLOOKUP(B759, low_saturday, 2, 0),
    AND(H759="Sunday", J759="Low season"), VLOOKUP(B759, low_sunday, 2, 0),
    TRUE, "error")</f>
        <v>Standard</v>
      </c>
    </row>
    <row r="760" spans="1:11" x14ac:dyDescent="0.25">
      <c r="A760" s="111">
        <v>45154</v>
      </c>
      <c r="B760" s="86">
        <v>0.64583333333333304</v>
      </c>
      <c r="C760" s="91">
        <f t="shared" ca="1" si="44"/>
        <v>30</v>
      </c>
      <c r="D760" s="118">
        <v>31</v>
      </c>
      <c r="E760" s="119">
        <v>0.625</v>
      </c>
      <c r="F760" s="119">
        <v>0.64583333333333304</v>
      </c>
      <c r="G760" s="115">
        <f t="shared" si="45"/>
        <v>4</v>
      </c>
      <c r="H760" s="116" t="str" cm="1">
        <f t="array" ref="H760">_xlfn.IFS((G760&gt;=2)*(G760&lt;=6), "Weekday", G760=7, "Saturday", G760=1, "Sunday")</f>
        <v>Weekday</v>
      </c>
      <c r="I760" s="116">
        <f t="shared" si="46"/>
        <v>8</v>
      </c>
      <c r="J760" s="116" t="str">
        <f t="shared" si="47"/>
        <v>High season</v>
      </c>
      <c r="K760" s="117" t="str" cm="1">
        <f t="array" ref="K760">_xlfn.IFS(AND(H760="Weekday", J760="High season"), VLOOKUP(B760, high_weekday, 2, 0),
    AND(H760="Saturday", J760="High season"), VLOOKUP(B760, high_saturday, 2, 0),
    AND(H760="Sunday", J760="High season"), VLOOKUP(B760, high_sunday, 2, 0),
    AND(H760="Weekday", J760="Low season"), VLOOKUP(B760, low_weekdays, 2, 0),
    AND(H760="Saturday", J760="Low season"), VLOOKUP(B760, low_saturday, 2, 0),
    AND(H760="Sunday", J760="Low season"), VLOOKUP(B760, low_sunday, 2, 0),
    TRUE, "error")</f>
        <v>Standard</v>
      </c>
    </row>
    <row r="761" spans="1:11" x14ac:dyDescent="0.25">
      <c r="A761" s="111">
        <v>45154</v>
      </c>
      <c r="B761" s="86">
        <v>0.66666666666666696</v>
      </c>
      <c r="C761" s="91">
        <f t="shared" ca="1" si="44"/>
        <v>7</v>
      </c>
      <c r="D761" s="118">
        <v>32</v>
      </c>
      <c r="E761" s="119">
        <v>0.64583333333333304</v>
      </c>
      <c r="F761" s="119">
        <v>0.66666666666666696</v>
      </c>
      <c r="G761" s="115">
        <f t="shared" si="45"/>
        <v>4</v>
      </c>
      <c r="H761" s="116" t="str" cm="1">
        <f t="array" ref="H761">_xlfn.IFS((G761&gt;=2)*(G761&lt;=6), "Weekday", G761=7, "Saturday", G761=1, "Sunday")</f>
        <v>Weekday</v>
      </c>
      <c r="I761" s="116">
        <f t="shared" si="46"/>
        <v>8</v>
      </c>
      <c r="J761" s="116" t="str">
        <f t="shared" si="47"/>
        <v>High season</v>
      </c>
      <c r="K761" s="117" t="str" cm="1">
        <f t="array" ref="K761">_xlfn.IFS(AND(H761="Weekday", J761="High season"), VLOOKUP(B761, high_weekday, 2, 0),
    AND(H761="Saturday", J761="High season"), VLOOKUP(B761, high_saturday, 2, 0),
    AND(H761="Sunday", J761="High season"), VLOOKUP(B761, high_sunday, 2, 0),
    AND(H761="Weekday", J761="Low season"), VLOOKUP(B761, low_weekdays, 2, 0),
    AND(H761="Saturday", J761="Low season"), VLOOKUP(B761, low_saturday, 2, 0),
    AND(H761="Sunday", J761="Low season"), VLOOKUP(B761, low_sunday, 2, 0),
    TRUE, "error")</f>
        <v>Standard</v>
      </c>
    </row>
    <row r="762" spans="1:11" x14ac:dyDescent="0.25">
      <c r="A762" s="111">
        <v>45154</v>
      </c>
      <c r="B762" s="86">
        <v>0.6875</v>
      </c>
      <c r="C762" s="91">
        <f t="shared" ca="1" si="44"/>
        <v>13</v>
      </c>
      <c r="D762" s="118">
        <v>33</v>
      </c>
      <c r="E762" s="119">
        <v>0.66666666666666696</v>
      </c>
      <c r="F762" s="119">
        <v>0.6875</v>
      </c>
      <c r="G762" s="115">
        <f t="shared" si="45"/>
        <v>4</v>
      </c>
      <c r="H762" s="116" t="str" cm="1">
        <f t="array" ref="H762">_xlfn.IFS((G762&gt;=2)*(G762&lt;=6), "Weekday", G762=7, "Saturday", G762=1, "Sunday")</f>
        <v>Weekday</v>
      </c>
      <c r="I762" s="116">
        <f t="shared" si="46"/>
        <v>8</v>
      </c>
      <c r="J762" s="116" t="str">
        <f t="shared" si="47"/>
        <v>High season</v>
      </c>
      <c r="K762" s="117" t="str" cm="1">
        <f t="array" ref="K762">_xlfn.IFS(AND(H762="Weekday", J762="High season"), VLOOKUP(B762, high_weekday, 2, 0),
    AND(H762="Saturday", J762="High season"), VLOOKUP(B762, high_saturday, 2, 0),
    AND(H762="Sunday", J762="High season"), VLOOKUP(B762, high_sunday, 2, 0),
    AND(H762="Weekday", J762="Low season"), VLOOKUP(B762, low_weekdays, 2, 0),
    AND(H762="Saturday", J762="Low season"), VLOOKUP(B762, low_saturday, 2, 0),
    AND(H762="Sunday", J762="Low season"), VLOOKUP(B762, low_sunday, 2, 0),
    TRUE, "error")</f>
        <v>Standard</v>
      </c>
    </row>
    <row r="763" spans="1:11" x14ac:dyDescent="0.25">
      <c r="A763" s="111">
        <v>45154</v>
      </c>
      <c r="B763" s="86">
        <v>0.70833333333333304</v>
      </c>
      <c r="C763" s="91">
        <f t="shared" ca="1" si="44"/>
        <v>6</v>
      </c>
      <c r="D763" s="118">
        <v>34</v>
      </c>
      <c r="E763" s="119">
        <v>0.6875</v>
      </c>
      <c r="F763" s="119">
        <v>0.70833333333333304</v>
      </c>
      <c r="G763" s="115">
        <f t="shared" si="45"/>
        <v>4</v>
      </c>
      <c r="H763" s="116" t="str" cm="1">
        <f t="array" ref="H763">_xlfn.IFS((G763&gt;=2)*(G763&lt;=6), "Weekday", G763=7, "Saturday", G763=1, "Sunday")</f>
        <v>Weekday</v>
      </c>
      <c r="I763" s="116">
        <f t="shared" si="46"/>
        <v>8</v>
      </c>
      <c r="J763" s="116" t="str">
        <f t="shared" si="47"/>
        <v>High season</v>
      </c>
      <c r="K763" s="117" t="str" cm="1">
        <f t="array" ref="K763">_xlfn.IFS(AND(H763="Weekday", J763="High season"), VLOOKUP(B763, high_weekday, 2, 0),
    AND(H763="Saturday", J763="High season"), VLOOKUP(B763, high_saturday, 2, 0),
    AND(H763="Sunday", J763="High season"), VLOOKUP(B763, high_sunday, 2, 0),
    AND(H763="Weekday", J763="Low season"), VLOOKUP(B763, low_weekdays, 2, 0),
    AND(H763="Saturday", J763="Low season"), VLOOKUP(B763, low_saturday, 2, 0),
    AND(H763="Sunday", J763="Low season"), VLOOKUP(B763, low_sunday, 2, 0),
    TRUE, "error")</f>
        <v>Standard</v>
      </c>
    </row>
    <row r="764" spans="1:11" x14ac:dyDescent="0.25">
      <c r="A764" s="111">
        <v>45154</v>
      </c>
      <c r="B764" s="86">
        <v>0.72916666666666696</v>
      </c>
      <c r="C764" s="91">
        <f t="shared" ca="1" si="44"/>
        <v>2</v>
      </c>
      <c r="D764" s="118">
        <v>35</v>
      </c>
      <c r="E764" s="119">
        <v>0.70833333333333304</v>
      </c>
      <c r="F764" s="119">
        <v>0.72916666666666696</v>
      </c>
      <c r="G764" s="115">
        <f t="shared" si="45"/>
        <v>4</v>
      </c>
      <c r="H764" s="116" t="str" cm="1">
        <f t="array" ref="H764">_xlfn.IFS((G764&gt;=2)*(G764&lt;=6), "Weekday", G764=7, "Saturday", G764=1, "Sunday")</f>
        <v>Weekday</v>
      </c>
      <c r="I764" s="116">
        <f t="shared" si="46"/>
        <v>8</v>
      </c>
      <c r="J764" s="116" t="str">
        <f t="shared" si="47"/>
        <v>High season</v>
      </c>
      <c r="K764" s="117" t="str" cm="1">
        <f t="array" ref="K764">_xlfn.IFS(AND(H764="Weekday", J764="High season"), VLOOKUP(B764, high_weekday, 2, 0),
    AND(H764="Saturday", J764="High season"), VLOOKUP(B764, high_saturday, 2, 0),
    AND(H764="Sunday", J764="High season"), VLOOKUP(B764, high_sunday, 2, 0),
    AND(H764="Weekday", J764="Low season"), VLOOKUP(B764, low_weekdays, 2, 0),
    AND(H764="Saturday", J764="Low season"), VLOOKUP(B764, low_saturday, 2, 0),
    AND(H764="Sunday", J764="Low season"), VLOOKUP(B764, low_sunday, 2, 0),
    TRUE, "error")</f>
        <v>Peak</v>
      </c>
    </row>
    <row r="765" spans="1:11" x14ac:dyDescent="0.25">
      <c r="A765" s="111">
        <v>45154</v>
      </c>
      <c r="B765" s="86">
        <v>0.75</v>
      </c>
      <c r="C765" s="91">
        <f t="shared" ca="1" si="44"/>
        <v>15</v>
      </c>
      <c r="D765" s="118">
        <v>36</v>
      </c>
      <c r="E765" s="119">
        <v>0.72916666666666696</v>
      </c>
      <c r="F765" s="119">
        <v>0.75</v>
      </c>
      <c r="G765" s="115">
        <f t="shared" si="45"/>
        <v>4</v>
      </c>
      <c r="H765" s="116" t="str" cm="1">
        <f t="array" ref="H765">_xlfn.IFS((G765&gt;=2)*(G765&lt;=6), "Weekday", G765=7, "Saturday", G765=1, "Sunday")</f>
        <v>Weekday</v>
      </c>
      <c r="I765" s="116">
        <f t="shared" si="46"/>
        <v>8</v>
      </c>
      <c r="J765" s="116" t="str">
        <f t="shared" si="47"/>
        <v>High season</v>
      </c>
      <c r="K765" s="117" t="str" cm="1">
        <f t="array" ref="K765">_xlfn.IFS(AND(H765="Weekday", J765="High season"), VLOOKUP(B765, high_weekday, 2, 0),
    AND(H765="Saturday", J765="High season"), VLOOKUP(B765, high_saturday, 2, 0),
    AND(H765="Sunday", J765="High season"), VLOOKUP(B765, high_sunday, 2, 0),
    AND(H765="Weekday", J765="Low season"), VLOOKUP(B765, low_weekdays, 2, 0),
    AND(H765="Saturday", J765="Low season"), VLOOKUP(B765, low_saturday, 2, 0),
    AND(H765="Sunday", J765="Low season"), VLOOKUP(B765, low_sunday, 2, 0),
    TRUE, "error")</f>
        <v>Peak</v>
      </c>
    </row>
    <row r="766" spans="1:11" x14ac:dyDescent="0.25">
      <c r="A766" s="111">
        <v>45154</v>
      </c>
      <c r="B766" s="86">
        <v>0.77083333333333304</v>
      </c>
      <c r="C766" s="91">
        <f t="shared" ca="1" si="44"/>
        <v>3</v>
      </c>
      <c r="D766" s="118">
        <v>37</v>
      </c>
      <c r="E766" s="119">
        <v>0.75</v>
      </c>
      <c r="F766" s="119">
        <v>0.77083333333333304</v>
      </c>
      <c r="G766" s="115">
        <f t="shared" si="45"/>
        <v>4</v>
      </c>
      <c r="H766" s="116" t="str" cm="1">
        <f t="array" ref="H766">_xlfn.IFS((G766&gt;=2)*(G766&lt;=6), "Weekday", G766=7, "Saturday", G766=1, "Sunday")</f>
        <v>Weekday</v>
      </c>
      <c r="I766" s="116">
        <f t="shared" si="46"/>
        <v>8</v>
      </c>
      <c r="J766" s="116" t="str">
        <f t="shared" si="47"/>
        <v>High season</v>
      </c>
      <c r="K766" s="117" t="str" cm="1">
        <f t="array" ref="K766">_xlfn.IFS(AND(H766="Weekday", J766="High season"), VLOOKUP(B766, high_weekday, 2, 0),
    AND(H766="Saturday", J766="High season"), VLOOKUP(B766, high_saturday, 2, 0),
    AND(H766="Sunday", J766="High season"), VLOOKUP(B766, high_sunday, 2, 0),
    AND(H766="Weekday", J766="Low season"), VLOOKUP(B766, low_weekdays, 2, 0),
    AND(H766="Saturday", J766="Low season"), VLOOKUP(B766, low_saturday, 2, 0),
    AND(H766="Sunday", J766="Low season"), VLOOKUP(B766, low_sunday, 2, 0),
    TRUE, "error")</f>
        <v>Peak</v>
      </c>
    </row>
    <row r="767" spans="1:11" x14ac:dyDescent="0.25">
      <c r="A767" s="111">
        <v>45154</v>
      </c>
      <c r="B767" s="86">
        <v>0.79166666666666696</v>
      </c>
      <c r="C767" s="91">
        <f t="shared" ca="1" si="44"/>
        <v>14</v>
      </c>
      <c r="D767" s="118">
        <v>38</v>
      </c>
      <c r="E767" s="119">
        <v>0.77083333333333304</v>
      </c>
      <c r="F767" s="119">
        <v>0.79166666666666696</v>
      </c>
      <c r="G767" s="115">
        <f t="shared" si="45"/>
        <v>4</v>
      </c>
      <c r="H767" s="116" t="str" cm="1">
        <f t="array" ref="H767">_xlfn.IFS((G767&gt;=2)*(G767&lt;=6), "Weekday", G767=7, "Saturday", G767=1, "Sunday")</f>
        <v>Weekday</v>
      </c>
      <c r="I767" s="116">
        <f t="shared" si="46"/>
        <v>8</v>
      </c>
      <c r="J767" s="116" t="str">
        <f t="shared" si="47"/>
        <v>High season</v>
      </c>
      <c r="K767" s="117" t="str" cm="1">
        <f t="array" ref="K767">_xlfn.IFS(AND(H767="Weekday", J767="High season"), VLOOKUP(B767, high_weekday, 2, 0),
    AND(H767="Saturday", J767="High season"), VLOOKUP(B767, high_saturday, 2, 0),
    AND(H767="Sunday", J767="High season"), VLOOKUP(B767, high_sunday, 2, 0),
    AND(H767="Weekday", J767="Low season"), VLOOKUP(B767, low_weekdays, 2, 0),
    AND(H767="Saturday", J767="Low season"), VLOOKUP(B767, low_saturday, 2, 0),
    AND(H767="Sunday", J767="Low season"), VLOOKUP(B767, low_sunday, 2, 0),
    TRUE, "error")</f>
        <v>Peak</v>
      </c>
    </row>
    <row r="768" spans="1:11" x14ac:dyDescent="0.25">
      <c r="A768" s="111">
        <v>45154</v>
      </c>
      <c r="B768" s="86">
        <v>0.8125</v>
      </c>
      <c r="C768" s="91">
        <f t="shared" ca="1" si="44"/>
        <v>10</v>
      </c>
      <c r="D768" s="118">
        <v>39</v>
      </c>
      <c r="E768" s="119">
        <v>0.79166666666666696</v>
      </c>
      <c r="F768" s="119">
        <v>0.8125</v>
      </c>
      <c r="G768" s="115">
        <f t="shared" si="45"/>
        <v>4</v>
      </c>
      <c r="H768" s="116" t="str" cm="1">
        <f t="array" ref="H768">_xlfn.IFS((G768&gt;=2)*(G768&lt;=6), "Weekday", G768=7, "Saturday", G768=1, "Sunday")</f>
        <v>Weekday</v>
      </c>
      <c r="I768" s="116">
        <f t="shared" si="46"/>
        <v>8</v>
      </c>
      <c r="J768" s="116" t="str">
        <f t="shared" si="47"/>
        <v>High season</v>
      </c>
      <c r="K768" s="117" t="str" cm="1">
        <f t="array" ref="K768">_xlfn.IFS(AND(H768="Weekday", J768="High season"), VLOOKUP(B768, high_weekday, 2, 0),
    AND(H768="Saturday", J768="High season"), VLOOKUP(B768, high_saturday, 2, 0),
    AND(H768="Sunday", J768="High season"), VLOOKUP(B768, high_sunday, 2, 0),
    AND(H768="Weekday", J768="Low season"), VLOOKUP(B768, low_weekdays, 2, 0),
    AND(H768="Saturday", J768="Low season"), VLOOKUP(B768, low_saturday, 2, 0),
    AND(H768="Sunday", J768="Low season"), VLOOKUP(B768, low_sunday, 2, 0),
    TRUE, "error")</f>
        <v>Standard</v>
      </c>
    </row>
    <row r="769" spans="1:11" x14ac:dyDescent="0.25">
      <c r="A769" s="111">
        <v>45154</v>
      </c>
      <c r="B769" s="86">
        <v>0.83333333333333304</v>
      </c>
      <c r="C769" s="91">
        <f t="shared" ca="1" si="44"/>
        <v>10</v>
      </c>
      <c r="D769" s="118">
        <v>40</v>
      </c>
      <c r="E769" s="119">
        <v>0.8125</v>
      </c>
      <c r="F769" s="119">
        <v>0.83333333333333304</v>
      </c>
      <c r="G769" s="115">
        <f t="shared" si="45"/>
        <v>4</v>
      </c>
      <c r="H769" s="116" t="str" cm="1">
        <f t="array" ref="H769">_xlfn.IFS((G769&gt;=2)*(G769&lt;=6), "Weekday", G769=7, "Saturday", G769=1, "Sunday")</f>
        <v>Weekday</v>
      </c>
      <c r="I769" s="116">
        <f t="shared" si="46"/>
        <v>8</v>
      </c>
      <c r="J769" s="116" t="str">
        <f t="shared" si="47"/>
        <v>High season</v>
      </c>
      <c r="K769" s="117" t="str" cm="1">
        <f t="array" ref="K769">_xlfn.IFS(AND(H769="Weekday", J769="High season"), VLOOKUP(B769, high_weekday, 2, 0),
    AND(H769="Saturday", J769="High season"), VLOOKUP(B769, high_saturday, 2, 0),
    AND(H769="Sunday", J769="High season"), VLOOKUP(B769, high_sunday, 2, 0),
    AND(H769="Weekday", J769="Low season"), VLOOKUP(B769, low_weekdays, 2, 0),
    AND(H769="Saturday", J769="Low season"), VLOOKUP(B769, low_saturday, 2, 0),
    AND(H769="Sunday", J769="Low season"), VLOOKUP(B769, low_sunday, 2, 0),
    TRUE, "error")</f>
        <v>Standard</v>
      </c>
    </row>
    <row r="770" spans="1:11" x14ac:dyDescent="0.25">
      <c r="A770" s="111">
        <v>45154</v>
      </c>
      <c r="B770" s="86">
        <v>0.85416666666666696</v>
      </c>
      <c r="C770" s="91">
        <f t="shared" ca="1" si="44"/>
        <v>9</v>
      </c>
      <c r="D770" s="118">
        <v>41</v>
      </c>
      <c r="E770" s="119">
        <v>0.83333333333333304</v>
      </c>
      <c r="F770" s="119">
        <v>0.85416666666666696</v>
      </c>
      <c r="G770" s="115">
        <f t="shared" si="45"/>
        <v>4</v>
      </c>
      <c r="H770" s="116" t="str" cm="1">
        <f t="array" ref="H770">_xlfn.IFS((G770&gt;=2)*(G770&lt;=6), "Weekday", G770=7, "Saturday", G770=1, "Sunday")</f>
        <v>Weekday</v>
      </c>
      <c r="I770" s="116">
        <f t="shared" si="46"/>
        <v>8</v>
      </c>
      <c r="J770" s="116" t="str">
        <f t="shared" si="47"/>
        <v>High season</v>
      </c>
      <c r="K770" s="117" t="str" cm="1">
        <f t="array" ref="K770">_xlfn.IFS(AND(H770="Weekday", J770="High season"), VLOOKUP(B770, high_weekday, 2, 0),
    AND(H770="Saturday", J770="High season"), VLOOKUP(B770, high_saturday, 2, 0),
    AND(H770="Sunday", J770="High season"), VLOOKUP(B770, high_sunday, 2, 0),
    AND(H770="Weekday", J770="Low season"), VLOOKUP(B770, low_weekdays, 2, 0),
    AND(H770="Saturday", J770="Low season"), VLOOKUP(B770, low_saturday, 2, 0),
    AND(H770="Sunday", J770="Low season"), VLOOKUP(B770, low_sunday, 2, 0),
    TRUE, "error")</f>
        <v>Standard</v>
      </c>
    </row>
    <row r="771" spans="1:11" x14ac:dyDescent="0.25">
      <c r="A771" s="111">
        <v>45154</v>
      </c>
      <c r="B771" s="86">
        <v>0.875</v>
      </c>
      <c r="C771" s="91">
        <f t="shared" ca="1" si="44"/>
        <v>20</v>
      </c>
      <c r="D771" s="118">
        <v>42</v>
      </c>
      <c r="E771" s="119">
        <v>0.85416666666666696</v>
      </c>
      <c r="F771" s="119">
        <v>0.875</v>
      </c>
      <c r="G771" s="115">
        <f t="shared" si="45"/>
        <v>4</v>
      </c>
      <c r="H771" s="116" t="str" cm="1">
        <f t="array" ref="H771">_xlfn.IFS((G771&gt;=2)*(G771&lt;=6), "Weekday", G771=7, "Saturday", G771=1, "Sunday")</f>
        <v>Weekday</v>
      </c>
      <c r="I771" s="116">
        <f t="shared" si="46"/>
        <v>8</v>
      </c>
      <c r="J771" s="116" t="str">
        <f t="shared" si="47"/>
        <v>High season</v>
      </c>
      <c r="K771" s="117" t="str" cm="1">
        <f t="array" ref="K771">_xlfn.IFS(AND(H771="Weekday", J771="High season"), VLOOKUP(B771, high_weekday, 2, 0),
    AND(H771="Saturday", J771="High season"), VLOOKUP(B771, high_saturday, 2, 0),
    AND(H771="Sunday", J771="High season"), VLOOKUP(B771, high_sunday, 2, 0),
    AND(H771="Weekday", J771="Low season"), VLOOKUP(B771, low_weekdays, 2, 0),
    AND(H771="Saturday", J771="Low season"), VLOOKUP(B771, low_saturday, 2, 0),
    AND(H771="Sunday", J771="Low season"), VLOOKUP(B771, low_sunday, 2, 0),
    TRUE, "error")</f>
        <v>Standard</v>
      </c>
    </row>
    <row r="772" spans="1:11" x14ac:dyDescent="0.25">
      <c r="A772" s="111">
        <v>45154</v>
      </c>
      <c r="B772" s="86">
        <v>0.89583333333333304</v>
      </c>
      <c r="C772" s="91">
        <f t="shared" ca="1" si="44"/>
        <v>27</v>
      </c>
      <c r="D772" s="118">
        <v>43</v>
      </c>
      <c r="E772" s="119">
        <v>0.875</v>
      </c>
      <c r="F772" s="119">
        <v>0.89583333333333304</v>
      </c>
      <c r="G772" s="115">
        <f t="shared" si="45"/>
        <v>4</v>
      </c>
      <c r="H772" s="116" t="str" cm="1">
        <f t="array" ref="H772">_xlfn.IFS((G772&gt;=2)*(G772&lt;=6), "Weekday", G772=7, "Saturday", G772=1, "Sunday")</f>
        <v>Weekday</v>
      </c>
      <c r="I772" s="116">
        <f t="shared" si="46"/>
        <v>8</v>
      </c>
      <c r="J772" s="116" t="str">
        <f t="shared" si="47"/>
        <v>High season</v>
      </c>
      <c r="K772" s="117" t="str" cm="1">
        <f t="array" ref="K772">_xlfn.IFS(AND(H772="Weekday", J772="High season"), VLOOKUP(B772, high_weekday, 2, 0),
    AND(H772="Saturday", J772="High season"), VLOOKUP(B772, high_saturday, 2, 0),
    AND(H772="Sunday", J772="High season"), VLOOKUP(B772, high_sunday, 2, 0),
    AND(H772="Weekday", J772="Low season"), VLOOKUP(B772, low_weekdays, 2, 0),
    AND(H772="Saturday", J772="Low season"), VLOOKUP(B772, low_saturday, 2, 0),
    AND(H772="Sunday", J772="Low season"), VLOOKUP(B772, low_sunday, 2, 0),
    TRUE, "error")</f>
        <v>Standard</v>
      </c>
    </row>
    <row r="773" spans="1:11" x14ac:dyDescent="0.25">
      <c r="A773" s="111">
        <v>45154</v>
      </c>
      <c r="B773" s="86">
        <v>0.91666666666666696</v>
      </c>
      <c r="C773" s="91">
        <f t="shared" ca="1" si="44"/>
        <v>30</v>
      </c>
      <c r="D773" s="118">
        <v>44</v>
      </c>
      <c r="E773" s="119">
        <v>0.89583333333333304</v>
      </c>
      <c r="F773" s="119">
        <v>0.91666666666666696</v>
      </c>
      <c r="G773" s="115">
        <f t="shared" si="45"/>
        <v>4</v>
      </c>
      <c r="H773" s="116" t="str" cm="1">
        <f t="array" ref="H773">_xlfn.IFS((G773&gt;=2)*(G773&lt;=6), "Weekday", G773=7, "Saturday", G773=1, "Sunday")</f>
        <v>Weekday</v>
      </c>
      <c r="I773" s="116">
        <f t="shared" si="46"/>
        <v>8</v>
      </c>
      <c r="J773" s="116" t="str">
        <f t="shared" si="47"/>
        <v>High season</v>
      </c>
      <c r="K773" s="117" t="str" cm="1">
        <f t="array" ref="K773">_xlfn.IFS(AND(H773="Weekday", J773="High season"), VLOOKUP(B773, high_weekday, 2, 0),
    AND(H773="Saturday", J773="High season"), VLOOKUP(B773, high_saturday, 2, 0),
    AND(H773="Sunday", J773="High season"), VLOOKUP(B773, high_sunday, 2, 0),
    AND(H773="Weekday", J773="Low season"), VLOOKUP(B773, low_weekdays, 2, 0),
    AND(H773="Saturday", J773="Low season"), VLOOKUP(B773, low_saturday, 2, 0),
    AND(H773="Sunday", J773="Low season"), VLOOKUP(B773, low_sunday, 2, 0),
    TRUE, "error")</f>
        <v>Standard</v>
      </c>
    </row>
    <row r="774" spans="1:11" x14ac:dyDescent="0.25">
      <c r="A774" s="111">
        <v>45154</v>
      </c>
      <c r="B774" s="86">
        <v>0.9375</v>
      </c>
      <c r="C774" s="91">
        <f t="shared" ca="1" si="44"/>
        <v>6</v>
      </c>
      <c r="D774" s="118">
        <v>45</v>
      </c>
      <c r="E774" s="119">
        <v>0.91666666666666696</v>
      </c>
      <c r="F774" s="119">
        <v>0.9375</v>
      </c>
      <c r="G774" s="115">
        <f t="shared" si="45"/>
        <v>4</v>
      </c>
      <c r="H774" s="116" t="str" cm="1">
        <f t="array" ref="H774">_xlfn.IFS((G774&gt;=2)*(G774&lt;=6), "Weekday", G774=7, "Saturday", G774=1, "Sunday")</f>
        <v>Weekday</v>
      </c>
      <c r="I774" s="116">
        <f t="shared" si="46"/>
        <v>8</v>
      </c>
      <c r="J774" s="116" t="str">
        <f t="shared" si="47"/>
        <v>High season</v>
      </c>
      <c r="K774" s="117" t="str" cm="1">
        <f t="array" ref="K774">_xlfn.IFS(AND(H774="Weekday", J774="High season"), VLOOKUP(B774, high_weekday, 2, 0),
    AND(H774="Saturday", J774="High season"), VLOOKUP(B774, high_saturday, 2, 0),
    AND(H774="Sunday", J774="High season"), VLOOKUP(B774, high_sunday, 2, 0),
    AND(H774="Weekday", J774="Low season"), VLOOKUP(B774, low_weekdays, 2, 0),
    AND(H774="Saturday", J774="Low season"), VLOOKUP(B774, low_saturday, 2, 0),
    AND(H774="Sunday", J774="Low season"), VLOOKUP(B774, low_sunday, 2, 0),
    TRUE, "error")</f>
        <v>Off-peak</v>
      </c>
    </row>
    <row r="775" spans="1:11" x14ac:dyDescent="0.25">
      <c r="A775" s="111">
        <v>45154</v>
      </c>
      <c r="B775" s="86">
        <v>0.95833333333333304</v>
      </c>
      <c r="C775" s="91">
        <f t="shared" ca="1" si="44"/>
        <v>15</v>
      </c>
      <c r="D775" s="118">
        <v>46</v>
      </c>
      <c r="E775" s="119">
        <v>0.9375</v>
      </c>
      <c r="F775" s="119">
        <v>0.95833333333333304</v>
      </c>
      <c r="G775" s="115">
        <f t="shared" si="45"/>
        <v>4</v>
      </c>
      <c r="H775" s="116" t="str" cm="1">
        <f t="array" ref="H775">_xlfn.IFS((G775&gt;=2)*(G775&lt;=6), "Weekday", G775=7, "Saturday", G775=1, "Sunday")</f>
        <v>Weekday</v>
      </c>
      <c r="I775" s="116">
        <f t="shared" si="46"/>
        <v>8</v>
      </c>
      <c r="J775" s="116" t="str">
        <f t="shared" si="47"/>
        <v>High season</v>
      </c>
      <c r="K775" s="117" t="str" cm="1">
        <f t="array" ref="K775">_xlfn.IFS(AND(H775="Weekday", J775="High season"), VLOOKUP(B775, high_weekday, 2, 0),
    AND(H775="Saturday", J775="High season"), VLOOKUP(B775, high_saturday, 2, 0),
    AND(H775="Sunday", J775="High season"), VLOOKUP(B775, high_sunday, 2, 0),
    AND(H775="Weekday", J775="Low season"), VLOOKUP(B775, low_weekdays, 2, 0),
    AND(H775="Saturday", J775="Low season"), VLOOKUP(B775, low_saturday, 2, 0),
    AND(H775="Sunday", J775="Low season"), VLOOKUP(B775, low_sunday, 2, 0),
    TRUE, "error")</f>
        <v>Off-peak</v>
      </c>
    </row>
    <row r="776" spans="1:11" x14ac:dyDescent="0.25">
      <c r="A776" s="111">
        <v>45154</v>
      </c>
      <c r="B776" s="86">
        <v>0.97916666666666696</v>
      </c>
      <c r="C776" s="91">
        <f t="shared" ca="1" si="44"/>
        <v>10</v>
      </c>
      <c r="D776" s="118">
        <v>47</v>
      </c>
      <c r="E776" s="119">
        <v>0.95833333333333304</v>
      </c>
      <c r="F776" s="119">
        <v>0.97916666666666696</v>
      </c>
      <c r="G776" s="115">
        <f t="shared" si="45"/>
        <v>4</v>
      </c>
      <c r="H776" s="116" t="str" cm="1">
        <f t="array" ref="H776">_xlfn.IFS((G776&gt;=2)*(G776&lt;=6), "Weekday", G776=7, "Saturday", G776=1, "Sunday")</f>
        <v>Weekday</v>
      </c>
      <c r="I776" s="116">
        <f t="shared" si="46"/>
        <v>8</v>
      </c>
      <c r="J776" s="116" t="str">
        <f t="shared" si="47"/>
        <v>High season</v>
      </c>
      <c r="K776" s="117" t="str" cm="1">
        <f t="array" ref="K776">_xlfn.IFS(AND(H776="Weekday", J776="High season"), VLOOKUP(B776, high_weekday, 2, 0),
    AND(H776="Saturday", J776="High season"), VLOOKUP(B776, high_saturday, 2, 0),
    AND(H776="Sunday", J776="High season"), VLOOKUP(B776, high_sunday, 2, 0),
    AND(H776="Weekday", J776="Low season"), VLOOKUP(B776, low_weekdays, 2, 0),
    AND(H776="Saturday", J776="Low season"), VLOOKUP(B776, low_saturday, 2, 0),
    AND(H776="Sunday", J776="Low season"), VLOOKUP(B776, low_sunday, 2, 0),
    TRUE, "error")</f>
        <v>Off-peak</v>
      </c>
    </row>
    <row r="777" spans="1:11" x14ac:dyDescent="0.25">
      <c r="A777" s="111">
        <v>45154</v>
      </c>
      <c r="B777" s="86">
        <v>1</v>
      </c>
      <c r="C777" s="91">
        <f t="shared" ca="1" si="44"/>
        <v>22</v>
      </c>
      <c r="D777" s="118">
        <v>48</v>
      </c>
      <c r="E777" s="119">
        <v>0.97916666666666696</v>
      </c>
      <c r="F777" s="119">
        <v>1</v>
      </c>
      <c r="G777" s="115">
        <f t="shared" si="45"/>
        <v>4</v>
      </c>
      <c r="H777" s="116" t="str" cm="1">
        <f t="array" ref="H777">_xlfn.IFS((G777&gt;=2)*(G777&lt;=6), "Weekday", G777=7, "Saturday", G777=1, "Sunday")</f>
        <v>Weekday</v>
      </c>
      <c r="I777" s="116">
        <f t="shared" si="46"/>
        <v>8</v>
      </c>
      <c r="J777" s="116" t="str">
        <f t="shared" si="47"/>
        <v>High season</v>
      </c>
      <c r="K777" s="117" t="str" cm="1">
        <f t="array" ref="K777">_xlfn.IFS(AND(H777="Weekday", J777="High season"), VLOOKUP(B777, high_weekday, 2, 0),
    AND(H777="Saturday", J777="High season"), VLOOKUP(B777, high_saturday, 2, 0),
    AND(H777="Sunday", J777="High season"), VLOOKUP(B777, high_sunday, 2, 0),
    AND(H777="Weekday", J777="Low season"), VLOOKUP(B777, low_weekdays, 2, 0),
    AND(H777="Saturday", J777="Low season"), VLOOKUP(B777, low_saturday, 2, 0),
    AND(H777="Sunday", J777="Low season"), VLOOKUP(B777, low_sunday, 2, 0),
    TRUE, "error")</f>
        <v>Off-peak</v>
      </c>
    </row>
    <row r="778" spans="1:11" x14ac:dyDescent="0.25">
      <c r="A778" s="111">
        <v>45155</v>
      </c>
      <c r="B778" s="86">
        <v>2.0833333333333332E-2</v>
      </c>
      <c r="C778" s="91">
        <f t="shared" ca="1" si="44"/>
        <v>23</v>
      </c>
      <c r="D778" s="118">
        <v>1</v>
      </c>
      <c r="E778" s="119">
        <v>0</v>
      </c>
      <c r="F778" s="119">
        <v>2.0833333333333332E-2</v>
      </c>
      <c r="G778" s="115">
        <f t="shared" si="45"/>
        <v>5</v>
      </c>
      <c r="H778" s="116" t="str" cm="1">
        <f t="array" ref="H778">_xlfn.IFS((G778&gt;=2)*(G778&lt;=6), "Weekday", G778=7, "Saturday", G778=1, "Sunday")</f>
        <v>Weekday</v>
      </c>
      <c r="I778" s="116">
        <f t="shared" si="46"/>
        <v>8</v>
      </c>
      <c r="J778" s="116" t="str">
        <f t="shared" si="47"/>
        <v>High season</v>
      </c>
      <c r="K778" s="117" t="str" cm="1">
        <f t="array" ref="K778">_xlfn.IFS(AND(H778="Weekday", J778="High season"), VLOOKUP(B778, high_weekday, 2, 0),
    AND(H778="Saturday", J778="High season"), VLOOKUP(B778, high_saturday, 2, 0),
    AND(H778="Sunday", J778="High season"), VLOOKUP(B778, high_sunday, 2, 0),
    AND(H778="Weekday", J778="Low season"), VLOOKUP(B778, low_weekdays, 2, 0),
    AND(H778="Saturday", J778="Low season"), VLOOKUP(B778, low_saturday, 2, 0),
    AND(H778="Sunday", J778="Low season"), VLOOKUP(B778, low_sunday, 2, 0),
    TRUE, "error")</f>
        <v>Off-peak</v>
      </c>
    </row>
    <row r="779" spans="1:11" x14ac:dyDescent="0.25">
      <c r="A779" s="111">
        <v>45155</v>
      </c>
      <c r="B779" s="86">
        <v>4.1666666666666664E-2</v>
      </c>
      <c r="C779" s="91">
        <f t="shared" ref="C779:C842" ca="1" si="48">RANDBETWEEN(1,30)</f>
        <v>9</v>
      </c>
      <c r="D779" s="118">
        <v>2</v>
      </c>
      <c r="E779" s="119">
        <v>2.0833333333333332E-2</v>
      </c>
      <c r="F779" s="119">
        <v>4.1666666666666664E-2</v>
      </c>
      <c r="G779" s="115">
        <f t="shared" ref="G779:G842" si="49">WEEKDAY(A779)</f>
        <v>5</v>
      </c>
      <c r="H779" s="116" t="str" cm="1">
        <f t="array" ref="H779">_xlfn.IFS((G779&gt;=2)*(G779&lt;=6), "Weekday", G779=7, "Saturday", G779=1, "Sunday")</f>
        <v>Weekday</v>
      </c>
      <c r="I779" s="116">
        <f t="shared" ref="I779:I842" si="50">MONTH(A779)</f>
        <v>8</v>
      </c>
      <c r="J779" s="116" t="str">
        <f t="shared" ref="J779:J842" si="51">IF(AND(I779&gt;6, I779&lt;9), "High season", "Low season")</f>
        <v>High season</v>
      </c>
      <c r="K779" s="117" t="str" cm="1">
        <f t="array" ref="K779">_xlfn.IFS(AND(H779="Weekday", J779="High season"), VLOOKUP(B779, high_weekday, 2, 0),
    AND(H779="Saturday", J779="High season"), VLOOKUP(B779, high_saturday, 2, 0),
    AND(H779="Sunday", J779="High season"), VLOOKUP(B779, high_sunday, 2, 0),
    AND(H779="Weekday", J779="Low season"), VLOOKUP(B779, low_weekdays, 2, 0),
    AND(H779="Saturday", J779="Low season"), VLOOKUP(B779, low_saturday, 2, 0),
    AND(H779="Sunday", J779="Low season"), VLOOKUP(B779, low_sunday, 2, 0),
    TRUE, "error")</f>
        <v>Off-peak</v>
      </c>
    </row>
    <row r="780" spans="1:11" x14ac:dyDescent="0.25">
      <c r="A780" s="111">
        <v>45155</v>
      </c>
      <c r="B780" s="86">
        <v>6.25E-2</v>
      </c>
      <c r="C780" s="91">
        <f t="shared" ca="1" si="48"/>
        <v>21</v>
      </c>
      <c r="D780" s="118">
        <v>3</v>
      </c>
      <c r="E780" s="119">
        <v>4.1666666666666664E-2</v>
      </c>
      <c r="F780" s="119">
        <v>6.25E-2</v>
      </c>
      <c r="G780" s="115">
        <f t="shared" si="49"/>
        <v>5</v>
      </c>
      <c r="H780" s="116" t="str" cm="1">
        <f t="array" ref="H780">_xlfn.IFS((G780&gt;=2)*(G780&lt;=6), "Weekday", G780=7, "Saturday", G780=1, "Sunday")</f>
        <v>Weekday</v>
      </c>
      <c r="I780" s="116">
        <f t="shared" si="50"/>
        <v>8</v>
      </c>
      <c r="J780" s="116" t="str">
        <f t="shared" si="51"/>
        <v>High season</v>
      </c>
      <c r="K780" s="117" t="str" cm="1">
        <f t="array" ref="K780">_xlfn.IFS(AND(H780="Weekday", J780="High season"), VLOOKUP(B780, high_weekday, 2, 0),
    AND(H780="Saturday", J780="High season"), VLOOKUP(B780, high_saturday, 2, 0),
    AND(H780="Sunday", J780="High season"), VLOOKUP(B780, high_sunday, 2, 0),
    AND(H780="Weekday", J780="Low season"), VLOOKUP(B780, low_weekdays, 2, 0),
    AND(H780="Saturday", J780="Low season"), VLOOKUP(B780, low_saturday, 2, 0),
    AND(H780="Sunday", J780="Low season"), VLOOKUP(B780, low_sunday, 2, 0),
    TRUE, "error")</f>
        <v>Off-peak</v>
      </c>
    </row>
    <row r="781" spans="1:11" x14ac:dyDescent="0.25">
      <c r="A781" s="111">
        <v>45155</v>
      </c>
      <c r="B781" s="86">
        <v>8.3333333333333301E-2</v>
      </c>
      <c r="C781" s="91">
        <f t="shared" ca="1" si="48"/>
        <v>1</v>
      </c>
      <c r="D781" s="118">
        <v>4</v>
      </c>
      <c r="E781" s="119">
        <v>6.25E-2</v>
      </c>
      <c r="F781" s="119">
        <v>8.3333333333333301E-2</v>
      </c>
      <c r="G781" s="115">
        <f t="shared" si="49"/>
        <v>5</v>
      </c>
      <c r="H781" s="116" t="str" cm="1">
        <f t="array" ref="H781">_xlfn.IFS((G781&gt;=2)*(G781&lt;=6), "Weekday", G781=7, "Saturday", G781=1, "Sunday")</f>
        <v>Weekday</v>
      </c>
      <c r="I781" s="116">
        <f t="shared" si="50"/>
        <v>8</v>
      </c>
      <c r="J781" s="116" t="str">
        <f t="shared" si="51"/>
        <v>High season</v>
      </c>
      <c r="K781" s="117" t="str" cm="1">
        <f t="array" ref="K781">_xlfn.IFS(AND(H781="Weekday", J781="High season"), VLOOKUP(B781, high_weekday, 2, 0),
    AND(H781="Saturday", J781="High season"), VLOOKUP(B781, high_saturday, 2, 0),
    AND(H781="Sunday", J781="High season"), VLOOKUP(B781, high_sunday, 2, 0),
    AND(H781="Weekday", J781="Low season"), VLOOKUP(B781, low_weekdays, 2, 0),
    AND(H781="Saturday", J781="Low season"), VLOOKUP(B781, low_saturday, 2, 0),
    AND(H781="Sunday", J781="Low season"), VLOOKUP(B781, low_sunday, 2, 0),
    TRUE, "error")</f>
        <v>Off-peak</v>
      </c>
    </row>
    <row r="782" spans="1:11" x14ac:dyDescent="0.25">
      <c r="A782" s="111">
        <v>45155</v>
      </c>
      <c r="B782" s="86">
        <v>0.104166666666667</v>
      </c>
      <c r="C782" s="91">
        <f t="shared" ca="1" si="48"/>
        <v>19</v>
      </c>
      <c r="D782" s="118">
        <v>5</v>
      </c>
      <c r="E782" s="119">
        <v>8.3333333333333301E-2</v>
      </c>
      <c r="F782" s="119">
        <v>0.104166666666667</v>
      </c>
      <c r="G782" s="115">
        <f t="shared" si="49"/>
        <v>5</v>
      </c>
      <c r="H782" s="116" t="str" cm="1">
        <f t="array" ref="H782">_xlfn.IFS((G782&gt;=2)*(G782&lt;=6), "Weekday", G782=7, "Saturday", G782=1, "Sunday")</f>
        <v>Weekday</v>
      </c>
      <c r="I782" s="116">
        <f t="shared" si="50"/>
        <v>8</v>
      </c>
      <c r="J782" s="116" t="str">
        <f t="shared" si="51"/>
        <v>High season</v>
      </c>
      <c r="K782" s="117" t="str" cm="1">
        <f t="array" ref="K782">_xlfn.IFS(AND(H782="Weekday", J782="High season"), VLOOKUP(B782, high_weekday, 2, 0),
    AND(H782="Saturday", J782="High season"), VLOOKUP(B782, high_saturday, 2, 0),
    AND(H782="Sunday", J782="High season"), VLOOKUP(B782, high_sunday, 2, 0),
    AND(H782="Weekday", J782="Low season"), VLOOKUP(B782, low_weekdays, 2, 0),
    AND(H782="Saturday", J782="Low season"), VLOOKUP(B782, low_saturday, 2, 0),
    AND(H782="Sunday", J782="Low season"), VLOOKUP(B782, low_sunday, 2, 0),
    TRUE, "error")</f>
        <v>Off-peak</v>
      </c>
    </row>
    <row r="783" spans="1:11" x14ac:dyDescent="0.25">
      <c r="A783" s="111">
        <v>45155</v>
      </c>
      <c r="B783" s="86">
        <v>0.125</v>
      </c>
      <c r="C783" s="91">
        <f t="shared" ca="1" si="48"/>
        <v>21</v>
      </c>
      <c r="D783" s="118">
        <v>6</v>
      </c>
      <c r="E783" s="119">
        <v>0.104166666666667</v>
      </c>
      <c r="F783" s="119">
        <v>0.125</v>
      </c>
      <c r="G783" s="115">
        <f t="shared" si="49"/>
        <v>5</v>
      </c>
      <c r="H783" s="116" t="str" cm="1">
        <f t="array" ref="H783">_xlfn.IFS((G783&gt;=2)*(G783&lt;=6), "Weekday", G783=7, "Saturday", G783=1, "Sunday")</f>
        <v>Weekday</v>
      </c>
      <c r="I783" s="116">
        <f t="shared" si="50"/>
        <v>8</v>
      </c>
      <c r="J783" s="116" t="str">
        <f t="shared" si="51"/>
        <v>High season</v>
      </c>
      <c r="K783" s="117" t="str" cm="1">
        <f t="array" ref="K783">_xlfn.IFS(AND(H783="Weekday", J783="High season"), VLOOKUP(B783, high_weekday, 2, 0),
    AND(H783="Saturday", J783="High season"), VLOOKUP(B783, high_saturday, 2, 0),
    AND(H783="Sunday", J783="High season"), VLOOKUP(B783, high_sunday, 2, 0),
    AND(H783="Weekday", J783="Low season"), VLOOKUP(B783, low_weekdays, 2, 0),
    AND(H783="Saturday", J783="Low season"), VLOOKUP(B783, low_saturday, 2, 0),
    AND(H783="Sunday", J783="Low season"), VLOOKUP(B783, low_sunday, 2, 0),
    TRUE, "error")</f>
        <v>Off-peak</v>
      </c>
    </row>
    <row r="784" spans="1:11" x14ac:dyDescent="0.25">
      <c r="A784" s="111">
        <v>45155</v>
      </c>
      <c r="B784" s="86">
        <v>0.14583333333333301</v>
      </c>
      <c r="C784" s="91">
        <f t="shared" ca="1" si="48"/>
        <v>3</v>
      </c>
      <c r="D784" s="118">
        <v>7</v>
      </c>
      <c r="E784" s="119">
        <v>0.125</v>
      </c>
      <c r="F784" s="119">
        <v>0.14583333333333301</v>
      </c>
      <c r="G784" s="115">
        <f t="shared" si="49"/>
        <v>5</v>
      </c>
      <c r="H784" s="116" t="str" cm="1">
        <f t="array" ref="H784">_xlfn.IFS((G784&gt;=2)*(G784&lt;=6), "Weekday", G784=7, "Saturday", G784=1, "Sunday")</f>
        <v>Weekday</v>
      </c>
      <c r="I784" s="116">
        <f t="shared" si="50"/>
        <v>8</v>
      </c>
      <c r="J784" s="116" t="str">
        <f t="shared" si="51"/>
        <v>High season</v>
      </c>
      <c r="K784" s="117" t="str" cm="1">
        <f t="array" ref="K784">_xlfn.IFS(AND(H784="Weekday", J784="High season"), VLOOKUP(B784, high_weekday, 2, 0),
    AND(H784="Saturday", J784="High season"), VLOOKUP(B784, high_saturday, 2, 0),
    AND(H784="Sunday", J784="High season"), VLOOKUP(B784, high_sunday, 2, 0),
    AND(H784="Weekday", J784="Low season"), VLOOKUP(B784, low_weekdays, 2, 0),
    AND(H784="Saturday", J784="Low season"), VLOOKUP(B784, low_saturday, 2, 0),
    AND(H784="Sunday", J784="Low season"), VLOOKUP(B784, low_sunday, 2, 0),
    TRUE, "error")</f>
        <v>Off-peak</v>
      </c>
    </row>
    <row r="785" spans="1:11" x14ac:dyDescent="0.25">
      <c r="A785" s="111">
        <v>45155</v>
      </c>
      <c r="B785" s="86">
        <v>0.16666666666666699</v>
      </c>
      <c r="C785" s="91">
        <f t="shared" ca="1" si="48"/>
        <v>12</v>
      </c>
      <c r="D785" s="118">
        <v>8</v>
      </c>
      <c r="E785" s="119">
        <v>0.14583333333333301</v>
      </c>
      <c r="F785" s="119">
        <v>0.16666666666666699</v>
      </c>
      <c r="G785" s="115">
        <f t="shared" si="49"/>
        <v>5</v>
      </c>
      <c r="H785" s="116" t="str" cm="1">
        <f t="array" ref="H785">_xlfn.IFS((G785&gt;=2)*(G785&lt;=6), "Weekday", G785=7, "Saturday", G785=1, "Sunday")</f>
        <v>Weekday</v>
      </c>
      <c r="I785" s="116">
        <f t="shared" si="50"/>
        <v>8</v>
      </c>
      <c r="J785" s="116" t="str">
        <f t="shared" si="51"/>
        <v>High season</v>
      </c>
      <c r="K785" s="117" t="str" cm="1">
        <f t="array" ref="K785">_xlfn.IFS(AND(H785="Weekday", J785="High season"), VLOOKUP(B785, high_weekday, 2, 0),
    AND(H785="Saturday", J785="High season"), VLOOKUP(B785, high_saturday, 2, 0),
    AND(H785="Sunday", J785="High season"), VLOOKUP(B785, high_sunday, 2, 0),
    AND(H785="Weekday", J785="Low season"), VLOOKUP(B785, low_weekdays, 2, 0),
    AND(H785="Saturday", J785="Low season"), VLOOKUP(B785, low_saturday, 2, 0),
    AND(H785="Sunday", J785="Low season"), VLOOKUP(B785, low_sunday, 2, 0),
    TRUE, "error")</f>
        <v>Off-peak</v>
      </c>
    </row>
    <row r="786" spans="1:11" x14ac:dyDescent="0.25">
      <c r="A786" s="111">
        <v>45155</v>
      </c>
      <c r="B786" s="86">
        <v>0.1875</v>
      </c>
      <c r="C786" s="91">
        <f t="shared" ca="1" si="48"/>
        <v>7</v>
      </c>
      <c r="D786" s="118">
        <v>9</v>
      </c>
      <c r="E786" s="119">
        <v>0.16666666666666699</v>
      </c>
      <c r="F786" s="119">
        <v>0.1875</v>
      </c>
      <c r="G786" s="115">
        <f t="shared" si="49"/>
        <v>5</v>
      </c>
      <c r="H786" s="116" t="str" cm="1">
        <f t="array" ref="H786">_xlfn.IFS((G786&gt;=2)*(G786&lt;=6), "Weekday", G786=7, "Saturday", G786=1, "Sunday")</f>
        <v>Weekday</v>
      </c>
      <c r="I786" s="116">
        <f t="shared" si="50"/>
        <v>8</v>
      </c>
      <c r="J786" s="116" t="str">
        <f t="shared" si="51"/>
        <v>High season</v>
      </c>
      <c r="K786" s="117" t="str" cm="1">
        <f t="array" ref="K786">_xlfn.IFS(AND(H786="Weekday", J786="High season"), VLOOKUP(B786, high_weekday, 2, 0),
    AND(H786="Saturday", J786="High season"), VLOOKUP(B786, high_saturday, 2, 0),
    AND(H786="Sunday", J786="High season"), VLOOKUP(B786, high_sunday, 2, 0),
    AND(H786="Weekday", J786="Low season"), VLOOKUP(B786, low_weekdays, 2, 0),
    AND(H786="Saturday", J786="Low season"), VLOOKUP(B786, low_saturday, 2, 0),
    AND(H786="Sunday", J786="Low season"), VLOOKUP(B786, low_sunday, 2, 0),
    TRUE, "error")</f>
        <v>Off-peak</v>
      </c>
    </row>
    <row r="787" spans="1:11" x14ac:dyDescent="0.25">
      <c r="A787" s="111">
        <v>45155</v>
      </c>
      <c r="B787" s="86">
        <v>0.20833333333333301</v>
      </c>
      <c r="C787" s="91">
        <f t="shared" ca="1" si="48"/>
        <v>1</v>
      </c>
      <c r="D787" s="118">
        <v>10</v>
      </c>
      <c r="E787" s="119">
        <v>0.1875</v>
      </c>
      <c r="F787" s="119">
        <v>0.20833333333333301</v>
      </c>
      <c r="G787" s="115">
        <f t="shared" si="49"/>
        <v>5</v>
      </c>
      <c r="H787" s="116" t="str" cm="1">
        <f t="array" ref="H787">_xlfn.IFS((G787&gt;=2)*(G787&lt;=6), "Weekday", G787=7, "Saturday", G787=1, "Sunday")</f>
        <v>Weekday</v>
      </c>
      <c r="I787" s="116">
        <f t="shared" si="50"/>
        <v>8</v>
      </c>
      <c r="J787" s="116" t="str">
        <f t="shared" si="51"/>
        <v>High season</v>
      </c>
      <c r="K787" s="117" t="str" cm="1">
        <f t="array" ref="K787">_xlfn.IFS(AND(H787="Weekday", J787="High season"), VLOOKUP(B787, high_weekday, 2, 0),
    AND(H787="Saturday", J787="High season"), VLOOKUP(B787, high_saturday, 2, 0),
    AND(H787="Sunday", J787="High season"), VLOOKUP(B787, high_sunday, 2, 0),
    AND(H787="Weekday", J787="Low season"), VLOOKUP(B787, low_weekdays, 2, 0),
    AND(H787="Saturday", J787="Low season"), VLOOKUP(B787, low_saturday, 2, 0),
    AND(H787="Sunday", J787="Low season"), VLOOKUP(B787, low_sunday, 2, 0),
    TRUE, "error")</f>
        <v>Off-peak</v>
      </c>
    </row>
    <row r="788" spans="1:11" x14ac:dyDescent="0.25">
      <c r="A788" s="111">
        <v>45155</v>
      </c>
      <c r="B788" s="86">
        <v>0.22916666666666699</v>
      </c>
      <c r="C788" s="91">
        <f t="shared" ca="1" si="48"/>
        <v>26</v>
      </c>
      <c r="D788" s="118">
        <v>11</v>
      </c>
      <c r="E788" s="119">
        <v>0.20833333333333301</v>
      </c>
      <c r="F788" s="119">
        <v>0.22916666666666699</v>
      </c>
      <c r="G788" s="115">
        <f t="shared" si="49"/>
        <v>5</v>
      </c>
      <c r="H788" s="116" t="str" cm="1">
        <f t="array" ref="H788">_xlfn.IFS((G788&gt;=2)*(G788&lt;=6), "Weekday", G788=7, "Saturday", G788=1, "Sunday")</f>
        <v>Weekday</v>
      </c>
      <c r="I788" s="116">
        <f t="shared" si="50"/>
        <v>8</v>
      </c>
      <c r="J788" s="116" t="str">
        <f t="shared" si="51"/>
        <v>High season</v>
      </c>
      <c r="K788" s="117" t="str" cm="1">
        <f t="array" ref="K788">_xlfn.IFS(AND(H788="Weekday", J788="High season"), VLOOKUP(B788, high_weekday, 2, 0),
    AND(H788="Saturday", J788="High season"), VLOOKUP(B788, high_saturday, 2, 0),
    AND(H788="Sunday", J788="High season"), VLOOKUP(B788, high_sunday, 2, 0),
    AND(H788="Weekday", J788="Low season"), VLOOKUP(B788, low_weekdays, 2, 0),
    AND(H788="Saturday", J788="Low season"), VLOOKUP(B788, low_saturday, 2, 0),
    AND(H788="Sunday", J788="Low season"), VLOOKUP(B788, low_sunday, 2, 0),
    TRUE, "error")</f>
        <v>Off-peak</v>
      </c>
    </row>
    <row r="789" spans="1:11" x14ac:dyDescent="0.25">
      <c r="A789" s="111">
        <v>45155</v>
      </c>
      <c r="B789" s="86">
        <v>0.25</v>
      </c>
      <c r="C789" s="91">
        <f t="shared" ca="1" si="48"/>
        <v>25</v>
      </c>
      <c r="D789" s="118">
        <v>12</v>
      </c>
      <c r="E789" s="119">
        <v>0.22916666666666699</v>
      </c>
      <c r="F789" s="119">
        <v>0.25</v>
      </c>
      <c r="G789" s="115">
        <f t="shared" si="49"/>
        <v>5</v>
      </c>
      <c r="H789" s="116" t="str" cm="1">
        <f t="array" ref="H789">_xlfn.IFS((G789&gt;=2)*(G789&lt;=6), "Weekday", G789=7, "Saturday", G789=1, "Sunday")</f>
        <v>Weekday</v>
      </c>
      <c r="I789" s="116">
        <f t="shared" si="50"/>
        <v>8</v>
      </c>
      <c r="J789" s="116" t="str">
        <f t="shared" si="51"/>
        <v>High season</v>
      </c>
      <c r="K789" s="117" t="str" cm="1">
        <f t="array" ref="K789">_xlfn.IFS(AND(H789="Weekday", J789="High season"), VLOOKUP(B789, high_weekday, 2, 0),
    AND(H789="Saturday", J789="High season"), VLOOKUP(B789, high_saturday, 2, 0),
    AND(H789="Sunday", J789="High season"), VLOOKUP(B789, high_sunday, 2, 0),
    AND(H789="Weekday", J789="Low season"), VLOOKUP(B789, low_weekdays, 2, 0),
    AND(H789="Saturday", J789="Low season"), VLOOKUP(B789, low_saturday, 2, 0),
    AND(H789="Sunday", J789="Low season"), VLOOKUP(B789, low_sunday, 2, 0),
    TRUE, "error")</f>
        <v>Off-peak</v>
      </c>
    </row>
    <row r="790" spans="1:11" x14ac:dyDescent="0.25">
      <c r="A790" s="111">
        <v>45155</v>
      </c>
      <c r="B790" s="86">
        <v>0.27083333333333298</v>
      </c>
      <c r="C790" s="91">
        <f t="shared" ca="1" si="48"/>
        <v>26</v>
      </c>
      <c r="D790" s="118">
        <v>13</v>
      </c>
      <c r="E790" s="119">
        <v>0.25</v>
      </c>
      <c r="F790" s="119">
        <v>0.27083333333333298</v>
      </c>
      <c r="G790" s="115">
        <f t="shared" si="49"/>
        <v>5</v>
      </c>
      <c r="H790" s="116" t="str" cm="1">
        <f t="array" ref="H790">_xlfn.IFS((G790&gt;=2)*(G790&lt;=6), "Weekday", G790=7, "Saturday", G790=1, "Sunday")</f>
        <v>Weekday</v>
      </c>
      <c r="I790" s="116">
        <f t="shared" si="50"/>
        <v>8</v>
      </c>
      <c r="J790" s="116" t="str">
        <f t="shared" si="51"/>
        <v>High season</v>
      </c>
      <c r="K790" s="117" t="str" cm="1">
        <f t="array" ref="K790">_xlfn.IFS(AND(H790="Weekday", J790="High season"), VLOOKUP(B790, high_weekday, 2, 0),
    AND(H790="Saturday", J790="High season"), VLOOKUP(B790, high_saturday, 2, 0),
    AND(H790="Sunday", J790="High season"), VLOOKUP(B790, high_sunday, 2, 0),
    AND(H790="Weekday", J790="Low season"), VLOOKUP(B790, low_weekdays, 2, 0),
    AND(H790="Saturday", J790="Low season"), VLOOKUP(B790, low_saturday, 2, 0),
    AND(H790="Sunday", J790="Low season"), VLOOKUP(B790, low_sunday, 2, 0),
    TRUE, "error")</f>
        <v>Peak</v>
      </c>
    </row>
    <row r="791" spans="1:11" x14ac:dyDescent="0.25">
      <c r="A791" s="111">
        <v>45155</v>
      </c>
      <c r="B791" s="86">
        <v>0.29166666666666702</v>
      </c>
      <c r="C791" s="91">
        <f t="shared" ca="1" si="48"/>
        <v>11</v>
      </c>
      <c r="D791" s="118">
        <v>14</v>
      </c>
      <c r="E791" s="119">
        <v>0.27083333333333298</v>
      </c>
      <c r="F791" s="119">
        <v>0.29166666666666702</v>
      </c>
      <c r="G791" s="115">
        <f t="shared" si="49"/>
        <v>5</v>
      </c>
      <c r="H791" s="116" t="str" cm="1">
        <f t="array" ref="H791">_xlfn.IFS((G791&gt;=2)*(G791&lt;=6), "Weekday", G791=7, "Saturday", G791=1, "Sunday")</f>
        <v>Weekday</v>
      </c>
      <c r="I791" s="116">
        <f t="shared" si="50"/>
        <v>8</v>
      </c>
      <c r="J791" s="116" t="str">
        <f t="shared" si="51"/>
        <v>High season</v>
      </c>
      <c r="K791" s="117" t="str" cm="1">
        <f t="array" ref="K791">_xlfn.IFS(AND(H791="Weekday", J791="High season"), VLOOKUP(B791, high_weekday, 2, 0),
    AND(H791="Saturday", J791="High season"), VLOOKUP(B791, high_saturday, 2, 0),
    AND(H791="Sunday", J791="High season"), VLOOKUP(B791, high_sunday, 2, 0),
    AND(H791="Weekday", J791="Low season"), VLOOKUP(B791, low_weekdays, 2, 0),
    AND(H791="Saturday", J791="Low season"), VLOOKUP(B791, low_saturday, 2, 0),
    AND(H791="Sunday", J791="Low season"), VLOOKUP(B791, low_sunday, 2, 0),
    TRUE, "error")</f>
        <v>Peak</v>
      </c>
    </row>
    <row r="792" spans="1:11" x14ac:dyDescent="0.25">
      <c r="A792" s="111">
        <v>45155</v>
      </c>
      <c r="B792" s="86">
        <v>0.3125</v>
      </c>
      <c r="C792" s="91">
        <f t="shared" ca="1" si="48"/>
        <v>26</v>
      </c>
      <c r="D792" s="118">
        <v>15</v>
      </c>
      <c r="E792" s="119">
        <v>0.29166666666666702</v>
      </c>
      <c r="F792" s="119">
        <v>0.3125</v>
      </c>
      <c r="G792" s="115">
        <f t="shared" si="49"/>
        <v>5</v>
      </c>
      <c r="H792" s="116" t="str" cm="1">
        <f t="array" ref="H792">_xlfn.IFS((G792&gt;=2)*(G792&lt;=6), "Weekday", G792=7, "Saturday", G792=1, "Sunday")</f>
        <v>Weekday</v>
      </c>
      <c r="I792" s="116">
        <f t="shared" si="50"/>
        <v>8</v>
      </c>
      <c r="J792" s="116" t="str">
        <f t="shared" si="51"/>
        <v>High season</v>
      </c>
      <c r="K792" s="117" t="str" cm="1">
        <f t="array" ref="K792">_xlfn.IFS(AND(H792="Weekday", J792="High season"), VLOOKUP(B792, high_weekday, 2, 0),
    AND(H792="Saturday", J792="High season"), VLOOKUP(B792, high_saturday, 2, 0),
    AND(H792="Sunday", J792="High season"), VLOOKUP(B792, high_sunday, 2, 0),
    AND(H792="Weekday", J792="Low season"), VLOOKUP(B792, low_weekdays, 2, 0),
    AND(H792="Saturday", J792="Low season"), VLOOKUP(B792, low_saturday, 2, 0),
    AND(H792="Sunday", J792="Low season"), VLOOKUP(B792, low_sunday, 2, 0),
    TRUE, "error")</f>
        <v>Peak</v>
      </c>
    </row>
    <row r="793" spans="1:11" x14ac:dyDescent="0.25">
      <c r="A793" s="111">
        <v>45155</v>
      </c>
      <c r="B793" s="86">
        <v>0.33333333333333298</v>
      </c>
      <c r="C793" s="91">
        <f t="shared" ca="1" si="48"/>
        <v>12</v>
      </c>
      <c r="D793" s="118">
        <v>16</v>
      </c>
      <c r="E793" s="119">
        <v>0.3125</v>
      </c>
      <c r="F793" s="119">
        <v>0.33333333333333298</v>
      </c>
      <c r="G793" s="115">
        <f t="shared" si="49"/>
        <v>5</v>
      </c>
      <c r="H793" s="116" t="str" cm="1">
        <f t="array" ref="H793">_xlfn.IFS((G793&gt;=2)*(G793&lt;=6), "Weekday", G793=7, "Saturday", G793=1, "Sunday")</f>
        <v>Weekday</v>
      </c>
      <c r="I793" s="116">
        <f t="shared" si="50"/>
        <v>8</v>
      </c>
      <c r="J793" s="116" t="str">
        <f t="shared" si="51"/>
        <v>High season</v>
      </c>
      <c r="K793" s="117" t="str" cm="1">
        <f t="array" ref="K793">_xlfn.IFS(AND(H793="Weekday", J793="High season"), VLOOKUP(B793, high_weekday, 2, 0),
    AND(H793="Saturday", J793="High season"), VLOOKUP(B793, high_saturday, 2, 0),
    AND(H793="Sunday", J793="High season"), VLOOKUP(B793, high_sunday, 2, 0),
    AND(H793="Weekday", J793="Low season"), VLOOKUP(B793, low_weekdays, 2, 0),
    AND(H793="Saturday", J793="Low season"), VLOOKUP(B793, low_saturday, 2, 0),
    AND(H793="Sunday", J793="Low season"), VLOOKUP(B793, low_sunday, 2, 0),
    TRUE, "error")</f>
        <v>Peak</v>
      </c>
    </row>
    <row r="794" spans="1:11" x14ac:dyDescent="0.25">
      <c r="A794" s="111">
        <v>45155</v>
      </c>
      <c r="B794" s="86">
        <v>0.35416666666666702</v>
      </c>
      <c r="C794" s="91">
        <f t="shared" ca="1" si="48"/>
        <v>30</v>
      </c>
      <c r="D794" s="118">
        <v>17</v>
      </c>
      <c r="E794" s="119">
        <v>0.33333333333333298</v>
      </c>
      <c r="F794" s="119">
        <v>0.35416666666666702</v>
      </c>
      <c r="G794" s="115">
        <f t="shared" si="49"/>
        <v>5</v>
      </c>
      <c r="H794" s="116" t="str" cm="1">
        <f t="array" ref="H794">_xlfn.IFS((G794&gt;=2)*(G794&lt;=6), "Weekday", G794=7, "Saturday", G794=1, "Sunday")</f>
        <v>Weekday</v>
      </c>
      <c r="I794" s="116">
        <f t="shared" si="50"/>
        <v>8</v>
      </c>
      <c r="J794" s="116" t="str">
        <f t="shared" si="51"/>
        <v>High season</v>
      </c>
      <c r="K794" s="117" t="str" cm="1">
        <f t="array" ref="K794">_xlfn.IFS(AND(H794="Weekday", J794="High season"), VLOOKUP(B794, high_weekday, 2, 0),
    AND(H794="Saturday", J794="High season"), VLOOKUP(B794, high_saturday, 2, 0),
    AND(H794="Sunday", J794="High season"), VLOOKUP(B794, high_sunday, 2, 0),
    AND(H794="Weekday", J794="Low season"), VLOOKUP(B794, low_weekdays, 2, 0),
    AND(H794="Saturday", J794="Low season"), VLOOKUP(B794, low_saturday, 2, 0),
    AND(H794="Sunday", J794="Low season"), VLOOKUP(B794, low_sunday, 2, 0),
    TRUE, "error")</f>
        <v>Peak</v>
      </c>
    </row>
    <row r="795" spans="1:11" x14ac:dyDescent="0.25">
      <c r="A795" s="111">
        <v>45155</v>
      </c>
      <c r="B795" s="86">
        <v>0.375</v>
      </c>
      <c r="C795" s="91">
        <f t="shared" ca="1" si="48"/>
        <v>25</v>
      </c>
      <c r="D795" s="118">
        <v>18</v>
      </c>
      <c r="E795" s="119">
        <v>0.35416666666666702</v>
      </c>
      <c r="F795" s="119">
        <v>0.375</v>
      </c>
      <c r="G795" s="115">
        <f t="shared" si="49"/>
        <v>5</v>
      </c>
      <c r="H795" s="116" t="str" cm="1">
        <f t="array" ref="H795">_xlfn.IFS((G795&gt;=2)*(G795&lt;=6), "Weekday", G795=7, "Saturday", G795=1, "Sunday")</f>
        <v>Weekday</v>
      </c>
      <c r="I795" s="116">
        <f t="shared" si="50"/>
        <v>8</v>
      </c>
      <c r="J795" s="116" t="str">
        <f t="shared" si="51"/>
        <v>High season</v>
      </c>
      <c r="K795" s="117" t="str" cm="1">
        <f t="array" ref="K795">_xlfn.IFS(AND(H795="Weekday", J795="High season"), VLOOKUP(B795, high_weekday, 2, 0),
    AND(H795="Saturday", J795="High season"), VLOOKUP(B795, high_saturday, 2, 0),
    AND(H795="Sunday", J795="High season"), VLOOKUP(B795, high_sunday, 2, 0),
    AND(H795="Weekday", J795="Low season"), VLOOKUP(B795, low_weekdays, 2, 0),
    AND(H795="Saturday", J795="Low season"), VLOOKUP(B795, low_saturday, 2, 0),
    AND(H795="Sunday", J795="Low season"), VLOOKUP(B795, low_sunday, 2, 0),
    TRUE, "error")</f>
        <v>Peak</v>
      </c>
    </row>
    <row r="796" spans="1:11" x14ac:dyDescent="0.25">
      <c r="A796" s="111">
        <v>45155</v>
      </c>
      <c r="B796" s="86">
        <v>0.39583333333333298</v>
      </c>
      <c r="C796" s="91">
        <f t="shared" ca="1" si="48"/>
        <v>13</v>
      </c>
      <c r="D796" s="118">
        <v>19</v>
      </c>
      <c r="E796" s="119">
        <v>0.375</v>
      </c>
      <c r="F796" s="119">
        <v>0.39583333333333298</v>
      </c>
      <c r="G796" s="115">
        <f t="shared" si="49"/>
        <v>5</v>
      </c>
      <c r="H796" s="116" t="str" cm="1">
        <f t="array" ref="H796">_xlfn.IFS((G796&gt;=2)*(G796&lt;=6), "Weekday", G796=7, "Saturday", G796=1, "Sunday")</f>
        <v>Weekday</v>
      </c>
      <c r="I796" s="116">
        <f t="shared" si="50"/>
        <v>8</v>
      </c>
      <c r="J796" s="116" t="str">
        <f t="shared" si="51"/>
        <v>High season</v>
      </c>
      <c r="K796" s="117" t="str" cm="1">
        <f t="array" ref="K796">_xlfn.IFS(AND(H796="Weekday", J796="High season"), VLOOKUP(B796, high_weekday, 2, 0),
    AND(H796="Saturday", J796="High season"), VLOOKUP(B796, high_saturday, 2, 0),
    AND(H796="Sunday", J796="High season"), VLOOKUP(B796, high_sunday, 2, 0),
    AND(H796="Weekday", J796="Low season"), VLOOKUP(B796, low_weekdays, 2, 0),
    AND(H796="Saturday", J796="Low season"), VLOOKUP(B796, low_saturday, 2, 0),
    AND(H796="Sunday", J796="Low season"), VLOOKUP(B796, low_sunday, 2, 0),
    TRUE, "error")</f>
        <v>Standard</v>
      </c>
    </row>
    <row r="797" spans="1:11" x14ac:dyDescent="0.25">
      <c r="A797" s="111">
        <v>45155</v>
      </c>
      <c r="B797" s="86">
        <v>0.41666666666666702</v>
      </c>
      <c r="C797" s="91">
        <f t="shared" ca="1" si="48"/>
        <v>12</v>
      </c>
      <c r="D797" s="118">
        <v>20</v>
      </c>
      <c r="E797" s="119">
        <v>0.39583333333333298</v>
      </c>
      <c r="F797" s="119">
        <v>0.41666666666666702</v>
      </c>
      <c r="G797" s="115">
        <f t="shared" si="49"/>
        <v>5</v>
      </c>
      <c r="H797" s="116" t="str" cm="1">
        <f t="array" ref="H797">_xlfn.IFS((G797&gt;=2)*(G797&lt;=6), "Weekday", G797=7, "Saturday", G797=1, "Sunday")</f>
        <v>Weekday</v>
      </c>
      <c r="I797" s="116">
        <f t="shared" si="50"/>
        <v>8</v>
      </c>
      <c r="J797" s="116" t="str">
        <f t="shared" si="51"/>
        <v>High season</v>
      </c>
      <c r="K797" s="117" t="str" cm="1">
        <f t="array" ref="K797">_xlfn.IFS(AND(H797="Weekday", J797="High season"), VLOOKUP(B797, high_weekday, 2, 0),
    AND(H797="Saturday", J797="High season"), VLOOKUP(B797, high_saturday, 2, 0),
    AND(H797="Sunday", J797="High season"), VLOOKUP(B797, high_sunday, 2, 0),
    AND(H797="Weekday", J797="Low season"), VLOOKUP(B797, low_weekdays, 2, 0),
    AND(H797="Saturday", J797="Low season"), VLOOKUP(B797, low_saturday, 2, 0),
    AND(H797="Sunday", J797="Low season"), VLOOKUP(B797, low_sunday, 2, 0),
    TRUE, "error")</f>
        <v>Standard</v>
      </c>
    </row>
    <row r="798" spans="1:11" x14ac:dyDescent="0.25">
      <c r="A798" s="111">
        <v>45155</v>
      </c>
      <c r="B798" s="86">
        <v>0.4375</v>
      </c>
      <c r="C798" s="91">
        <f t="shared" ca="1" si="48"/>
        <v>17</v>
      </c>
      <c r="D798" s="118">
        <v>21</v>
      </c>
      <c r="E798" s="119">
        <v>0.41666666666666702</v>
      </c>
      <c r="F798" s="119">
        <v>0.4375</v>
      </c>
      <c r="G798" s="115">
        <f t="shared" si="49"/>
        <v>5</v>
      </c>
      <c r="H798" s="116" t="str" cm="1">
        <f t="array" ref="H798">_xlfn.IFS((G798&gt;=2)*(G798&lt;=6), "Weekday", G798=7, "Saturday", G798=1, "Sunday")</f>
        <v>Weekday</v>
      </c>
      <c r="I798" s="116">
        <f t="shared" si="50"/>
        <v>8</v>
      </c>
      <c r="J798" s="116" t="str">
        <f t="shared" si="51"/>
        <v>High season</v>
      </c>
      <c r="K798" s="117" t="str" cm="1">
        <f t="array" ref="K798">_xlfn.IFS(AND(H798="Weekday", J798="High season"), VLOOKUP(B798, high_weekday, 2, 0),
    AND(H798="Saturday", J798="High season"), VLOOKUP(B798, high_saturday, 2, 0),
    AND(H798="Sunday", J798="High season"), VLOOKUP(B798, high_sunday, 2, 0),
    AND(H798="Weekday", J798="Low season"), VLOOKUP(B798, low_weekdays, 2, 0),
    AND(H798="Saturday", J798="Low season"), VLOOKUP(B798, low_saturday, 2, 0),
    AND(H798="Sunday", J798="Low season"), VLOOKUP(B798, low_sunday, 2, 0),
    TRUE, "error")</f>
        <v>Standard</v>
      </c>
    </row>
    <row r="799" spans="1:11" x14ac:dyDescent="0.25">
      <c r="A799" s="111">
        <v>45155</v>
      </c>
      <c r="B799" s="86">
        <v>0.45833333333333298</v>
      </c>
      <c r="C799" s="91">
        <f t="shared" ca="1" si="48"/>
        <v>8</v>
      </c>
      <c r="D799" s="118">
        <v>22</v>
      </c>
      <c r="E799" s="119">
        <v>0.4375</v>
      </c>
      <c r="F799" s="119">
        <v>0.45833333333333298</v>
      </c>
      <c r="G799" s="115">
        <f t="shared" si="49"/>
        <v>5</v>
      </c>
      <c r="H799" s="116" t="str" cm="1">
        <f t="array" ref="H799">_xlfn.IFS((G799&gt;=2)*(G799&lt;=6), "Weekday", G799=7, "Saturday", G799=1, "Sunday")</f>
        <v>Weekday</v>
      </c>
      <c r="I799" s="116">
        <f t="shared" si="50"/>
        <v>8</v>
      </c>
      <c r="J799" s="116" t="str">
        <f t="shared" si="51"/>
        <v>High season</v>
      </c>
      <c r="K799" s="117" t="str" cm="1">
        <f t="array" ref="K799">_xlfn.IFS(AND(H799="Weekday", J799="High season"), VLOOKUP(B799, high_weekday, 2, 0),
    AND(H799="Saturday", J799="High season"), VLOOKUP(B799, high_saturday, 2, 0),
    AND(H799="Sunday", J799="High season"), VLOOKUP(B799, high_sunday, 2, 0),
    AND(H799="Weekday", J799="Low season"), VLOOKUP(B799, low_weekdays, 2, 0),
    AND(H799="Saturday", J799="Low season"), VLOOKUP(B799, low_saturday, 2, 0),
    AND(H799="Sunday", J799="Low season"), VLOOKUP(B799, low_sunday, 2, 0),
    TRUE, "error")</f>
        <v>Standard</v>
      </c>
    </row>
    <row r="800" spans="1:11" x14ac:dyDescent="0.25">
      <c r="A800" s="111">
        <v>45155</v>
      </c>
      <c r="B800" s="86">
        <v>0.47916666666666702</v>
      </c>
      <c r="C800" s="91">
        <f t="shared" ca="1" si="48"/>
        <v>27</v>
      </c>
      <c r="D800" s="118">
        <v>23</v>
      </c>
      <c r="E800" s="119">
        <v>0.45833333333333298</v>
      </c>
      <c r="F800" s="119">
        <v>0.47916666666666702</v>
      </c>
      <c r="G800" s="115">
        <f t="shared" si="49"/>
        <v>5</v>
      </c>
      <c r="H800" s="116" t="str" cm="1">
        <f t="array" ref="H800">_xlfn.IFS((G800&gt;=2)*(G800&lt;=6), "Weekday", G800=7, "Saturday", G800=1, "Sunday")</f>
        <v>Weekday</v>
      </c>
      <c r="I800" s="116">
        <f t="shared" si="50"/>
        <v>8</v>
      </c>
      <c r="J800" s="116" t="str">
        <f t="shared" si="51"/>
        <v>High season</v>
      </c>
      <c r="K800" s="117" t="str" cm="1">
        <f t="array" ref="K800">_xlfn.IFS(AND(H800="Weekday", J800="High season"), VLOOKUP(B800, high_weekday, 2, 0),
    AND(H800="Saturday", J800="High season"), VLOOKUP(B800, high_saturday, 2, 0),
    AND(H800="Sunday", J800="High season"), VLOOKUP(B800, high_sunday, 2, 0),
    AND(H800="Weekday", J800="Low season"), VLOOKUP(B800, low_weekdays, 2, 0),
    AND(H800="Saturday", J800="Low season"), VLOOKUP(B800, low_saturday, 2, 0),
    AND(H800="Sunday", J800="Low season"), VLOOKUP(B800, low_sunday, 2, 0),
    TRUE, "error")</f>
        <v>Standard</v>
      </c>
    </row>
    <row r="801" spans="1:11" x14ac:dyDescent="0.25">
      <c r="A801" s="111">
        <v>45155</v>
      </c>
      <c r="B801" s="86">
        <v>0.5</v>
      </c>
      <c r="C801" s="91">
        <f t="shared" ca="1" si="48"/>
        <v>5</v>
      </c>
      <c r="D801" s="118">
        <v>24</v>
      </c>
      <c r="E801" s="119">
        <v>0.47916666666666702</v>
      </c>
      <c r="F801" s="119">
        <v>0.5</v>
      </c>
      <c r="G801" s="115">
        <f t="shared" si="49"/>
        <v>5</v>
      </c>
      <c r="H801" s="116" t="str" cm="1">
        <f t="array" ref="H801">_xlfn.IFS((G801&gt;=2)*(G801&lt;=6), "Weekday", G801=7, "Saturday", G801=1, "Sunday")</f>
        <v>Weekday</v>
      </c>
      <c r="I801" s="116">
        <f t="shared" si="50"/>
        <v>8</v>
      </c>
      <c r="J801" s="116" t="str">
        <f t="shared" si="51"/>
        <v>High season</v>
      </c>
      <c r="K801" s="117" t="str" cm="1">
        <f t="array" ref="K801">_xlfn.IFS(AND(H801="Weekday", J801="High season"), VLOOKUP(B801, high_weekday, 2, 0),
    AND(H801="Saturday", J801="High season"), VLOOKUP(B801, high_saturday, 2, 0),
    AND(H801="Sunday", J801="High season"), VLOOKUP(B801, high_sunday, 2, 0),
    AND(H801="Weekday", J801="Low season"), VLOOKUP(B801, low_weekdays, 2, 0),
    AND(H801="Saturday", J801="Low season"), VLOOKUP(B801, low_saturday, 2, 0),
    AND(H801="Sunday", J801="Low season"), VLOOKUP(B801, low_sunday, 2, 0),
    TRUE, "error")</f>
        <v>Standard</v>
      </c>
    </row>
    <row r="802" spans="1:11" x14ac:dyDescent="0.25">
      <c r="A802" s="111">
        <v>45155</v>
      </c>
      <c r="B802" s="86">
        <v>0.52083333333333304</v>
      </c>
      <c r="C802" s="91">
        <f t="shared" ca="1" si="48"/>
        <v>8</v>
      </c>
      <c r="D802" s="118">
        <v>25</v>
      </c>
      <c r="E802" s="119">
        <v>0.5</v>
      </c>
      <c r="F802" s="119">
        <v>0.52083333333333304</v>
      </c>
      <c r="G802" s="115">
        <f t="shared" si="49"/>
        <v>5</v>
      </c>
      <c r="H802" s="116" t="str" cm="1">
        <f t="array" ref="H802">_xlfn.IFS((G802&gt;=2)*(G802&lt;=6), "Weekday", G802=7, "Saturday", G802=1, "Sunday")</f>
        <v>Weekday</v>
      </c>
      <c r="I802" s="116">
        <f t="shared" si="50"/>
        <v>8</v>
      </c>
      <c r="J802" s="116" t="str">
        <f t="shared" si="51"/>
        <v>High season</v>
      </c>
      <c r="K802" s="117" t="str" cm="1">
        <f t="array" ref="K802">_xlfn.IFS(AND(H802="Weekday", J802="High season"), VLOOKUP(B802, high_weekday, 2, 0),
    AND(H802="Saturday", J802="High season"), VLOOKUP(B802, high_saturday, 2, 0),
    AND(H802="Sunday", J802="High season"), VLOOKUP(B802, high_sunday, 2, 0),
    AND(H802="Weekday", J802="Low season"), VLOOKUP(B802, low_weekdays, 2, 0),
    AND(H802="Saturday", J802="Low season"), VLOOKUP(B802, low_saturday, 2, 0),
    AND(H802="Sunday", J802="Low season"), VLOOKUP(B802, low_sunday, 2, 0),
    TRUE, "error")</f>
        <v>Standard</v>
      </c>
    </row>
    <row r="803" spans="1:11" x14ac:dyDescent="0.25">
      <c r="A803" s="111">
        <v>45155</v>
      </c>
      <c r="B803" s="86">
        <v>0.54166666666666696</v>
      </c>
      <c r="C803" s="91">
        <f t="shared" ca="1" si="48"/>
        <v>5</v>
      </c>
      <c r="D803" s="118">
        <v>26</v>
      </c>
      <c r="E803" s="119">
        <v>0.52083333333333304</v>
      </c>
      <c r="F803" s="119">
        <v>0.54166666666666696</v>
      </c>
      <c r="G803" s="115">
        <f t="shared" si="49"/>
        <v>5</v>
      </c>
      <c r="H803" s="116" t="str" cm="1">
        <f t="array" ref="H803">_xlfn.IFS((G803&gt;=2)*(G803&lt;=6), "Weekday", G803=7, "Saturday", G803=1, "Sunday")</f>
        <v>Weekday</v>
      </c>
      <c r="I803" s="116">
        <f t="shared" si="50"/>
        <v>8</v>
      </c>
      <c r="J803" s="116" t="str">
        <f t="shared" si="51"/>
        <v>High season</v>
      </c>
      <c r="K803" s="117" t="str" cm="1">
        <f t="array" ref="K803">_xlfn.IFS(AND(H803="Weekday", J803="High season"), VLOOKUP(B803, high_weekday, 2, 0),
    AND(H803="Saturday", J803="High season"), VLOOKUP(B803, high_saturday, 2, 0),
    AND(H803="Sunday", J803="High season"), VLOOKUP(B803, high_sunday, 2, 0),
    AND(H803="Weekday", J803="Low season"), VLOOKUP(B803, low_weekdays, 2, 0),
    AND(H803="Saturday", J803="Low season"), VLOOKUP(B803, low_saturday, 2, 0),
    AND(H803="Sunday", J803="Low season"), VLOOKUP(B803, low_sunday, 2, 0),
    TRUE, "error")</f>
        <v>Standard</v>
      </c>
    </row>
    <row r="804" spans="1:11" x14ac:dyDescent="0.25">
      <c r="A804" s="111">
        <v>45155</v>
      </c>
      <c r="B804" s="86">
        <v>0.5625</v>
      </c>
      <c r="C804" s="91">
        <f t="shared" ca="1" si="48"/>
        <v>6</v>
      </c>
      <c r="D804" s="118">
        <v>27</v>
      </c>
      <c r="E804" s="119">
        <v>0.54166666666666696</v>
      </c>
      <c r="F804" s="119">
        <v>0.5625</v>
      </c>
      <c r="G804" s="115">
        <f t="shared" si="49"/>
        <v>5</v>
      </c>
      <c r="H804" s="116" t="str" cm="1">
        <f t="array" ref="H804">_xlfn.IFS((G804&gt;=2)*(G804&lt;=6), "Weekday", G804=7, "Saturday", G804=1, "Sunday")</f>
        <v>Weekday</v>
      </c>
      <c r="I804" s="116">
        <f t="shared" si="50"/>
        <v>8</v>
      </c>
      <c r="J804" s="116" t="str">
        <f t="shared" si="51"/>
        <v>High season</v>
      </c>
      <c r="K804" s="117" t="str" cm="1">
        <f t="array" ref="K804">_xlfn.IFS(AND(H804="Weekday", J804="High season"), VLOOKUP(B804, high_weekday, 2, 0),
    AND(H804="Saturday", J804="High season"), VLOOKUP(B804, high_saturday, 2, 0),
    AND(H804="Sunday", J804="High season"), VLOOKUP(B804, high_sunday, 2, 0),
    AND(H804="Weekday", J804="Low season"), VLOOKUP(B804, low_weekdays, 2, 0),
    AND(H804="Saturday", J804="Low season"), VLOOKUP(B804, low_saturday, 2, 0),
    AND(H804="Sunday", J804="Low season"), VLOOKUP(B804, low_sunday, 2, 0),
    TRUE, "error")</f>
        <v>Standard</v>
      </c>
    </row>
    <row r="805" spans="1:11" x14ac:dyDescent="0.25">
      <c r="A805" s="111">
        <v>45155</v>
      </c>
      <c r="B805" s="86">
        <v>0.58333333333333304</v>
      </c>
      <c r="C805" s="91">
        <f t="shared" ca="1" si="48"/>
        <v>30</v>
      </c>
      <c r="D805" s="118">
        <v>28</v>
      </c>
      <c r="E805" s="119">
        <v>0.5625</v>
      </c>
      <c r="F805" s="119">
        <v>0.58333333333333304</v>
      </c>
      <c r="G805" s="115">
        <f t="shared" si="49"/>
        <v>5</v>
      </c>
      <c r="H805" s="116" t="str" cm="1">
        <f t="array" ref="H805">_xlfn.IFS((G805&gt;=2)*(G805&lt;=6), "Weekday", G805=7, "Saturday", G805=1, "Sunday")</f>
        <v>Weekday</v>
      </c>
      <c r="I805" s="116">
        <f t="shared" si="50"/>
        <v>8</v>
      </c>
      <c r="J805" s="116" t="str">
        <f t="shared" si="51"/>
        <v>High season</v>
      </c>
      <c r="K805" s="117" t="str" cm="1">
        <f t="array" ref="K805">_xlfn.IFS(AND(H805="Weekday", J805="High season"), VLOOKUP(B805, high_weekday, 2, 0),
    AND(H805="Saturday", J805="High season"), VLOOKUP(B805, high_saturday, 2, 0),
    AND(H805="Sunday", J805="High season"), VLOOKUP(B805, high_sunday, 2, 0),
    AND(H805="Weekday", J805="Low season"), VLOOKUP(B805, low_weekdays, 2, 0),
    AND(H805="Saturday", J805="Low season"), VLOOKUP(B805, low_saturday, 2, 0),
    AND(H805="Sunday", J805="Low season"), VLOOKUP(B805, low_sunday, 2, 0),
    TRUE, "error")</f>
        <v>Standard</v>
      </c>
    </row>
    <row r="806" spans="1:11" x14ac:dyDescent="0.25">
      <c r="A806" s="111">
        <v>45155</v>
      </c>
      <c r="B806" s="86">
        <v>0.60416666666666696</v>
      </c>
      <c r="C806" s="91">
        <f t="shared" ca="1" si="48"/>
        <v>14</v>
      </c>
      <c r="D806" s="118">
        <v>29</v>
      </c>
      <c r="E806" s="119">
        <v>0.58333333333333304</v>
      </c>
      <c r="F806" s="119">
        <v>0.60416666666666696</v>
      </c>
      <c r="G806" s="115">
        <f t="shared" si="49"/>
        <v>5</v>
      </c>
      <c r="H806" s="116" t="str" cm="1">
        <f t="array" ref="H806">_xlfn.IFS((G806&gt;=2)*(G806&lt;=6), "Weekday", G806=7, "Saturday", G806=1, "Sunday")</f>
        <v>Weekday</v>
      </c>
      <c r="I806" s="116">
        <f t="shared" si="50"/>
        <v>8</v>
      </c>
      <c r="J806" s="116" t="str">
        <f t="shared" si="51"/>
        <v>High season</v>
      </c>
      <c r="K806" s="117" t="str" cm="1">
        <f t="array" ref="K806">_xlfn.IFS(AND(H806="Weekday", J806="High season"), VLOOKUP(B806, high_weekday, 2, 0),
    AND(H806="Saturday", J806="High season"), VLOOKUP(B806, high_saturday, 2, 0),
    AND(H806="Sunday", J806="High season"), VLOOKUP(B806, high_sunday, 2, 0),
    AND(H806="Weekday", J806="Low season"), VLOOKUP(B806, low_weekdays, 2, 0),
    AND(H806="Saturday", J806="Low season"), VLOOKUP(B806, low_saturday, 2, 0),
    AND(H806="Sunday", J806="Low season"), VLOOKUP(B806, low_sunday, 2, 0),
    TRUE, "error")</f>
        <v>Standard</v>
      </c>
    </row>
    <row r="807" spans="1:11" x14ac:dyDescent="0.25">
      <c r="A807" s="111">
        <v>45155</v>
      </c>
      <c r="B807" s="86">
        <v>0.625</v>
      </c>
      <c r="C807" s="91">
        <f t="shared" ca="1" si="48"/>
        <v>19</v>
      </c>
      <c r="D807" s="118">
        <v>30</v>
      </c>
      <c r="E807" s="119">
        <v>0.60416666666666696</v>
      </c>
      <c r="F807" s="119">
        <v>0.625</v>
      </c>
      <c r="G807" s="115">
        <f t="shared" si="49"/>
        <v>5</v>
      </c>
      <c r="H807" s="116" t="str" cm="1">
        <f t="array" ref="H807">_xlfn.IFS((G807&gt;=2)*(G807&lt;=6), "Weekday", G807=7, "Saturday", G807=1, "Sunday")</f>
        <v>Weekday</v>
      </c>
      <c r="I807" s="116">
        <f t="shared" si="50"/>
        <v>8</v>
      </c>
      <c r="J807" s="116" t="str">
        <f t="shared" si="51"/>
        <v>High season</v>
      </c>
      <c r="K807" s="117" t="str" cm="1">
        <f t="array" ref="K807">_xlfn.IFS(AND(H807="Weekday", J807="High season"), VLOOKUP(B807, high_weekday, 2, 0),
    AND(H807="Saturday", J807="High season"), VLOOKUP(B807, high_saturday, 2, 0),
    AND(H807="Sunday", J807="High season"), VLOOKUP(B807, high_sunday, 2, 0),
    AND(H807="Weekday", J807="Low season"), VLOOKUP(B807, low_weekdays, 2, 0),
    AND(H807="Saturday", J807="Low season"), VLOOKUP(B807, low_saturday, 2, 0),
    AND(H807="Sunday", J807="Low season"), VLOOKUP(B807, low_sunday, 2, 0),
    TRUE, "error")</f>
        <v>Standard</v>
      </c>
    </row>
    <row r="808" spans="1:11" x14ac:dyDescent="0.25">
      <c r="A808" s="111">
        <v>45155</v>
      </c>
      <c r="B808" s="86">
        <v>0.64583333333333304</v>
      </c>
      <c r="C808" s="91">
        <f t="shared" ca="1" si="48"/>
        <v>14</v>
      </c>
      <c r="D808" s="118">
        <v>31</v>
      </c>
      <c r="E808" s="119">
        <v>0.625</v>
      </c>
      <c r="F808" s="119">
        <v>0.64583333333333304</v>
      </c>
      <c r="G808" s="115">
        <f t="shared" si="49"/>
        <v>5</v>
      </c>
      <c r="H808" s="116" t="str" cm="1">
        <f t="array" ref="H808">_xlfn.IFS((G808&gt;=2)*(G808&lt;=6), "Weekday", G808=7, "Saturday", G808=1, "Sunday")</f>
        <v>Weekday</v>
      </c>
      <c r="I808" s="116">
        <f t="shared" si="50"/>
        <v>8</v>
      </c>
      <c r="J808" s="116" t="str">
        <f t="shared" si="51"/>
        <v>High season</v>
      </c>
      <c r="K808" s="117" t="str" cm="1">
        <f t="array" ref="K808">_xlfn.IFS(AND(H808="Weekday", J808="High season"), VLOOKUP(B808, high_weekday, 2, 0),
    AND(H808="Saturday", J808="High season"), VLOOKUP(B808, high_saturday, 2, 0),
    AND(H808="Sunday", J808="High season"), VLOOKUP(B808, high_sunday, 2, 0),
    AND(H808="Weekday", J808="Low season"), VLOOKUP(B808, low_weekdays, 2, 0),
    AND(H808="Saturday", J808="Low season"), VLOOKUP(B808, low_saturday, 2, 0),
    AND(H808="Sunday", J808="Low season"), VLOOKUP(B808, low_sunday, 2, 0),
    TRUE, "error")</f>
        <v>Standard</v>
      </c>
    </row>
    <row r="809" spans="1:11" x14ac:dyDescent="0.25">
      <c r="A809" s="111">
        <v>45155</v>
      </c>
      <c r="B809" s="86">
        <v>0.66666666666666696</v>
      </c>
      <c r="C809" s="91">
        <f t="shared" ca="1" si="48"/>
        <v>12</v>
      </c>
      <c r="D809" s="118">
        <v>32</v>
      </c>
      <c r="E809" s="119">
        <v>0.64583333333333304</v>
      </c>
      <c r="F809" s="119">
        <v>0.66666666666666696</v>
      </c>
      <c r="G809" s="115">
        <f t="shared" si="49"/>
        <v>5</v>
      </c>
      <c r="H809" s="116" t="str" cm="1">
        <f t="array" ref="H809">_xlfn.IFS((G809&gt;=2)*(G809&lt;=6), "Weekday", G809=7, "Saturday", G809=1, "Sunday")</f>
        <v>Weekday</v>
      </c>
      <c r="I809" s="116">
        <f t="shared" si="50"/>
        <v>8</v>
      </c>
      <c r="J809" s="116" t="str">
        <f t="shared" si="51"/>
        <v>High season</v>
      </c>
      <c r="K809" s="117" t="str" cm="1">
        <f t="array" ref="K809">_xlfn.IFS(AND(H809="Weekday", J809="High season"), VLOOKUP(B809, high_weekday, 2, 0),
    AND(H809="Saturday", J809="High season"), VLOOKUP(B809, high_saturday, 2, 0),
    AND(H809="Sunday", J809="High season"), VLOOKUP(B809, high_sunday, 2, 0),
    AND(H809="Weekday", J809="Low season"), VLOOKUP(B809, low_weekdays, 2, 0),
    AND(H809="Saturday", J809="Low season"), VLOOKUP(B809, low_saturday, 2, 0),
    AND(H809="Sunday", J809="Low season"), VLOOKUP(B809, low_sunday, 2, 0),
    TRUE, "error")</f>
        <v>Standard</v>
      </c>
    </row>
    <row r="810" spans="1:11" x14ac:dyDescent="0.25">
      <c r="A810" s="111">
        <v>45155</v>
      </c>
      <c r="B810" s="86">
        <v>0.6875</v>
      </c>
      <c r="C810" s="91">
        <f t="shared" ca="1" si="48"/>
        <v>30</v>
      </c>
      <c r="D810" s="118">
        <v>33</v>
      </c>
      <c r="E810" s="119">
        <v>0.66666666666666696</v>
      </c>
      <c r="F810" s="119">
        <v>0.6875</v>
      </c>
      <c r="G810" s="115">
        <f t="shared" si="49"/>
        <v>5</v>
      </c>
      <c r="H810" s="116" t="str" cm="1">
        <f t="array" ref="H810">_xlfn.IFS((G810&gt;=2)*(G810&lt;=6), "Weekday", G810=7, "Saturday", G810=1, "Sunday")</f>
        <v>Weekday</v>
      </c>
      <c r="I810" s="116">
        <f t="shared" si="50"/>
        <v>8</v>
      </c>
      <c r="J810" s="116" t="str">
        <f t="shared" si="51"/>
        <v>High season</v>
      </c>
      <c r="K810" s="117" t="str" cm="1">
        <f t="array" ref="K810">_xlfn.IFS(AND(H810="Weekday", J810="High season"), VLOOKUP(B810, high_weekday, 2, 0),
    AND(H810="Saturday", J810="High season"), VLOOKUP(B810, high_saturday, 2, 0),
    AND(H810="Sunday", J810="High season"), VLOOKUP(B810, high_sunday, 2, 0),
    AND(H810="Weekday", J810="Low season"), VLOOKUP(B810, low_weekdays, 2, 0),
    AND(H810="Saturday", J810="Low season"), VLOOKUP(B810, low_saturday, 2, 0),
    AND(H810="Sunday", J810="Low season"), VLOOKUP(B810, low_sunday, 2, 0),
    TRUE, "error")</f>
        <v>Standard</v>
      </c>
    </row>
    <row r="811" spans="1:11" x14ac:dyDescent="0.25">
      <c r="A811" s="111">
        <v>45155</v>
      </c>
      <c r="B811" s="86">
        <v>0.70833333333333304</v>
      </c>
      <c r="C811" s="91">
        <f t="shared" ca="1" si="48"/>
        <v>20</v>
      </c>
      <c r="D811" s="118">
        <v>34</v>
      </c>
      <c r="E811" s="119">
        <v>0.6875</v>
      </c>
      <c r="F811" s="119">
        <v>0.70833333333333304</v>
      </c>
      <c r="G811" s="115">
        <f t="shared" si="49"/>
        <v>5</v>
      </c>
      <c r="H811" s="116" t="str" cm="1">
        <f t="array" ref="H811">_xlfn.IFS((G811&gt;=2)*(G811&lt;=6), "Weekday", G811=7, "Saturday", G811=1, "Sunday")</f>
        <v>Weekday</v>
      </c>
      <c r="I811" s="116">
        <f t="shared" si="50"/>
        <v>8</v>
      </c>
      <c r="J811" s="116" t="str">
        <f t="shared" si="51"/>
        <v>High season</v>
      </c>
      <c r="K811" s="117" t="str" cm="1">
        <f t="array" ref="K811">_xlfn.IFS(AND(H811="Weekday", J811="High season"), VLOOKUP(B811, high_weekday, 2, 0),
    AND(H811="Saturday", J811="High season"), VLOOKUP(B811, high_saturday, 2, 0),
    AND(H811="Sunday", J811="High season"), VLOOKUP(B811, high_sunday, 2, 0),
    AND(H811="Weekday", J811="Low season"), VLOOKUP(B811, low_weekdays, 2, 0),
    AND(H811="Saturday", J811="Low season"), VLOOKUP(B811, low_saturday, 2, 0),
    AND(H811="Sunday", J811="Low season"), VLOOKUP(B811, low_sunday, 2, 0),
    TRUE, "error")</f>
        <v>Standard</v>
      </c>
    </row>
    <row r="812" spans="1:11" x14ac:dyDescent="0.25">
      <c r="A812" s="111">
        <v>45155</v>
      </c>
      <c r="B812" s="86">
        <v>0.72916666666666696</v>
      </c>
      <c r="C812" s="91">
        <f t="shared" ca="1" si="48"/>
        <v>20</v>
      </c>
      <c r="D812" s="118">
        <v>35</v>
      </c>
      <c r="E812" s="119">
        <v>0.70833333333333304</v>
      </c>
      <c r="F812" s="119">
        <v>0.72916666666666696</v>
      </c>
      <c r="G812" s="115">
        <f t="shared" si="49"/>
        <v>5</v>
      </c>
      <c r="H812" s="116" t="str" cm="1">
        <f t="array" ref="H812">_xlfn.IFS((G812&gt;=2)*(G812&lt;=6), "Weekday", G812=7, "Saturday", G812=1, "Sunday")</f>
        <v>Weekday</v>
      </c>
      <c r="I812" s="116">
        <f t="shared" si="50"/>
        <v>8</v>
      </c>
      <c r="J812" s="116" t="str">
        <f t="shared" si="51"/>
        <v>High season</v>
      </c>
      <c r="K812" s="117" t="str" cm="1">
        <f t="array" ref="K812">_xlfn.IFS(AND(H812="Weekday", J812="High season"), VLOOKUP(B812, high_weekday, 2, 0),
    AND(H812="Saturday", J812="High season"), VLOOKUP(B812, high_saturday, 2, 0),
    AND(H812="Sunday", J812="High season"), VLOOKUP(B812, high_sunday, 2, 0),
    AND(H812="Weekday", J812="Low season"), VLOOKUP(B812, low_weekdays, 2, 0),
    AND(H812="Saturday", J812="Low season"), VLOOKUP(B812, low_saturday, 2, 0),
    AND(H812="Sunday", J812="Low season"), VLOOKUP(B812, low_sunday, 2, 0),
    TRUE, "error")</f>
        <v>Peak</v>
      </c>
    </row>
    <row r="813" spans="1:11" x14ac:dyDescent="0.25">
      <c r="A813" s="111">
        <v>45155</v>
      </c>
      <c r="B813" s="86">
        <v>0.75</v>
      </c>
      <c r="C813" s="91">
        <f t="shared" ca="1" si="48"/>
        <v>7</v>
      </c>
      <c r="D813" s="118">
        <v>36</v>
      </c>
      <c r="E813" s="119">
        <v>0.72916666666666696</v>
      </c>
      <c r="F813" s="119">
        <v>0.75</v>
      </c>
      <c r="G813" s="115">
        <f t="shared" si="49"/>
        <v>5</v>
      </c>
      <c r="H813" s="116" t="str" cm="1">
        <f t="array" ref="H813">_xlfn.IFS((G813&gt;=2)*(G813&lt;=6), "Weekday", G813=7, "Saturday", G813=1, "Sunday")</f>
        <v>Weekday</v>
      </c>
      <c r="I813" s="116">
        <f t="shared" si="50"/>
        <v>8</v>
      </c>
      <c r="J813" s="116" t="str">
        <f t="shared" si="51"/>
        <v>High season</v>
      </c>
      <c r="K813" s="117" t="str" cm="1">
        <f t="array" ref="K813">_xlfn.IFS(AND(H813="Weekday", J813="High season"), VLOOKUP(B813, high_weekday, 2, 0),
    AND(H813="Saturday", J813="High season"), VLOOKUP(B813, high_saturday, 2, 0),
    AND(H813="Sunday", J813="High season"), VLOOKUP(B813, high_sunday, 2, 0),
    AND(H813="Weekday", J813="Low season"), VLOOKUP(B813, low_weekdays, 2, 0),
    AND(H813="Saturday", J813="Low season"), VLOOKUP(B813, low_saturday, 2, 0),
    AND(H813="Sunday", J813="Low season"), VLOOKUP(B813, low_sunday, 2, 0),
    TRUE, "error")</f>
        <v>Peak</v>
      </c>
    </row>
    <row r="814" spans="1:11" x14ac:dyDescent="0.25">
      <c r="A814" s="111">
        <v>45155</v>
      </c>
      <c r="B814" s="86">
        <v>0.77083333333333304</v>
      </c>
      <c r="C814" s="91">
        <f t="shared" ca="1" si="48"/>
        <v>4</v>
      </c>
      <c r="D814" s="118">
        <v>37</v>
      </c>
      <c r="E814" s="119">
        <v>0.75</v>
      </c>
      <c r="F814" s="119">
        <v>0.77083333333333304</v>
      </c>
      <c r="G814" s="115">
        <f t="shared" si="49"/>
        <v>5</v>
      </c>
      <c r="H814" s="116" t="str" cm="1">
        <f t="array" ref="H814">_xlfn.IFS((G814&gt;=2)*(G814&lt;=6), "Weekday", G814=7, "Saturday", G814=1, "Sunday")</f>
        <v>Weekday</v>
      </c>
      <c r="I814" s="116">
        <f t="shared" si="50"/>
        <v>8</v>
      </c>
      <c r="J814" s="116" t="str">
        <f t="shared" si="51"/>
        <v>High season</v>
      </c>
      <c r="K814" s="117" t="str" cm="1">
        <f t="array" ref="K814">_xlfn.IFS(AND(H814="Weekday", J814="High season"), VLOOKUP(B814, high_weekday, 2, 0),
    AND(H814="Saturday", J814="High season"), VLOOKUP(B814, high_saturday, 2, 0),
    AND(H814="Sunday", J814="High season"), VLOOKUP(B814, high_sunday, 2, 0),
    AND(H814="Weekday", J814="Low season"), VLOOKUP(B814, low_weekdays, 2, 0),
    AND(H814="Saturday", J814="Low season"), VLOOKUP(B814, low_saturday, 2, 0),
    AND(H814="Sunday", J814="Low season"), VLOOKUP(B814, low_sunday, 2, 0),
    TRUE, "error")</f>
        <v>Peak</v>
      </c>
    </row>
    <row r="815" spans="1:11" x14ac:dyDescent="0.25">
      <c r="A815" s="111">
        <v>45155</v>
      </c>
      <c r="B815" s="86">
        <v>0.79166666666666696</v>
      </c>
      <c r="C815" s="91">
        <f t="shared" ca="1" si="48"/>
        <v>1</v>
      </c>
      <c r="D815" s="118">
        <v>38</v>
      </c>
      <c r="E815" s="119">
        <v>0.77083333333333304</v>
      </c>
      <c r="F815" s="119">
        <v>0.79166666666666696</v>
      </c>
      <c r="G815" s="115">
        <f t="shared" si="49"/>
        <v>5</v>
      </c>
      <c r="H815" s="116" t="str" cm="1">
        <f t="array" ref="H815">_xlfn.IFS((G815&gt;=2)*(G815&lt;=6), "Weekday", G815=7, "Saturday", G815=1, "Sunday")</f>
        <v>Weekday</v>
      </c>
      <c r="I815" s="116">
        <f t="shared" si="50"/>
        <v>8</v>
      </c>
      <c r="J815" s="116" t="str">
        <f t="shared" si="51"/>
        <v>High season</v>
      </c>
      <c r="K815" s="117" t="str" cm="1">
        <f t="array" ref="K815">_xlfn.IFS(AND(H815="Weekday", J815="High season"), VLOOKUP(B815, high_weekday, 2, 0),
    AND(H815="Saturday", J815="High season"), VLOOKUP(B815, high_saturday, 2, 0),
    AND(H815="Sunday", J815="High season"), VLOOKUP(B815, high_sunday, 2, 0),
    AND(H815="Weekday", J815="Low season"), VLOOKUP(B815, low_weekdays, 2, 0),
    AND(H815="Saturday", J815="Low season"), VLOOKUP(B815, low_saturday, 2, 0),
    AND(H815="Sunday", J815="Low season"), VLOOKUP(B815, low_sunday, 2, 0),
    TRUE, "error")</f>
        <v>Peak</v>
      </c>
    </row>
    <row r="816" spans="1:11" x14ac:dyDescent="0.25">
      <c r="A816" s="111">
        <v>45155</v>
      </c>
      <c r="B816" s="86">
        <v>0.8125</v>
      </c>
      <c r="C816" s="91">
        <f t="shared" ca="1" si="48"/>
        <v>18</v>
      </c>
      <c r="D816" s="118">
        <v>39</v>
      </c>
      <c r="E816" s="119">
        <v>0.79166666666666696</v>
      </c>
      <c r="F816" s="119">
        <v>0.8125</v>
      </c>
      <c r="G816" s="115">
        <f t="shared" si="49"/>
        <v>5</v>
      </c>
      <c r="H816" s="116" t="str" cm="1">
        <f t="array" ref="H816">_xlfn.IFS((G816&gt;=2)*(G816&lt;=6), "Weekday", G816=7, "Saturday", G816=1, "Sunday")</f>
        <v>Weekday</v>
      </c>
      <c r="I816" s="116">
        <f t="shared" si="50"/>
        <v>8</v>
      </c>
      <c r="J816" s="116" t="str">
        <f t="shared" si="51"/>
        <v>High season</v>
      </c>
      <c r="K816" s="117" t="str" cm="1">
        <f t="array" ref="K816">_xlfn.IFS(AND(H816="Weekday", J816="High season"), VLOOKUP(B816, high_weekday, 2, 0),
    AND(H816="Saturday", J816="High season"), VLOOKUP(B816, high_saturday, 2, 0),
    AND(H816="Sunday", J816="High season"), VLOOKUP(B816, high_sunday, 2, 0),
    AND(H816="Weekday", J816="Low season"), VLOOKUP(B816, low_weekdays, 2, 0),
    AND(H816="Saturday", J816="Low season"), VLOOKUP(B816, low_saturday, 2, 0),
    AND(H816="Sunday", J816="Low season"), VLOOKUP(B816, low_sunday, 2, 0),
    TRUE, "error")</f>
        <v>Standard</v>
      </c>
    </row>
    <row r="817" spans="1:11" x14ac:dyDescent="0.25">
      <c r="A817" s="111">
        <v>45155</v>
      </c>
      <c r="B817" s="86">
        <v>0.83333333333333304</v>
      </c>
      <c r="C817" s="91">
        <f t="shared" ca="1" si="48"/>
        <v>26</v>
      </c>
      <c r="D817" s="118">
        <v>40</v>
      </c>
      <c r="E817" s="119">
        <v>0.8125</v>
      </c>
      <c r="F817" s="119">
        <v>0.83333333333333304</v>
      </c>
      <c r="G817" s="115">
        <f t="shared" si="49"/>
        <v>5</v>
      </c>
      <c r="H817" s="116" t="str" cm="1">
        <f t="array" ref="H817">_xlfn.IFS((G817&gt;=2)*(G817&lt;=6), "Weekday", G817=7, "Saturday", G817=1, "Sunday")</f>
        <v>Weekday</v>
      </c>
      <c r="I817" s="116">
        <f t="shared" si="50"/>
        <v>8</v>
      </c>
      <c r="J817" s="116" t="str">
        <f t="shared" si="51"/>
        <v>High season</v>
      </c>
      <c r="K817" s="117" t="str" cm="1">
        <f t="array" ref="K817">_xlfn.IFS(AND(H817="Weekday", J817="High season"), VLOOKUP(B817, high_weekday, 2, 0),
    AND(H817="Saturday", J817="High season"), VLOOKUP(B817, high_saturday, 2, 0),
    AND(H817="Sunday", J817="High season"), VLOOKUP(B817, high_sunday, 2, 0),
    AND(H817="Weekday", J817="Low season"), VLOOKUP(B817, low_weekdays, 2, 0),
    AND(H817="Saturday", J817="Low season"), VLOOKUP(B817, low_saturday, 2, 0),
    AND(H817="Sunday", J817="Low season"), VLOOKUP(B817, low_sunday, 2, 0),
    TRUE, "error")</f>
        <v>Standard</v>
      </c>
    </row>
    <row r="818" spans="1:11" x14ac:dyDescent="0.25">
      <c r="A818" s="111">
        <v>45155</v>
      </c>
      <c r="B818" s="86">
        <v>0.85416666666666696</v>
      </c>
      <c r="C818" s="91">
        <f t="shared" ca="1" si="48"/>
        <v>14</v>
      </c>
      <c r="D818" s="118">
        <v>41</v>
      </c>
      <c r="E818" s="119">
        <v>0.83333333333333304</v>
      </c>
      <c r="F818" s="119">
        <v>0.85416666666666696</v>
      </c>
      <c r="G818" s="115">
        <f t="shared" si="49"/>
        <v>5</v>
      </c>
      <c r="H818" s="116" t="str" cm="1">
        <f t="array" ref="H818">_xlfn.IFS((G818&gt;=2)*(G818&lt;=6), "Weekday", G818=7, "Saturday", G818=1, "Sunday")</f>
        <v>Weekday</v>
      </c>
      <c r="I818" s="116">
        <f t="shared" si="50"/>
        <v>8</v>
      </c>
      <c r="J818" s="116" t="str">
        <f t="shared" si="51"/>
        <v>High season</v>
      </c>
      <c r="K818" s="117" t="str" cm="1">
        <f t="array" ref="K818">_xlfn.IFS(AND(H818="Weekday", J818="High season"), VLOOKUP(B818, high_weekday, 2, 0),
    AND(H818="Saturday", J818="High season"), VLOOKUP(B818, high_saturday, 2, 0),
    AND(H818="Sunday", J818="High season"), VLOOKUP(B818, high_sunday, 2, 0),
    AND(H818="Weekday", J818="Low season"), VLOOKUP(B818, low_weekdays, 2, 0),
    AND(H818="Saturday", J818="Low season"), VLOOKUP(B818, low_saturday, 2, 0),
    AND(H818="Sunday", J818="Low season"), VLOOKUP(B818, low_sunday, 2, 0),
    TRUE, "error")</f>
        <v>Standard</v>
      </c>
    </row>
    <row r="819" spans="1:11" x14ac:dyDescent="0.25">
      <c r="A819" s="111">
        <v>45155</v>
      </c>
      <c r="B819" s="86">
        <v>0.875</v>
      </c>
      <c r="C819" s="91">
        <f t="shared" ca="1" si="48"/>
        <v>15</v>
      </c>
      <c r="D819" s="118">
        <v>42</v>
      </c>
      <c r="E819" s="119">
        <v>0.85416666666666696</v>
      </c>
      <c r="F819" s="119">
        <v>0.875</v>
      </c>
      <c r="G819" s="115">
        <f t="shared" si="49"/>
        <v>5</v>
      </c>
      <c r="H819" s="116" t="str" cm="1">
        <f t="array" ref="H819">_xlfn.IFS((G819&gt;=2)*(G819&lt;=6), "Weekday", G819=7, "Saturday", G819=1, "Sunday")</f>
        <v>Weekday</v>
      </c>
      <c r="I819" s="116">
        <f t="shared" si="50"/>
        <v>8</v>
      </c>
      <c r="J819" s="116" t="str">
        <f t="shared" si="51"/>
        <v>High season</v>
      </c>
      <c r="K819" s="117" t="str" cm="1">
        <f t="array" ref="K819">_xlfn.IFS(AND(H819="Weekday", J819="High season"), VLOOKUP(B819, high_weekday, 2, 0),
    AND(H819="Saturday", J819="High season"), VLOOKUP(B819, high_saturday, 2, 0),
    AND(H819="Sunday", J819="High season"), VLOOKUP(B819, high_sunday, 2, 0),
    AND(H819="Weekday", J819="Low season"), VLOOKUP(B819, low_weekdays, 2, 0),
    AND(H819="Saturday", J819="Low season"), VLOOKUP(B819, low_saturday, 2, 0),
    AND(H819="Sunday", J819="Low season"), VLOOKUP(B819, low_sunday, 2, 0),
    TRUE, "error")</f>
        <v>Standard</v>
      </c>
    </row>
    <row r="820" spans="1:11" x14ac:dyDescent="0.25">
      <c r="A820" s="111">
        <v>45155</v>
      </c>
      <c r="B820" s="86">
        <v>0.89583333333333304</v>
      </c>
      <c r="C820" s="91">
        <f t="shared" ca="1" si="48"/>
        <v>6</v>
      </c>
      <c r="D820" s="118">
        <v>43</v>
      </c>
      <c r="E820" s="119">
        <v>0.875</v>
      </c>
      <c r="F820" s="119">
        <v>0.89583333333333304</v>
      </c>
      <c r="G820" s="115">
        <f t="shared" si="49"/>
        <v>5</v>
      </c>
      <c r="H820" s="116" t="str" cm="1">
        <f t="array" ref="H820">_xlfn.IFS((G820&gt;=2)*(G820&lt;=6), "Weekday", G820=7, "Saturday", G820=1, "Sunday")</f>
        <v>Weekday</v>
      </c>
      <c r="I820" s="116">
        <f t="shared" si="50"/>
        <v>8</v>
      </c>
      <c r="J820" s="116" t="str">
        <f t="shared" si="51"/>
        <v>High season</v>
      </c>
      <c r="K820" s="117" t="str" cm="1">
        <f t="array" ref="K820">_xlfn.IFS(AND(H820="Weekday", J820="High season"), VLOOKUP(B820, high_weekday, 2, 0),
    AND(H820="Saturday", J820="High season"), VLOOKUP(B820, high_saturday, 2, 0),
    AND(H820="Sunday", J820="High season"), VLOOKUP(B820, high_sunday, 2, 0),
    AND(H820="Weekday", J820="Low season"), VLOOKUP(B820, low_weekdays, 2, 0),
    AND(H820="Saturday", J820="Low season"), VLOOKUP(B820, low_saturday, 2, 0),
    AND(H820="Sunday", J820="Low season"), VLOOKUP(B820, low_sunday, 2, 0),
    TRUE, "error")</f>
        <v>Standard</v>
      </c>
    </row>
    <row r="821" spans="1:11" x14ac:dyDescent="0.25">
      <c r="A821" s="111">
        <v>45155</v>
      </c>
      <c r="B821" s="86">
        <v>0.91666666666666696</v>
      </c>
      <c r="C821" s="91">
        <f t="shared" ca="1" si="48"/>
        <v>21</v>
      </c>
      <c r="D821" s="118">
        <v>44</v>
      </c>
      <c r="E821" s="119">
        <v>0.89583333333333304</v>
      </c>
      <c r="F821" s="119">
        <v>0.91666666666666696</v>
      </c>
      <c r="G821" s="115">
        <f t="shared" si="49"/>
        <v>5</v>
      </c>
      <c r="H821" s="116" t="str" cm="1">
        <f t="array" ref="H821">_xlfn.IFS((G821&gt;=2)*(G821&lt;=6), "Weekday", G821=7, "Saturday", G821=1, "Sunday")</f>
        <v>Weekday</v>
      </c>
      <c r="I821" s="116">
        <f t="shared" si="50"/>
        <v>8</v>
      </c>
      <c r="J821" s="116" t="str">
        <f t="shared" si="51"/>
        <v>High season</v>
      </c>
      <c r="K821" s="117" t="str" cm="1">
        <f t="array" ref="K821">_xlfn.IFS(AND(H821="Weekday", J821="High season"), VLOOKUP(B821, high_weekday, 2, 0),
    AND(H821="Saturday", J821="High season"), VLOOKUP(B821, high_saturday, 2, 0),
    AND(H821="Sunday", J821="High season"), VLOOKUP(B821, high_sunday, 2, 0),
    AND(H821="Weekday", J821="Low season"), VLOOKUP(B821, low_weekdays, 2, 0),
    AND(H821="Saturday", J821="Low season"), VLOOKUP(B821, low_saturday, 2, 0),
    AND(H821="Sunday", J821="Low season"), VLOOKUP(B821, low_sunday, 2, 0),
    TRUE, "error")</f>
        <v>Standard</v>
      </c>
    </row>
    <row r="822" spans="1:11" x14ac:dyDescent="0.25">
      <c r="A822" s="111">
        <v>45155</v>
      </c>
      <c r="B822" s="86">
        <v>0.9375</v>
      </c>
      <c r="C822" s="91">
        <f t="shared" ca="1" si="48"/>
        <v>19</v>
      </c>
      <c r="D822" s="118">
        <v>45</v>
      </c>
      <c r="E822" s="119">
        <v>0.91666666666666696</v>
      </c>
      <c r="F822" s="119">
        <v>0.9375</v>
      </c>
      <c r="G822" s="115">
        <f t="shared" si="49"/>
        <v>5</v>
      </c>
      <c r="H822" s="116" t="str" cm="1">
        <f t="array" ref="H822">_xlfn.IFS((G822&gt;=2)*(G822&lt;=6), "Weekday", G822=7, "Saturday", G822=1, "Sunday")</f>
        <v>Weekday</v>
      </c>
      <c r="I822" s="116">
        <f t="shared" si="50"/>
        <v>8</v>
      </c>
      <c r="J822" s="116" t="str">
        <f t="shared" si="51"/>
        <v>High season</v>
      </c>
      <c r="K822" s="117" t="str" cm="1">
        <f t="array" ref="K822">_xlfn.IFS(AND(H822="Weekday", J822="High season"), VLOOKUP(B822, high_weekday, 2, 0),
    AND(H822="Saturday", J822="High season"), VLOOKUP(B822, high_saturday, 2, 0),
    AND(H822="Sunday", J822="High season"), VLOOKUP(B822, high_sunday, 2, 0),
    AND(H822="Weekday", J822="Low season"), VLOOKUP(B822, low_weekdays, 2, 0),
    AND(H822="Saturday", J822="Low season"), VLOOKUP(B822, low_saturday, 2, 0),
    AND(H822="Sunday", J822="Low season"), VLOOKUP(B822, low_sunday, 2, 0),
    TRUE, "error")</f>
        <v>Off-peak</v>
      </c>
    </row>
    <row r="823" spans="1:11" x14ac:dyDescent="0.25">
      <c r="A823" s="111">
        <v>45155</v>
      </c>
      <c r="B823" s="86">
        <v>0.95833333333333304</v>
      </c>
      <c r="C823" s="91">
        <f t="shared" ca="1" si="48"/>
        <v>28</v>
      </c>
      <c r="D823" s="118">
        <v>46</v>
      </c>
      <c r="E823" s="119">
        <v>0.9375</v>
      </c>
      <c r="F823" s="119">
        <v>0.95833333333333304</v>
      </c>
      <c r="G823" s="115">
        <f t="shared" si="49"/>
        <v>5</v>
      </c>
      <c r="H823" s="116" t="str" cm="1">
        <f t="array" ref="H823">_xlfn.IFS((G823&gt;=2)*(G823&lt;=6), "Weekday", G823=7, "Saturday", G823=1, "Sunday")</f>
        <v>Weekday</v>
      </c>
      <c r="I823" s="116">
        <f t="shared" si="50"/>
        <v>8</v>
      </c>
      <c r="J823" s="116" t="str">
        <f t="shared" si="51"/>
        <v>High season</v>
      </c>
      <c r="K823" s="117" t="str" cm="1">
        <f t="array" ref="K823">_xlfn.IFS(AND(H823="Weekday", J823="High season"), VLOOKUP(B823, high_weekday, 2, 0),
    AND(H823="Saturday", J823="High season"), VLOOKUP(B823, high_saturday, 2, 0),
    AND(H823="Sunday", J823="High season"), VLOOKUP(B823, high_sunday, 2, 0),
    AND(H823="Weekday", J823="Low season"), VLOOKUP(B823, low_weekdays, 2, 0),
    AND(H823="Saturday", J823="Low season"), VLOOKUP(B823, low_saturday, 2, 0),
    AND(H823="Sunday", J823="Low season"), VLOOKUP(B823, low_sunday, 2, 0),
    TRUE, "error")</f>
        <v>Off-peak</v>
      </c>
    </row>
    <row r="824" spans="1:11" x14ac:dyDescent="0.25">
      <c r="A824" s="111">
        <v>45155</v>
      </c>
      <c r="B824" s="86">
        <v>0.97916666666666696</v>
      </c>
      <c r="C824" s="91">
        <f t="shared" ca="1" si="48"/>
        <v>6</v>
      </c>
      <c r="D824" s="118">
        <v>47</v>
      </c>
      <c r="E824" s="119">
        <v>0.95833333333333304</v>
      </c>
      <c r="F824" s="119">
        <v>0.97916666666666696</v>
      </c>
      <c r="G824" s="115">
        <f t="shared" si="49"/>
        <v>5</v>
      </c>
      <c r="H824" s="116" t="str" cm="1">
        <f t="array" ref="H824">_xlfn.IFS((G824&gt;=2)*(G824&lt;=6), "Weekday", G824=7, "Saturday", G824=1, "Sunday")</f>
        <v>Weekday</v>
      </c>
      <c r="I824" s="116">
        <f t="shared" si="50"/>
        <v>8</v>
      </c>
      <c r="J824" s="116" t="str">
        <f t="shared" si="51"/>
        <v>High season</v>
      </c>
      <c r="K824" s="117" t="str" cm="1">
        <f t="array" ref="K824">_xlfn.IFS(AND(H824="Weekday", J824="High season"), VLOOKUP(B824, high_weekday, 2, 0),
    AND(H824="Saturday", J824="High season"), VLOOKUP(B824, high_saturday, 2, 0),
    AND(H824="Sunday", J824="High season"), VLOOKUP(B824, high_sunday, 2, 0),
    AND(H824="Weekday", J824="Low season"), VLOOKUP(B824, low_weekdays, 2, 0),
    AND(H824="Saturday", J824="Low season"), VLOOKUP(B824, low_saturday, 2, 0),
    AND(H824="Sunday", J824="Low season"), VLOOKUP(B824, low_sunday, 2, 0),
    TRUE, "error")</f>
        <v>Off-peak</v>
      </c>
    </row>
    <row r="825" spans="1:11" x14ac:dyDescent="0.25">
      <c r="A825" s="111">
        <v>45155</v>
      </c>
      <c r="B825" s="86">
        <v>1</v>
      </c>
      <c r="C825" s="91">
        <f t="shared" ca="1" si="48"/>
        <v>25</v>
      </c>
      <c r="D825" s="118">
        <v>48</v>
      </c>
      <c r="E825" s="119">
        <v>0.97916666666666696</v>
      </c>
      <c r="F825" s="119">
        <v>1</v>
      </c>
      <c r="G825" s="115">
        <f t="shared" si="49"/>
        <v>5</v>
      </c>
      <c r="H825" s="116" t="str" cm="1">
        <f t="array" ref="H825">_xlfn.IFS((G825&gt;=2)*(G825&lt;=6), "Weekday", G825=7, "Saturday", G825=1, "Sunday")</f>
        <v>Weekday</v>
      </c>
      <c r="I825" s="116">
        <f t="shared" si="50"/>
        <v>8</v>
      </c>
      <c r="J825" s="116" t="str">
        <f t="shared" si="51"/>
        <v>High season</v>
      </c>
      <c r="K825" s="117" t="str" cm="1">
        <f t="array" ref="K825">_xlfn.IFS(AND(H825="Weekday", J825="High season"), VLOOKUP(B825, high_weekday, 2, 0),
    AND(H825="Saturday", J825="High season"), VLOOKUP(B825, high_saturday, 2, 0),
    AND(H825="Sunday", J825="High season"), VLOOKUP(B825, high_sunday, 2, 0),
    AND(H825="Weekday", J825="Low season"), VLOOKUP(B825, low_weekdays, 2, 0),
    AND(H825="Saturday", J825="Low season"), VLOOKUP(B825, low_saturday, 2, 0),
    AND(H825="Sunday", J825="Low season"), VLOOKUP(B825, low_sunday, 2, 0),
    TRUE, "error")</f>
        <v>Off-peak</v>
      </c>
    </row>
    <row r="826" spans="1:11" x14ac:dyDescent="0.25">
      <c r="A826" s="111">
        <v>45156</v>
      </c>
      <c r="B826" s="86">
        <v>2.0833333333333332E-2</v>
      </c>
      <c r="C826" s="91">
        <f t="shared" ca="1" si="48"/>
        <v>29</v>
      </c>
      <c r="D826" s="118">
        <v>1</v>
      </c>
      <c r="E826" s="119">
        <v>0</v>
      </c>
      <c r="F826" s="119">
        <v>2.0833333333333332E-2</v>
      </c>
      <c r="G826" s="115">
        <f t="shared" si="49"/>
        <v>6</v>
      </c>
      <c r="H826" s="116" t="str" cm="1">
        <f t="array" ref="H826">_xlfn.IFS((G826&gt;=2)*(G826&lt;=6), "Weekday", G826=7, "Saturday", G826=1, "Sunday")</f>
        <v>Weekday</v>
      </c>
      <c r="I826" s="116">
        <f t="shared" si="50"/>
        <v>8</v>
      </c>
      <c r="J826" s="116" t="str">
        <f t="shared" si="51"/>
        <v>High season</v>
      </c>
      <c r="K826" s="117" t="str" cm="1">
        <f t="array" ref="K826">_xlfn.IFS(AND(H826="Weekday", J826="High season"), VLOOKUP(B826, high_weekday, 2, 0),
    AND(H826="Saturday", J826="High season"), VLOOKUP(B826, high_saturday, 2, 0),
    AND(H826="Sunday", J826="High season"), VLOOKUP(B826, high_sunday, 2, 0),
    AND(H826="Weekday", J826="Low season"), VLOOKUP(B826, low_weekdays, 2, 0),
    AND(H826="Saturday", J826="Low season"), VLOOKUP(B826, low_saturday, 2, 0),
    AND(H826="Sunday", J826="Low season"), VLOOKUP(B826, low_sunday, 2, 0),
    TRUE, "error")</f>
        <v>Off-peak</v>
      </c>
    </row>
    <row r="827" spans="1:11" x14ac:dyDescent="0.25">
      <c r="A827" s="111">
        <v>45156</v>
      </c>
      <c r="B827" s="86">
        <v>4.1666666666666664E-2</v>
      </c>
      <c r="C827" s="91">
        <f t="shared" ca="1" si="48"/>
        <v>14</v>
      </c>
      <c r="D827" s="118">
        <v>2</v>
      </c>
      <c r="E827" s="119">
        <v>2.0833333333333332E-2</v>
      </c>
      <c r="F827" s="119">
        <v>4.1666666666666664E-2</v>
      </c>
      <c r="G827" s="115">
        <f t="shared" si="49"/>
        <v>6</v>
      </c>
      <c r="H827" s="116" t="str" cm="1">
        <f t="array" ref="H827">_xlfn.IFS((G827&gt;=2)*(G827&lt;=6), "Weekday", G827=7, "Saturday", G827=1, "Sunday")</f>
        <v>Weekday</v>
      </c>
      <c r="I827" s="116">
        <f t="shared" si="50"/>
        <v>8</v>
      </c>
      <c r="J827" s="116" t="str">
        <f t="shared" si="51"/>
        <v>High season</v>
      </c>
      <c r="K827" s="117" t="str" cm="1">
        <f t="array" ref="K827">_xlfn.IFS(AND(H827="Weekday", J827="High season"), VLOOKUP(B827, high_weekday, 2, 0),
    AND(H827="Saturday", J827="High season"), VLOOKUP(B827, high_saturday, 2, 0),
    AND(H827="Sunday", J827="High season"), VLOOKUP(B827, high_sunday, 2, 0),
    AND(H827="Weekday", J827="Low season"), VLOOKUP(B827, low_weekdays, 2, 0),
    AND(H827="Saturday", J827="Low season"), VLOOKUP(B827, low_saturday, 2, 0),
    AND(H827="Sunday", J827="Low season"), VLOOKUP(B827, low_sunday, 2, 0),
    TRUE, "error")</f>
        <v>Off-peak</v>
      </c>
    </row>
    <row r="828" spans="1:11" x14ac:dyDescent="0.25">
      <c r="A828" s="111">
        <v>45156</v>
      </c>
      <c r="B828" s="86">
        <v>6.25E-2</v>
      </c>
      <c r="C828" s="91">
        <f t="shared" ca="1" si="48"/>
        <v>2</v>
      </c>
      <c r="D828" s="118">
        <v>3</v>
      </c>
      <c r="E828" s="119">
        <v>4.1666666666666664E-2</v>
      </c>
      <c r="F828" s="119">
        <v>6.25E-2</v>
      </c>
      <c r="G828" s="115">
        <f t="shared" si="49"/>
        <v>6</v>
      </c>
      <c r="H828" s="116" t="str" cm="1">
        <f t="array" ref="H828">_xlfn.IFS((G828&gt;=2)*(G828&lt;=6), "Weekday", G828=7, "Saturday", G828=1, "Sunday")</f>
        <v>Weekday</v>
      </c>
      <c r="I828" s="116">
        <f t="shared" si="50"/>
        <v>8</v>
      </c>
      <c r="J828" s="116" t="str">
        <f t="shared" si="51"/>
        <v>High season</v>
      </c>
      <c r="K828" s="117" t="str" cm="1">
        <f t="array" ref="K828">_xlfn.IFS(AND(H828="Weekday", J828="High season"), VLOOKUP(B828, high_weekday, 2, 0),
    AND(H828="Saturday", J828="High season"), VLOOKUP(B828, high_saturday, 2, 0),
    AND(H828="Sunday", J828="High season"), VLOOKUP(B828, high_sunday, 2, 0),
    AND(H828="Weekday", J828="Low season"), VLOOKUP(B828, low_weekdays, 2, 0),
    AND(H828="Saturday", J828="Low season"), VLOOKUP(B828, low_saturday, 2, 0),
    AND(H828="Sunday", J828="Low season"), VLOOKUP(B828, low_sunday, 2, 0),
    TRUE, "error")</f>
        <v>Off-peak</v>
      </c>
    </row>
    <row r="829" spans="1:11" x14ac:dyDescent="0.25">
      <c r="A829" s="111">
        <v>45156</v>
      </c>
      <c r="B829" s="86">
        <v>8.3333333333333301E-2</v>
      </c>
      <c r="C829" s="91">
        <f t="shared" ca="1" si="48"/>
        <v>7</v>
      </c>
      <c r="D829" s="118">
        <v>4</v>
      </c>
      <c r="E829" s="119">
        <v>6.25E-2</v>
      </c>
      <c r="F829" s="119">
        <v>8.3333333333333301E-2</v>
      </c>
      <c r="G829" s="115">
        <f t="shared" si="49"/>
        <v>6</v>
      </c>
      <c r="H829" s="116" t="str" cm="1">
        <f t="array" ref="H829">_xlfn.IFS((G829&gt;=2)*(G829&lt;=6), "Weekday", G829=7, "Saturday", G829=1, "Sunday")</f>
        <v>Weekday</v>
      </c>
      <c r="I829" s="116">
        <f t="shared" si="50"/>
        <v>8</v>
      </c>
      <c r="J829" s="116" t="str">
        <f t="shared" si="51"/>
        <v>High season</v>
      </c>
      <c r="K829" s="117" t="str" cm="1">
        <f t="array" ref="K829">_xlfn.IFS(AND(H829="Weekday", J829="High season"), VLOOKUP(B829, high_weekday, 2, 0),
    AND(H829="Saturday", J829="High season"), VLOOKUP(B829, high_saturday, 2, 0),
    AND(H829="Sunday", J829="High season"), VLOOKUP(B829, high_sunday, 2, 0),
    AND(H829="Weekday", J829="Low season"), VLOOKUP(B829, low_weekdays, 2, 0),
    AND(H829="Saturday", J829="Low season"), VLOOKUP(B829, low_saturday, 2, 0),
    AND(H829="Sunday", J829="Low season"), VLOOKUP(B829, low_sunday, 2, 0),
    TRUE, "error")</f>
        <v>Off-peak</v>
      </c>
    </row>
    <row r="830" spans="1:11" x14ac:dyDescent="0.25">
      <c r="A830" s="111">
        <v>45156</v>
      </c>
      <c r="B830" s="86">
        <v>0.104166666666667</v>
      </c>
      <c r="C830" s="91">
        <f t="shared" ca="1" si="48"/>
        <v>23</v>
      </c>
      <c r="D830" s="118">
        <v>5</v>
      </c>
      <c r="E830" s="119">
        <v>8.3333333333333301E-2</v>
      </c>
      <c r="F830" s="119">
        <v>0.104166666666667</v>
      </c>
      <c r="G830" s="115">
        <f t="shared" si="49"/>
        <v>6</v>
      </c>
      <c r="H830" s="116" t="str" cm="1">
        <f t="array" ref="H830">_xlfn.IFS((G830&gt;=2)*(G830&lt;=6), "Weekday", G830=7, "Saturday", G830=1, "Sunday")</f>
        <v>Weekday</v>
      </c>
      <c r="I830" s="116">
        <f t="shared" si="50"/>
        <v>8</v>
      </c>
      <c r="J830" s="116" t="str">
        <f t="shared" si="51"/>
        <v>High season</v>
      </c>
      <c r="K830" s="117" t="str" cm="1">
        <f t="array" ref="K830">_xlfn.IFS(AND(H830="Weekday", J830="High season"), VLOOKUP(B830, high_weekday, 2, 0),
    AND(H830="Saturday", J830="High season"), VLOOKUP(B830, high_saturday, 2, 0),
    AND(H830="Sunday", J830="High season"), VLOOKUP(B830, high_sunday, 2, 0),
    AND(H830="Weekday", J830="Low season"), VLOOKUP(B830, low_weekdays, 2, 0),
    AND(H830="Saturday", J830="Low season"), VLOOKUP(B830, low_saturday, 2, 0),
    AND(H830="Sunday", J830="Low season"), VLOOKUP(B830, low_sunday, 2, 0),
    TRUE, "error")</f>
        <v>Off-peak</v>
      </c>
    </row>
    <row r="831" spans="1:11" x14ac:dyDescent="0.25">
      <c r="A831" s="111">
        <v>45156</v>
      </c>
      <c r="B831" s="86">
        <v>0.125</v>
      </c>
      <c r="C831" s="91">
        <f t="shared" ca="1" si="48"/>
        <v>13</v>
      </c>
      <c r="D831" s="118">
        <v>6</v>
      </c>
      <c r="E831" s="119">
        <v>0.104166666666667</v>
      </c>
      <c r="F831" s="119">
        <v>0.125</v>
      </c>
      <c r="G831" s="115">
        <f t="shared" si="49"/>
        <v>6</v>
      </c>
      <c r="H831" s="116" t="str" cm="1">
        <f t="array" ref="H831">_xlfn.IFS((G831&gt;=2)*(G831&lt;=6), "Weekday", G831=7, "Saturday", G831=1, "Sunday")</f>
        <v>Weekday</v>
      </c>
      <c r="I831" s="116">
        <f t="shared" si="50"/>
        <v>8</v>
      </c>
      <c r="J831" s="116" t="str">
        <f t="shared" si="51"/>
        <v>High season</v>
      </c>
      <c r="K831" s="117" t="str" cm="1">
        <f t="array" ref="K831">_xlfn.IFS(AND(H831="Weekday", J831="High season"), VLOOKUP(B831, high_weekday, 2, 0),
    AND(H831="Saturday", J831="High season"), VLOOKUP(B831, high_saturday, 2, 0),
    AND(H831="Sunday", J831="High season"), VLOOKUP(B831, high_sunday, 2, 0),
    AND(H831="Weekday", J831="Low season"), VLOOKUP(B831, low_weekdays, 2, 0),
    AND(H831="Saturday", J831="Low season"), VLOOKUP(B831, low_saturday, 2, 0),
    AND(H831="Sunday", J831="Low season"), VLOOKUP(B831, low_sunday, 2, 0),
    TRUE, "error")</f>
        <v>Off-peak</v>
      </c>
    </row>
    <row r="832" spans="1:11" x14ac:dyDescent="0.25">
      <c r="A832" s="111">
        <v>45156</v>
      </c>
      <c r="B832" s="86">
        <v>0.14583333333333301</v>
      </c>
      <c r="C832" s="91">
        <f t="shared" ca="1" si="48"/>
        <v>9</v>
      </c>
      <c r="D832" s="118">
        <v>7</v>
      </c>
      <c r="E832" s="119">
        <v>0.125</v>
      </c>
      <c r="F832" s="119">
        <v>0.14583333333333301</v>
      </c>
      <c r="G832" s="115">
        <f t="shared" si="49"/>
        <v>6</v>
      </c>
      <c r="H832" s="116" t="str" cm="1">
        <f t="array" ref="H832">_xlfn.IFS((G832&gt;=2)*(G832&lt;=6), "Weekday", G832=7, "Saturday", G832=1, "Sunday")</f>
        <v>Weekday</v>
      </c>
      <c r="I832" s="116">
        <f t="shared" si="50"/>
        <v>8</v>
      </c>
      <c r="J832" s="116" t="str">
        <f t="shared" si="51"/>
        <v>High season</v>
      </c>
      <c r="K832" s="117" t="str" cm="1">
        <f t="array" ref="K832">_xlfn.IFS(AND(H832="Weekday", J832="High season"), VLOOKUP(B832, high_weekday, 2, 0),
    AND(H832="Saturday", J832="High season"), VLOOKUP(B832, high_saturday, 2, 0),
    AND(H832="Sunday", J832="High season"), VLOOKUP(B832, high_sunday, 2, 0),
    AND(H832="Weekday", J832="Low season"), VLOOKUP(B832, low_weekdays, 2, 0),
    AND(H832="Saturday", J832="Low season"), VLOOKUP(B832, low_saturday, 2, 0),
    AND(H832="Sunday", J832="Low season"), VLOOKUP(B832, low_sunday, 2, 0),
    TRUE, "error")</f>
        <v>Off-peak</v>
      </c>
    </row>
    <row r="833" spans="1:11" x14ac:dyDescent="0.25">
      <c r="A833" s="111">
        <v>45156</v>
      </c>
      <c r="B833" s="86">
        <v>0.16666666666666699</v>
      </c>
      <c r="C833" s="91">
        <f t="shared" ca="1" si="48"/>
        <v>11</v>
      </c>
      <c r="D833" s="118">
        <v>8</v>
      </c>
      <c r="E833" s="119">
        <v>0.14583333333333301</v>
      </c>
      <c r="F833" s="119">
        <v>0.16666666666666699</v>
      </c>
      <c r="G833" s="115">
        <f t="shared" si="49"/>
        <v>6</v>
      </c>
      <c r="H833" s="116" t="str" cm="1">
        <f t="array" ref="H833">_xlfn.IFS((G833&gt;=2)*(G833&lt;=6), "Weekday", G833=7, "Saturday", G833=1, "Sunday")</f>
        <v>Weekday</v>
      </c>
      <c r="I833" s="116">
        <f t="shared" si="50"/>
        <v>8</v>
      </c>
      <c r="J833" s="116" t="str">
        <f t="shared" si="51"/>
        <v>High season</v>
      </c>
      <c r="K833" s="117" t="str" cm="1">
        <f t="array" ref="K833">_xlfn.IFS(AND(H833="Weekday", J833="High season"), VLOOKUP(B833, high_weekday, 2, 0),
    AND(H833="Saturday", J833="High season"), VLOOKUP(B833, high_saturday, 2, 0),
    AND(H833="Sunday", J833="High season"), VLOOKUP(B833, high_sunday, 2, 0),
    AND(H833="Weekday", J833="Low season"), VLOOKUP(B833, low_weekdays, 2, 0),
    AND(H833="Saturday", J833="Low season"), VLOOKUP(B833, low_saturday, 2, 0),
    AND(H833="Sunday", J833="Low season"), VLOOKUP(B833, low_sunday, 2, 0),
    TRUE, "error")</f>
        <v>Off-peak</v>
      </c>
    </row>
    <row r="834" spans="1:11" x14ac:dyDescent="0.25">
      <c r="A834" s="111">
        <v>45156</v>
      </c>
      <c r="B834" s="86">
        <v>0.1875</v>
      </c>
      <c r="C834" s="91">
        <f t="shared" ca="1" si="48"/>
        <v>22</v>
      </c>
      <c r="D834" s="118">
        <v>9</v>
      </c>
      <c r="E834" s="119">
        <v>0.16666666666666699</v>
      </c>
      <c r="F834" s="119">
        <v>0.1875</v>
      </c>
      <c r="G834" s="115">
        <f t="shared" si="49"/>
        <v>6</v>
      </c>
      <c r="H834" s="116" t="str" cm="1">
        <f t="array" ref="H834">_xlfn.IFS((G834&gt;=2)*(G834&lt;=6), "Weekday", G834=7, "Saturday", G834=1, "Sunday")</f>
        <v>Weekday</v>
      </c>
      <c r="I834" s="116">
        <f t="shared" si="50"/>
        <v>8</v>
      </c>
      <c r="J834" s="116" t="str">
        <f t="shared" si="51"/>
        <v>High season</v>
      </c>
      <c r="K834" s="117" t="str" cm="1">
        <f t="array" ref="K834">_xlfn.IFS(AND(H834="Weekday", J834="High season"), VLOOKUP(B834, high_weekday, 2, 0),
    AND(H834="Saturday", J834="High season"), VLOOKUP(B834, high_saturday, 2, 0),
    AND(H834="Sunday", J834="High season"), VLOOKUP(B834, high_sunday, 2, 0),
    AND(H834="Weekday", J834="Low season"), VLOOKUP(B834, low_weekdays, 2, 0),
    AND(H834="Saturday", J834="Low season"), VLOOKUP(B834, low_saturday, 2, 0),
    AND(H834="Sunday", J834="Low season"), VLOOKUP(B834, low_sunday, 2, 0),
    TRUE, "error")</f>
        <v>Off-peak</v>
      </c>
    </row>
    <row r="835" spans="1:11" x14ac:dyDescent="0.25">
      <c r="A835" s="111">
        <v>45156</v>
      </c>
      <c r="B835" s="86">
        <v>0.20833333333333301</v>
      </c>
      <c r="C835" s="91">
        <f t="shared" ca="1" si="48"/>
        <v>23</v>
      </c>
      <c r="D835" s="118">
        <v>10</v>
      </c>
      <c r="E835" s="119">
        <v>0.1875</v>
      </c>
      <c r="F835" s="119">
        <v>0.20833333333333301</v>
      </c>
      <c r="G835" s="115">
        <f t="shared" si="49"/>
        <v>6</v>
      </c>
      <c r="H835" s="116" t="str" cm="1">
        <f t="array" ref="H835">_xlfn.IFS((G835&gt;=2)*(G835&lt;=6), "Weekday", G835=7, "Saturday", G835=1, "Sunday")</f>
        <v>Weekday</v>
      </c>
      <c r="I835" s="116">
        <f t="shared" si="50"/>
        <v>8</v>
      </c>
      <c r="J835" s="116" t="str">
        <f t="shared" si="51"/>
        <v>High season</v>
      </c>
      <c r="K835" s="117" t="str" cm="1">
        <f t="array" ref="K835">_xlfn.IFS(AND(H835="Weekday", J835="High season"), VLOOKUP(B835, high_weekday, 2, 0),
    AND(H835="Saturday", J835="High season"), VLOOKUP(B835, high_saturday, 2, 0),
    AND(H835="Sunday", J835="High season"), VLOOKUP(B835, high_sunday, 2, 0),
    AND(H835="Weekday", J835="Low season"), VLOOKUP(B835, low_weekdays, 2, 0),
    AND(H835="Saturday", J835="Low season"), VLOOKUP(B835, low_saturday, 2, 0),
    AND(H835="Sunday", J835="Low season"), VLOOKUP(B835, low_sunday, 2, 0),
    TRUE, "error")</f>
        <v>Off-peak</v>
      </c>
    </row>
    <row r="836" spans="1:11" x14ac:dyDescent="0.25">
      <c r="A836" s="111">
        <v>45156</v>
      </c>
      <c r="B836" s="86">
        <v>0.22916666666666699</v>
      </c>
      <c r="C836" s="91">
        <f t="shared" ca="1" si="48"/>
        <v>12</v>
      </c>
      <c r="D836" s="118">
        <v>11</v>
      </c>
      <c r="E836" s="119">
        <v>0.20833333333333301</v>
      </c>
      <c r="F836" s="119">
        <v>0.22916666666666699</v>
      </c>
      <c r="G836" s="115">
        <f t="shared" si="49"/>
        <v>6</v>
      </c>
      <c r="H836" s="116" t="str" cm="1">
        <f t="array" ref="H836">_xlfn.IFS((G836&gt;=2)*(G836&lt;=6), "Weekday", G836=7, "Saturday", G836=1, "Sunday")</f>
        <v>Weekday</v>
      </c>
      <c r="I836" s="116">
        <f t="shared" si="50"/>
        <v>8</v>
      </c>
      <c r="J836" s="116" t="str">
        <f t="shared" si="51"/>
        <v>High season</v>
      </c>
      <c r="K836" s="117" t="str" cm="1">
        <f t="array" ref="K836">_xlfn.IFS(AND(H836="Weekday", J836="High season"), VLOOKUP(B836, high_weekday, 2, 0),
    AND(H836="Saturday", J836="High season"), VLOOKUP(B836, high_saturday, 2, 0),
    AND(H836="Sunday", J836="High season"), VLOOKUP(B836, high_sunday, 2, 0),
    AND(H836="Weekday", J836="Low season"), VLOOKUP(B836, low_weekdays, 2, 0),
    AND(H836="Saturday", J836="Low season"), VLOOKUP(B836, low_saturday, 2, 0),
    AND(H836="Sunday", J836="Low season"), VLOOKUP(B836, low_sunday, 2, 0),
    TRUE, "error")</f>
        <v>Off-peak</v>
      </c>
    </row>
    <row r="837" spans="1:11" x14ac:dyDescent="0.25">
      <c r="A837" s="111">
        <v>45156</v>
      </c>
      <c r="B837" s="86">
        <v>0.25</v>
      </c>
      <c r="C837" s="91">
        <f t="shared" ca="1" si="48"/>
        <v>13</v>
      </c>
      <c r="D837" s="118">
        <v>12</v>
      </c>
      <c r="E837" s="119">
        <v>0.22916666666666699</v>
      </c>
      <c r="F837" s="119">
        <v>0.25</v>
      </c>
      <c r="G837" s="115">
        <f t="shared" si="49"/>
        <v>6</v>
      </c>
      <c r="H837" s="116" t="str" cm="1">
        <f t="array" ref="H837">_xlfn.IFS((G837&gt;=2)*(G837&lt;=6), "Weekday", G837=7, "Saturday", G837=1, "Sunday")</f>
        <v>Weekday</v>
      </c>
      <c r="I837" s="116">
        <f t="shared" si="50"/>
        <v>8</v>
      </c>
      <c r="J837" s="116" t="str">
        <f t="shared" si="51"/>
        <v>High season</v>
      </c>
      <c r="K837" s="117" t="str" cm="1">
        <f t="array" ref="K837">_xlfn.IFS(AND(H837="Weekday", J837="High season"), VLOOKUP(B837, high_weekday, 2, 0),
    AND(H837="Saturday", J837="High season"), VLOOKUP(B837, high_saturday, 2, 0),
    AND(H837="Sunday", J837="High season"), VLOOKUP(B837, high_sunday, 2, 0),
    AND(H837="Weekday", J837="Low season"), VLOOKUP(B837, low_weekdays, 2, 0),
    AND(H837="Saturday", J837="Low season"), VLOOKUP(B837, low_saturday, 2, 0),
    AND(H837="Sunday", J837="Low season"), VLOOKUP(B837, low_sunday, 2, 0),
    TRUE, "error")</f>
        <v>Off-peak</v>
      </c>
    </row>
    <row r="838" spans="1:11" x14ac:dyDescent="0.25">
      <c r="A838" s="111">
        <v>45156</v>
      </c>
      <c r="B838" s="86">
        <v>0.27083333333333298</v>
      </c>
      <c r="C838" s="91">
        <f t="shared" ca="1" si="48"/>
        <v>20</v>
      </c>
      <c r="D838" s="118">
        <v>13</v>
      </c>
      <c r="E838" s="119">
        <v>0.25</v>
      </c>
      <c r="F838" s="119">
        <v>0.27083333333333298</v>
      </c>
      <c r="G838" s="115">
        <f t="shared" si="49"/>
        <v>6</v>
      </c>
      <c r="H838" s="116" t="str" cm="1">
        <f t="array" ref="H838">_xlfn.IFS((G838&gt;=2)*(G838&lt;=6), "Weekday", G838=7, "Saturday", G838=1, "Sunday")</f>
        <v>Weekday</v>
      </c>
      <c r="I838" s="116">
        <f t="shared" si="50"/>
        <v>8</v>
      </c>
      <c r="J838" s="116" t="str">
        <f t="shared" si="51"/>
        <v>High season</v>
      </c>
      <c r="K838" s="117" t="str" cm="1">
        <f t="array" ref="K838">_xlfn.IFS(AND(H838="Weekday", J838="High season"), VLOOKUP(B838, high_weekday, 2, 0),
    AND(H838="Saturday", J838="High season"), VLOOKUP(B838, high_saturday, 2, 0),
    AND(H838="Sunday", J838="High season"), VLOOKUP(B838, high_sunday, 2, 0),
    AND(H838="Weekday", J838="Low season"), VLOOKUP(B838, low_weekdays, 2, 0),
    AND(H838="Saturday", J838="Low season"), VLOOKUP(B838, low_saturday, 2, 0),
    AND(H838="Sunday", J838="Low season"), VLOOKUP(B838, low_sunday, 2, 0),
    TRUE, "error")</f>
        <v>Peak</v>
      </c>
    </row>
    <row r="839" spans="1:11" x14ac:dyDescent="0.25">
      <c r="A839" s="111">
        <v>45156</v>
      </c>
      <c r="B839" s="86">
        <v>0.29166666666666702</v>
      </c>
      <c r="C839" s="91">
        <f t="shared" ca="1" si="48"/>
        <v>24</v>
      </c>
      <c r="D839" s="118">
        <v>14</v>
      </c>
      <c r="E839" s="119">
        <v>0.27083333333333298</v>
      </c>
      <c r="F839" s="119">
        <v>0.29166666666666702</v>
      </c>
      <c r="G839" s="115">
        <f t="shared" si="49"/>
        <v>6</v>
      </c>
      <c r="H839" s="116" t="str" cm="1">
        <f t="array" ref="H839">_xlfn.IFS((G839&gt;=2)*(G839&lt;=6), "Weekday", G839=7, "Saturday", G839=1, "Sunday")</f>
        <v>Weekday</v>
      </c>
      <c r="I839" s="116">
        <f t="shared" si="50"/>
        <v>8</v>
      </c>
      <c r="J839" s="116" t="str">
        <f t="shared" si="51"/>
        <v>High season</v>
      </c>
      <c r="K839" s="117" t="str" cm="1">
        <f t="array" ref="K839">_xlfn.IFS(AND(H839="Weekday", J839="High season"), VLOOKUP(B839, high_weekday, 2, 0),
    AND(H839="Saturday", J839="High season"), VLOOKUP(B839, high_saturday, 2, 0),
    AND(H839="Sunday", J839="High season"), VLOOKUP(B839, high_sunday, 2, 0),
    AND(H839="Weekday", J839="Low season"), VLOOKUP(B839, low_weekdays, 2, 0),
    AND(H839="Saturday", J839="Low season"), VLOOKUP(B839, low_saturday, 2, 0),
    AND(H839="Sunday", J839="Low season"), VLOOKUP(B839, low_sunday, 2, 0),
    TRUE, "error")</f>
        <v>Peak</v>
      </c>
    </row>
    <row r="840" spans="1:11" x14ac:dyDescent="0.25">
      <c r="A840" s="111">
        <v>45156</v>
      </c>
      <c r="B840" s="86">
        <v>0.3125</v>
      </c>
      <c r="C840" s="91">
        <f t="shared" ca="1" si="48"/>
        <v>22</v>
      </c>
      <c r="D840" s="118">
        <v>15</v>
      </c>
      <c r="E840" s="119">
        <v>0.29166666666666702</v>
      </c>
      <c r="F840" s="119">
        <v>0.3125</v>
      </c>
      <c r="G840" s="115">
        <f t="shared" si="49"/>
        <v>6</v>
      </c>
      <c r="H840" s="116" t="str" cm="1">
        <f t="array" ref="H840">_xlfn.IFS((G840&gt;=2)*(G840&lt;=6), "Weekday", G840=7, "Saturday", G840=1, "Sunday")</f>
        <v>Weekday</v>
      </c>
      <c r="I840" s="116">
        <f t="shared" si="50"/>
        <v>8</v>
      </c>
      <c r="J840" s="116" t="str">
        <f t="shared" si="51"/>
        <v>High season</v>
      </c>
      <c r="K840" s="117" t="str" cm="1">
        <f t="array" ref="K840">_xlfn.IFS(AND(H840="Weekday", J840="High season"), VLOOKUP(B840, high_weekday, 2, 0),
    AND(H840="Saturday", J840="High season"), VLOOKUP(B840, high_saturday, 2, 0),
    AND(H840="Sunday", J840="High season"), VLOOKUP(B840, high_sunday, 2, 0),
    AND(H840="Weekday", J840="Low season"), VLOOKUP(B840, low_weekdays, 2, 0),
    AND(H840="Saturday", J840="Low season"), VLOOKUP(B840, low_saturday, 2, 0),
    AND(H840="Sunday", J840="Low season"), VLOOKUP(B840, low_sunday, 2, 0),
    TRUE, "error")</f>
        <v>Peak</v>
      </c>
    </row>
    <row r="841" spans="1:11" x14ac:dyDescent="0.25">
      <c r="A841" s="111">
        <v>45156</v>
      </c>
      <c r="B841" s="86">
        <v>0.33333333333333298</v>
      </c>
      <c r="C841" s="91">
        <f t="shared" ca="1" si="48"/>
        <v>26</v>
      </c>
      <c r="D841" s="118">
        <v>16</v>
      </c>
      <c r="E841" s="119">
        <v>0.3125</v>
      </c>
      <c r="F841" s="119">
        <v>0.33333333333333298</v>
      </c>
      <c r="G841" s="115">
        <f t="shared" si="49"/>
        <v>6</v>
      </c>
      <c r="H841" s="116" t="str" cm="1">
        <f t="array" ref="H841">_xlfn.IFS((G841&gt;=2)*(G841&lt;=6), "Weekday", G841=7, "Saturday", G841=1, "Sunday")</f>
        <v>Weekday</v>
      </c>
      <c r="I841" s="116">
        <f t="shared" si="50"/>
        <v>8</v>
      </c>
      <c r="J841" s="116" t="str">
        <f t="shared" si="51"/>
        <v>High season</v>
      </c>
      <c r="K841" s="117" t="str" cm="1">
        <f t="array" ref="K841">_xlfn.IFS(AND(H841="Weekday", J841="High season"), VLOOKUP(B841, high_weekday, 2, 0),
    AND(H841="Saturday", J841="High season"), VLOOKUP(B841, high_saturday, 2, 0),
    AND(H841="Sunday", J841="High season"), VLOOKUP(B841, high_sunday, 2, 0),
    AND(H841="Weekday", J841="Low season"), VLOOKUP(B841, low_weekdays, 2, 0),
    AND(H841="Saturday", J841="Low season"), VLOOKUP(B841, low_saturday, 2, 0),
    AND(H841="Sunday", J841="Low season"), VLOOKUP(B841, low_sunday, 2, 0),
    TRUE, "error")</f>
        <v>Peak</v>
      </c>
    </row>
    <row r="842" spans="1:11" x14ac:dyDescent="0.25">
      <c r="A842" s="111">
        <v>45156</v>
      </c>
      <c r="B842" s="86">
        <v>0.35416666666666702</v>
      </c>
      <c r="C842" s="91">
        <f t="shared" ca="1" si="48"/>
        <v>26</v>
      </c>
      <c r="D842" s="118">
        <v>17</v>
      </c>
      <c r="E842" s="119">
        <v>0.33333333333333298</v>
      </c>
      <c r="F842" s="119">
        <v>0.35416666666666702</v>
      </c>
      <c r="G842" s="115">
        <f t="shared" si="49"/>
        <v>6</v>
      </c>
      <c r="H842" s="116" t="str" cm="1">
        <f t="array" ref="H842">_xlfn.IFS((G842&gt;=2)*(G842&lt;=6), "Weekday", G842=7, "Saturday", G842=1, "Sunday")</f>
        <v>Weekday</v>
      </c>
      <c r="I842" s="116">
        <f t="shared" si="50"/>
        <v>8</v>
      </c>
      <c r="J842" s="116" t="str">
        <f t="shared" si="51"/>
        <v>High season</v>
      </c>
      <c r="K842" s="117" t="str" cm="1">
        <f t="array" ref="K842">_xlfn.IFS(AND(H842="Weekday", J842="High season"), VLOOKUP(B842, high_weekday, 2, 0),
    AND(H842="Saturday", J842="High season"), VLOOKUP(B842, high_saturday, 2, 0),
    AND(H842="Sunday", J842="High season"), VLOOKUP(B842, high_sunday, 2, 0),
    AND(H842="Weekday", J842="Low season"), VLOOKUP(B842, low_weekdays, 2, 0),
    AND(H842="Saturday", J842="Low season"), VLOOKUP(B842, low_saturday, 2, 0),
    AND(H842="Sunday", J842="Low season"), VLOOKUP(B842, low_sunday, 2, 0),
    TRUE, "error")</f>
        <v>Peak</v>
      </c>
    </row>
    <row r="843" spans="1:11" x14ac:dyDescent="0.25">
      <c r="A843" s="111">
        <v>45156</v>
      </c>
      <c r="B843" s="86">
        <v>0.375</v>
      </c>
      <c r="C843" s="91">
        <f t="shared" ref="C843:C906" ca="1" si="52">RANDBETWEEN(1,30)</f>
        <v>26</v>
      </c>
      <c r="D843" s="118">
        <v>18</v>
      </c>
      <c r="E843" s="119">
        <v>0.35416666666666702</v>
      </c>
      <c r="F843" s="119">
        <v>0.375</v>
      </c>
      <c r="G843" s="115">
        <f t="shared" ref="G843:G906" si="53">WEEKDAY(A843)</f>
        <v>6</v>
      </c>
      <c r="H843" s="116" t="str" cm="1">
        <f t="array" ref="H843">_xlfn.IFS((G843&gt;=2)*(G843&lt;=6), "Weekday", G843=7, "Saturday", G843=1, "Sunday")</f>
        <v>Weekday</v>
      </c>
      <c r="I843" s="116">
        <f t="shared" ref="I843:I906" si="54">MONTH(A843)</f>
        <v>8</v>
      </c>
      <c r="J843" s="116" t="str">
        <f t="shared" ref="J843:J906" si="55">IF(AND(I843&gt;6, I843&lt;9), "High season", "Low season")</f>
        <v>High season</v>
      </c>
      <c r="K843" s="117" t="str" cm="1">
        <f t="array" ref="K843">_xlfn.IFS(AND(H843="Weekday", J843="High season"), VLOOKUP(B843, high_weekday, 2, 0),
    AND(H843="Saturday", J843="High season"), VLOOKUP(B843, high_saturday, 2, 0),
    AND(H843="Sunday", J843="High season"), VLOOKUP(B843, high_sunday, 2, 0),
    AND(H843="Weekday", J843="Low season"), VLOOKUP(B843, low_weekdays, 2, 0),
    AND(H843="Saturday", J843="Low season"), VLOOKUP(B843, low_saturday, 2, 0),
    AND(H843="Sunday", J843="Low season"), VLOOKUP(B843, low_sunday, 2, 0),
    TRUE, "error")</f>
        <v>Peak</v>
      </c>
    </row>
    <row r="844" spans="1:11" x14ac:dyDescent="0.25">
      <c r="A844" s="111">
        <v>45156</v>
      </c>
      <c r="B844" s="86">
        <v>0.39583333333333298</v>
      </c>
      <c r="C844" s="91">
        <f t="shared" ca="1" si="52"/>
        <v>30</v>
      </c>
      <c r="D844" s="118">
        <v>19</v>
      </c>
      <c r="E844" s="119">
        <v>0.375</v>
      </c>
      <c r="F844" s="119">
        <v>0.39583333333333298</v>
      </c>
      <c r="G844" s="115">
        <f t="shared" si="53"/>
        <v>6</v>
      </c>
      <c r="H844" s="116" t="str" cm="1">
        <f t="array" ref="H844">_xlfn.IFS((G844&gt;=2)*(G844&lt;=6), "Weekday", G844=7, "Saturday", G844=1, "Sunday")</f>
        <v>Weekday</v>
      </c>
      <c r="I844" s="116">
        <f t="shared" si="54"/>
        <v>8</v>
      </c>
      <c r="J844" s="116" t="str">
        <f t="shared" si="55"/>
        <v>High season</v>
      </c>
      <c r="K844" s="117" t="str" cm="1">
        <f t="array" ref="K844">_xlfn.IFS(AND(H844="Weekday", J844="High season"), VLOOKUP(B844, high_weekday, 2, 0),
    AND(H844="Saturday", J844="High season"), VLOOKUP(B844, high_saturday, 2, 0),
    AND(H844="Sunday", J844="High season"), VLOOKUP(B844, high_sunday, 2, 0),
    AND(H844="Weekday", J844="Low season"), VLOOKUP(B844, low_weekdays, 2, 0),
    AND(H844="Saturday", J844="Low season"), VLOOKUP(B844, low_saturday, 2, 0),
    AND(H844="Sunday", J844="Low season"), VLOOKUP(B844, low_sunday, 2, 0),
    TRUE, "error")</f>
        <v>Standard</v>
      </c>
    </row>
    <row r="845" spans="1:11" x14ac:dyDescent="0.25">
      <c r="A845" s="111">
        <v>45156</v>
      </c>
      <c r="B845" s="86">
        <v>0.41666666666666702</v>
      </c>
      <c r="C845" s="91">
        <f t="shared" ca="1" si="52"/>
        <v>8</v>
      </c>
      <c r="D845" s="118">
        <v>20</v>
      </c>
      <c r="E845" s="119">
        <v>0.39583333333333298</v>
      </c>
      <c r="F845" s="119">
        <v>0.41666666666666702</v>
      </c>
      <c r="G845" s="115">
        <f t="shared" si="53"/>
        <v>6</v>
      </c>
      <c r="H845" s="116" t="str" cm="1">
        <f t="array" ref="H845">_xlfn.IFS((G845&gt;=2)*(G845&lt;=6), "Weekday", G845=7, "Saturday", G845=1, "Sunday")</f>
        <v>Weekday</v>
      </c>
      <c r="I845" s="116">
        <f t="shared" si="54"/>
        <v>8</v>
      </c>
      <c r="J845" s="116" t="str">
        <f t="shared" si="55"/>
        <v>High season</v>
      </c>
      <c r="K845" s="117" t="str" cm="1">
        <f t="array" ref="K845">_xlfn.IFS(AND(H845="Weekday", J845="High season"), VLOOKUP(B845, high_weekday, 2, 0),
    AND(H845="Saturday", J845="High season"), VLOOKUP(B845, high_saturday, 2, 0),
    AND(H845="Sunday", J845="High season"), VLOOKUP(B845, high_sunday, 2, 0),
    AND(H845="Weekday", J845="Low season"), VLOOKUP(B845, low_weekdays, 2, 0),
    AND(H845="Saturday", J845="Low season"), VLOOKUP(B845, low_saturday, 2, 0),
    AND(H845="Sunday", J845="Low season"), VLOOKUP(B845, low_sunday, 2, 0),
    TRUE, "error")</f>
        <v>Standard</v>
      </c>
    </row>
    <row r="846" spans="1:11" x14ac:dyDescent="0.25">
      <c r="A846" s="111">
        <v>45156</v>
      </c>
      <c r="B846" s="86">
        <v>0.4375</v>
      </c>
      <c r="C846" s="91">
        <f t="shared" ca="1" si="52"/>
        <v>12</v>
      </c>
      <c r="D846" s="118">
        <v>21</v>
      </c>
      <c r="E846" s="119">
        <v>0.41666666666666702</v>
      </c>
      <c r="F846" s="119">
        <v>0.4375</v>
      </c>
      <c r="G846" s="115">
        <f t="shared" si="53"/>
        <v>6</v>
      </c>
      <c r="H846" s="116" t="str" cm="1">
        <f t="array" ref="H846">_xlfn.IFS((G846&gt;=2)*(G846&lt;=6), "Weekday", G846=7, "Saturday", G846=1, "Sunday")</f>
        <v>Weekday</v>
      </c>
      <c r="I846" s="116">
        <f t="shared" si="54"/>
        <v>8</v>
      </c>
      <c r="J846" s="116" t="str">
        <f t="shared" si="55"/>
        <v>High season</v>
      </c>
      <c r="K846" s="117" t="str" cm="1">
        <f t="array" ref="K846">_xlfn.IFS(AND(H846="Weekday", J846="High season"), VLOOKUP(B846, high_weekday, 2, 0),
    AND(H846="Saturday", J846="High season"), VLOOKUP(B846, high_saturday, 2, 0),
    AND(H846="Sunday", J846="High season"), VLOOKUP(B846, high_sunday, 2, 0),
    AND(H846="Weekday", J846="Low season"), VLOOKUP(B846, low_weekdays, 2, 0),
    AND(H846="Saturday", J846="Low season"), VLOOKUP(B846, low_saturday, 2, 0),
    AND(H846="Sunday", J846="Low season"), VLOOKUP(B846, low_sunday, 2, 0),
    TRUE, "error")</f>
        <v>Standard</v>
      </c>
    </row>
    <row r="847" spans="1:11" x14ac:dyDescent="0.25">
      <c r="A847" s="111">
        <v>45156</v>
      </c>
      <c r="B847" s="86">
        <v>0.45833333333333298</v>
      </c>
      <c r="C847" s="91">
        <f t="shared" ca="1" si="52"/>
        <v>26</v>
      </c>
      <c r="D847" s="118">
        <v>22</v>
      </c>
      <c r="E847" s="119">
        <v>0.4375</v>
      </c>
      <c r="F847" s="119">
        <v>0.45833333333333298</v>
      </c>
      <c r="G847" s="115">
        <f t="shared" si="53"/>
        <v>6</v>
      </c>
      <c r="H847" s="116" t="str" cm="1">
        <f t="array" ref="H847">_xlfn.IFS((G847&gt;=2)*(G847&lt;=6), "Weekday", G847=7, "Saturday", G847=1, "Sunday")</f>
        <v>Weekday</v>
      </c>
      <c r="I847" s="116">
        <f t="shared" si="54"/>
        <v>8</v>
      </c>
      <c r="J847" s="116" t="str">
        <f t="shared" si="55"/>
        <v>High season</v>
      </c>
      <c r="K847" s="117" t="str" cm="1">
        <f t="array" ref="K847">_xlfn.IFS(AND(H847="Weekday", J847="High season"), VLOOKUP(B847, high_weekday, 2, 0),
    AND(H847="Saturday", J847="High season"), VLOOKUP(B847, high_saturday, 2, 0),
    AND(H847="Sunday", J847="High season"), VLOOKUP(B847, high_sunday, 2, 0),
    AND(H847="Weekday", J847="Low season"), VLOOKUP(B847, low_weekdays, 2, 0),
    AND(H847="Saturday", J847="Low season"), VLOOKUP(B847, low_saturday, 2, 0),
    AND(H847="Sunday", J847="Low season"), VLOOKUP(B847, low_sunday, 2, 0),
    TRUE, "error")</f>
        <v>Standard</v>
      </c>
    </row>
    <row r="848" spans="1:11" x14ac:dyDescent="0.25">
      <c r="A848" s="111">
        <v>45156</v>
      </c>
      <c r="B848" s="86">
        <v>0.47916666666666702</v>
      </c>
      <c r="C848" s="91">
        <f t="shared" ca="1" si="52"/>
        <v>30</v>
      </c>
      <c r="D848" s="118">
        <v>23</v>
      </c>
      <c r="E848" s="119">
        <v>0.45833333333333298</v>
      </c>
      <c r="F848" s="119">
        <v>0.47916666666666702</v>
      </c>
      <c r="G848" s="115">
        <f t="shared" si="53"/>
        <v>6</v>
      </c>
      <c r="H848" s="116" t="str" cm="1">
        <f t="array" ref="H848">_xlfn.IFS((G848&gt;=2)*(G848&lt;=6), "Weekday", G848=7, "Saturday", G848=1, "Sunday")</f>
        <v>Weekday</v>
      </c>
      <c r="I848" s="116">
        <f t="shared" si="54"/>
        <v>8</v>
      </c>
      <c r="J848" s="116" t="str">
        <f t="shared" si="55"/>
        <v>High season</v>
      </c>
      <c r="K848" s="117" t="str" cm="1">
        <f t="array" ref="K848">_xlfn.IFS(AND(H848="Weekday", J848="High season"), VLOOKUP(B848, high_weekday, 2, 0),
    AND(H848="Saturday", J848="High season"), VLOOKUP(B848, high_saturday, 2, 0),
    AND(H848="Sunday", J848="High season"), VLOOKUP(B848, high_sunday, 2, 0),
    AND(H848="Weekday", J848="Low season"), VLOOKUP(B848, low_weekdays, 2, 0),
    AND(H848="Saturday", J848="Low season"), VLOOKUP(B848, low_saturday, 2, 0),
    AND(H848="Sunday", J848="Low season"), VLOOKUP(B848, low_sunday, 2, 0),
    TRUE, "error")</f>
        <v>Standard</v>
      </c>
    </row>
    <row r="849" spans="1:11" x14ac:dyDescent="0.25">
      <c r="A849" s="111">
        <v>45156</v>
      </c>
      <c r="B849" s="86">
        <v>0.5</v>
      </c>
      <c r="C849" s="91">
        <f t="shared" ca="1" si="52"/>
        <v>25</v>
      </c>
      <c r="D849" s="118">
        <v>24</v>
      </c>
      <c r="E849" s="119">
        <v>0.47916666666666702</v>
      </c>
      <c r="F849" s="119">
        <v>0.5</v>
      </c>
      <c r="G849" s="115">
        <f t="shared" si="53"/>
        <v>6</v>
      </c>
      <c r="H849" s="116" t="str" cm="1">
        <f t="array" ref="H849">_xlfn.IFS((G849&gt;=2)*(G849&lt;=6), "Weekday", G849=7, "Saturday", G849=1, "Sunday")</f>
        <v>Weekday</v>
      </c>
      <c r="I849" s="116">
        <f t="shared" si="54"/>
        <v>8</v>
      </c>
      <c r="J849" s="116" t="str">
        <f t="shared" si="55"/>
        <v>High season</v>
      </c>
      <c r="K849" s="117" t="str" cm="1">
        <f t="array" ref="K849">_xlfn.IFS(AND(H849="Weekday", J849="High season"), VLOOKUP(B849, high_weekday, 2, 0),
    AND(H849="Saturday", J849="High season"), VLOOKUP(B849, high_saturday, 2, 0),
    AND(H849="Sunday", J849="High season"), VLOOKUP(B849, high_sunday, 2, 0),
    AND(H849="Weekday", J849="Low season"), VLOOKUP(B849, low_weekdays, 2, 0),
    AND(H849="Saturday", J849="Low season"), VLOOKUP(B849, low_saturday, 2, 0),
    AND(H849="Sunday", J849="Low season"), VLOOKUP(B849, low_sunday, 2, 0),
    TRUE, "error")</f>
        <v>Standard</v>
      </c>
    </row>
    <row r="850" spans="1:11" x14ac:dyDescent="0.25">
      <c r="A850" s="111">
        <v>45156</v>
      </c>
      <c r="B850" s="86">
        <v>0.52083333333333304</v>
      </c>
      <c r="C850" s="91">
        <f t="shared" ca="1" si="52"/>
        <v>5</v>
      </c>
      <c r="D850" s="118">
        <v>25</v>
      </c>
      <c r="E850" s="119">
        <v>0.5</v>
      </c>
      <c r="F850" s="119">
        <v>0.52083333333333304</v>
      </c>
      <c r="G850" s="115">
        <f t="shared" si="53"/>
        <v>6</v>
      </c>
      <c r="H850" s="116" t="str" cm="1">
        <f t="array" ref="H850">_xlfn.IFS((G850&gt;=2)*(G850&lt;=6), "Weekday", G850=7, "Saturday", G850=1, "Sunday")</f>
        <v>Weekday</v>
      </c>
      <c r="I850" s="116">
        <f t="shared" si="54"/>
        <v>8</v>
      </c>
      <c r="J850" s="116" t="str">
        <f t="shared" si="55"/>
        <v>High season</v>
      </c>
      <c r="K850" s="117" t="str" cm="1">
        <f t="array" ref="K850">_xlfn.IFS(AND(H850="Weekday", J850="High season"), VLOOKUP(B850, high_weekday, 2, 0),
    AND(H850="Saturday", J850="High season"), VLOOKUP(B850, high_saturday, 2, 0),
    AND(H850="Sunday", J850="High season"), VLOOKUP(B850, high_sunday, 2, 0),
    AND(H850="Weekday", J850="Low season"), VLOOKUP(B850, low_weekdays, 2, 0),
    AND(H850="Saturday", J850="Low season"), VLOOKUP(B850, low_saturday, 2, 0),
    AND(H850="Sunday", J850="Low season"), VLOOKUP(B850, low_sunday, 2, 0),
    TRUE, "error")</f>
        <v>Standard</v>
      </c>
    </row>
    <row r="851" spans="1:11" x14ac:dyDescent="0.25">
      <c r="A851" s="111">
        <v>45156</v>
      </c>
      <c r="B851" s="86">
        <v>0.54166666666666696</v>
      </c>
      <c r="C851" s="91">
        <f t="shared" ca="1" si="52"/>
        <v>25</v>
      </c>
      <c r="D851" s="118">
        <v>26</v>
      </c>
      <c r="E851" s="119">
        <v>0.52083333333333304</v>
      </c>
      <c r="F851" s="119">
        <v>0.54166666666666696</v>
      </c>
      <c r="G851" s="115">
        <f t="shared" si="53"/>
        <v>6</v>
      </c>
      <c r="H851" s="116" t="str" cm="1">
        <f t="array" ref="H851">_xlfn.IFS((G851&gt;=2)*(G851&lt;=6), "Weekday", G851=7, "Saturday", G851=1, "Sunday")</f>
        <v>Weekday</v>
      </c>
      <c r="I851" s="116">
        <f t="shared" si="54"/>
        <v>8</v>
      </c>
      <c r="J851" s="116" t="str">
        <f t="shared" si="55"/>
        <v>High season</v>
      </c>
      <c r="K851" s="117" t="str" cm="1">
        <f t="array" ref="K851">_xlfn.IFS(AND(H851="Weekday", J851="High season"), VLOOKUP(B851, high_weekday, 2, 0),
    AND(H851="Saturday", J851="High season"), VLOOKUP(B851, high_saturday, 2, 0),
    AND(H851="Sunday", J851="High season"), VLOOKUP(B851, high_sunday, 2, 0),
    AND(H851="Weekday", J851="Low season"), VLOOKUP(B851, low_weekdays, 2, 0),
    AND(H851="Saturday", J851="Low season"), VLOOKUP(B851, low_saturday, 2, 0),
    AND(H851="Sunday", J851="Low season"), VLOOKUP(B851, low_sunday, 2, 0),
    TRUE, "error")</f>
        <v>Standard</v>
      </c>
    </row>
    <row r="852" spans="1:11" x14ac:dyDescent="0.25">
      <c r="A852" s="111">
        <v>45156</v>
      </c>
      <c r="B852" s="86">
        <v>0.5625</v>
      </c>
      <c r="C852" s="91">
        <f t="shared" ca="1" si="52"/>
        <v>27</v>
      </c>
      <c r="D852" s="118">
        <v>27</v>
      </c>
      <c r="E852" s="119">
        <v>0.54166666666666696</v>
      </c>
      <c r="F852" s="119">
        <v>0.5625</v>
      </c>
      <c r="G852" s="115">
        <f t="shared" si="53"/>
        <v>6</v>
      </c>
      <c r="H852" s="116" t="str" cm="1">
        <f t="array" ref="H852">_xlfn.IFS((G852&gt;=2)*(G852&lt;=6), "Weekday", G852=7, "Saturday", G852=1, "Sunday")</f>
        <v>Weekday</v>
      </c>
      <c r="I852" s="116">
        <f t="shared" si="54"/>
        <v>8</v>
      </c>
      <c r="J852" s="116" t="str">
        <f t="shared" si="55"/>
        <v>High season</v>
      </c>
      <c r="K852" s="117" t="str" cm="1">
        <f t="array" ref="K852">_xlfn.IFS(AND(H852="Weekday", J852="High season"), VLOOKUP(B852, high_weekday, 2, 0),
    AND(H852="Saturday", J852="High season"), VLOOKUP(B852, high_saturday, 2, 0),
    AND(H852="Sunday", J852="High season"), VLOOKUP(B852, high_sunday, 2, 0),
    AND(H852="Weekday", J852="Low season"), VLOOKUP(B852, low_weekdays, 2, 0),
    AND(H852="Saturday", J852="Low season"), VLOOKUP(B852, low_saturday, 2, 0),
    AND(H852="Sunday", J852="Low season"), VLOOKUP(B852, low_sunday, 2, 0),
    TRUE, "error")</f>
        <v>Standard</v>
      </c>
    </row>
    <row r="853" spans="1:11" x14ac:dyDescent="0.25">
      <c r="A853" s="111">
        <v>45156</v>
      </c>
      <c r="B853" s="86">
        <v>0.58333333333333304</v>
      </c>
      <c r="C853" s="91">
        <f t="shared" ca="1" si="52"/>
        <v>27</v>
      </c>
      <c r="D853" s="118">
        <v>28</v>
      </c>
      <c r="E853" s="119">
        <v>0.5625</v>
      </c>
      <c r="F853" s="119">
        <v>0.58333333333333304</v>
      </c>
      <c r="G853" s="115">
        <f t="shared" si="53"/>
        <v>6</v>
      </c>
      <c r="H853" s="116" t="str" cm="1">
        <f t="array" ref="H853">_xlfn.IFS((G853&gt;=2)*(G853&lt;=6), "Weekday", G853=7, "Saturday", G853=1, "Sunday")</f>
        <v>Weekday</v>
      </c>
      <c r="I853" s="116">
        <f t="shared" si="54"/>
        <v>8</v>
      </c>
      <c r="J853" s="116" t="str">
        <f t="shared" si="55"/>
        <v>High season</v>
      </c>
      <c r="K853" s="117" t="str" cm="1">
        <f t="array" ref="K853">_xlfn.IFS(AND(H853="Weekday", J853="High season"), VLOOKUP(B853, high_weekday, 2, 0),
    AND(H853="Saturday", J853="High season"), VLOOKUP(B853, high_saturday, 2, 0),
    AND(H853="Sunday", J853="High season"), VLOOKUP(B853, high_sunday, 2, 0),
    AND(H853="Weekday", J853="Low season"), VLOOKUP(B853, low_weekdays, 2, 0),
    AND(H853="Saturday", J853="Low season"), VLOOKUP(B853, low_saturday, 2, 0),
    AND(H853="Sunday", J853="Low season"), VLOOKUP(B853, low_sunday, 2, 0),
    TRUE, "error")</f>
        <v>Standard</v>
      </c>
    </row>
    <row r="854" spans="1:11" x14ac:dyDescent="0.25">
      <c r="A854" s="111">
        <v>45156</v>
      </c>
      <c r="B854" s="86">
        <v>0.60416666666666696</v>
      </c>
      <c r="C854" s="91">
        <f t="shared" ca="1" si="52"/>
        <v>23</v>
      </c>
      <c r="D854" s="118">
        <v>29</v>
      </c>
      <c r="E854" s="119">
        <v>0.58333333333333304</v>
      </c>
      <c r="F854" s="119">
        <v>0.60416666666666696</v>
      </c>
      <c r="G854" s="115">
        <f t="shared" si="53"/>
        <v>6</v>
      </c>
      <c r="H854" s="116" t="str" cm="1">
        <f t="array" ref="H854">_xlfn.IFS((G854&gt;=2)*(G854&lt;=6), "Weekday", G854=7, "Saturday", G854=1, "Sunday")</f>
        <v>Weekday</v>
      </c>
      <c r="I854" s="116">
        <f t="shared" si="54"/>
        <v>8</v>
      </c>
      <c r="J854" s="116" t="str">
        <f t="shared" si="55"/>
        <v>High season</v>
      </c>
      <c r="K854" s="117" t="str" cm="1">
        <f t="array" ref="K854">_xlfn.IFS(AND(H854="Weekday", J854="High season"), VLOOKUP(B854, high_weekday, 2, 0),
    AND(H854="Saturday", J854="High season"), VLOOKUP(B854, high_saturday, 2, 0),
    AND(H854="Sunday", J854="High season"), VLOOKUP(B854, high_sunday, 2, 0),
    AND(H854="Weekday", J854="Low season"), VLOOKUP(B854, low_weekdays, 2, 0),
    AND(H854="Saturday", J854="Low season"), VLOOKUP(B854, low_saturday, 2, 0),
    AND(H854="Sunday", J854="Low season"), VLOOKUP(B854, low_sunday, 2, 0),
    TRUE, "error")</f>
        <v>Standard</v>
      </c>
    </row>
    <row r="855" spans="1:11" x14ac:dyDescent="0.25">
      <c r="A855" s="111">
        <v>45156</v>
      </c>
      <c r="B855" s="86">
        <v>0.625</v>
      </c>
      <c r="C855" s="91">
        <f t="shared" ca="1" si="52"/>
        <v>5</v>
      </c>
      <c r="D855" s="118">
        <v>30</v>
      </c>
      <c r="E855" s="119">
        <v>0.60416666666666696</v>
      </c>
      <c r="F855" s="119">
        <v>0.625</v>
      </c>
      <c r="G855" s="115">
        <f t="shared" si="53"/>
        <v>6</v>
      </c>
      <c r="H855" s="116" t="str" cm="1">
        <f t="array" ref="H855">_xlfn.IFS((G855&gt;=2)*(G855&lt;=6), "Weekday", G855=7, "Saturday", G855=1, "Sunday")</f>
        <v>Weekday</v>
      </c>
      <c r="I855" s="116">
        <f t="shared" si="54"/>
        <v>8</v>
      </c>
      <c r="J855" s="116" t="str">
        <f t="shared" si="55"/>
        <v>High season</v>
      </c>
      <c r="K855" s="117" t="str" cm="1">
        <f t="array" ref="K855">_xlfn.IFS(AND(H855="Weekday", J855="High season"), VLOOKUP(B855, high_weekday, 2, 0),
    AND(H855="Saturday", J855="High season"), VLOOKUP(B855, high_saturday, 2, 0),
    AND(H855="Sunday", J855="High season"), VLOOKUP(B855, high_sunday, 2, 0),
    AND(H855="Weekday", J855="Low season"), VLOOKUP(B855, low_weekdays, 2, 0),
    AND(H855="Saturday", J855="Low season"), VLOOKUP(B855, low_saturday, 2, 0),
    AND(H855="Sunday", J855="Low season"), VLOOKUP(B855, low_sunday, 2, 0),
    TRUE, "error")</f>
        <v>Standard</v>
      </c>
    </row>
    <row r="856" spans="1:11" x14ac:dyDescent="0.25">
      <c r="A856" s="111">
        <v>45156</v>
      </c>
      <c r="B856" s="86">
        <v>0.64583333333333304</v>
      </c>
      <c r="C856" s="91">
        <f t="shared" ca="1" si="52"/>
        <v>26</v>
      </c>
      <c r="D856" s="118">
        <v>31</v>
      </c>
      <c r="E856" s="119">
        <v>0.625</v>
      </c>
      <c r="F856" s="119">
        <v>0.64583333333333304</v>
      </c>
      <c r="G856" s="115">
        <f t="shared" si="53"/>
        <v>6</v>
      </c>
      <c r="H856" s="116" t="str" cm="1">
        <f t="array" ref="H856">_xlfn.IFS((G856&gt;=2)*(G856&lt;=6), "Weekday", G856=7, "Saturday", G856=1, "Sunday")</f>
        <v>Weekday</v>
      </c>
      <c r="I856" s="116">
        <f t="shared" si="54"/>
        <v>8</v>
      </c>
      <c r="J856" s="116" t="str">
        <f t="shared" si="55"/>
        <v>High season</v>
      </c>
      <c r="K856" s="117" t="str" cm="1">
        <f t="array" ref="K856">_xlfn.IFS(AND(H856="Weekday", J856="High season"), VLOOKUP(B856, high_weekday, 2, 0),
    AND(H856="Saturday", J856="High season"), VLOOKUP(B856, high_saturday, 2, 0),
    AND(H856="Sunday", J856="High season"), VLOOKUP(B856, high_sunday, 2, 0),
    AND(H856="Weekday", J856="Low season"), VLOOKUP(B856, low_weekdays, 2, 0),
    AND(H856="Saturday", J856="Low season"), VLOOKUP(B856, low_saturday, 2, 0),
    AND(H856="Sunday", J856="Low season"), VLOOKUP(B856, low_sunday, 2, 0),
    TRUE, "error")</f>
        <v>Standard</v>
      </c>
    </row>
    <row r="857" spans="1:11" x14ac:dyDescent="0.25">
      <c r="A857" s="111">
        <v>45156</v>
      </c>
      <c r="B857" s="86">
        <v>0.66666666666666696</v>
      </c>
      <c r="C857" s="91">
        <f t="shared" ca="1" si="52"/>
        <v>8</v>
      </c>
      <c r="D857" s="118">
        <v>32</v>
      </c>
      <c r="E857" s="119">
        <v>0.64583333333333304</v>
      </c>
      <c r="F857" s="119">
        <v>0.66666666666666696</v>
      </c>
      <c r="G857" s="115">
        <f t="shared" si="53"/>
        <v>6</v>
      </c>
      <c r="H857" s="116" t="str" cm="1">
        <f t="array" ref="H857">_xlfn.IFS((G857&gt;=2)*(G857&lt;=6), "Weekday", G857=7, "Saturday", G857=1, "Sunday")</f>
        <v>Weekday</v>
      </c>
      <c r="I857" s="116">
        <f t="shared" si="54"/>
        <v>8</v>
      </c>
      <c r="J857" s="116" t="str">
        <f t="shared" si="55"/>
        <v>High season</v>
      </c>
      <c r="K857" s="117" t="str" cm="1">
        <f t="array" ref="K857">_xlfn.IFS(AND(H857="Weekday", J857="High season"), VLOOKUP(B857, high_weekday, 2, 0),
    AND(H857="Saturday", J857="High season"), VLOOKUP(B857, high_saturday, 2, 0),
    AND(H857="Sunday", J857="High season"), VLOOKUP(B857, high_sunday, 2, 0),
    AND(H857="Weekday", J857="Low season"), VLOOKUP(B857, low_weekdays, 2, 0),
    AND(H857="Saturday", J857="Low season"), VLOOKUP(B857, low_saturday, 2, 0),
    AND(H857="Sunday", J857="Low season"), VLOOKUP(B857, low_sunday, 2, 0),
    TRUE, "error")</f>
        <v>Standard</v>
      </c>
    </row>
    <row r="858" spans="1:11" x14ac:dyDescent="0.25">
      <c r="A858" s="111">
        <v>45156</v>
      </c>
      <c r="B858" s="86">
        <v>0.6875</v>
      </c>
      <c r="C858" s="91">
        <f t="shared" ca="1" si="52"/>
        <v>8</v>
      </c>
      <c r="D858" s="118">
        <v>33</v>
      </c>
      <c r="E858" s="119">
        <v>0.66666666666666696</v>
      </c>
      <c r="F858" s="119">
        <v>0.6875</v>
      </c>
      <c r="G858" s="115">
        <f t="shared" si="53"/>
        <v>6</v>
      </c>
      <c r="H858" s="116" t="str" cm="1">
        <f t="array" ref="H858">_xlfn.IFS((G858&gt;=2)*(G858&lt;=6), "Weekday", G858=7, "Saturday", G858=1, "Sunday")</f>
        <v>Weekday</v>
      </c>
      <c r="I858" s="116">
        <f t="shared" si="54"/>
        <v>8</v>
      </c>
      <c r="J858" s="116" t="str">
        <f t="shared" si="55"/>
        <v>High season</v>
      </c>
      <c r="K858" s="117" t="str" cm="1">
        <f t="array" ref="K858">_xlfn.IFS(AND(H858="Weekday", J858="High season"), VLOOKUP(B858, high_weekday, 2, 0),
    AND(H858="Saturday", J858="High season"), VLOOKUP(B858, high_saturday, 2, 0),
    AND(H858="Sunday", J858="High season"), VLOOKUP(B858, high_sunday, 2, 0),
    AND(H858="Weekday", J858="Low season"), VLOOKUP(B858, low_weekdays, 2, 0),
    AND(H858="Saturday", J858="Low season"), VLOOKUP(B858, low_saturday, 2, 0),
    AND(H858="Sunday", J858="Low season"), VLOOKUP(B858, low_sunday, 2, 0),
    TRUE, "error")</f>
        <v>Standard</v>
      </c>
    </row>
    <row r="859" spans="1:11" x14ac:dyDescent="0.25">
      <c r="A859" s="111">
        <v>45156</v>
      </c>
      <c r="B859" s="86">
        <v>0.70833333333333304</v>
      </c>
      <c r="C859" s="91">
        <f t="shared" ca="1" si="52"/>
        <v>12</v>
      </c>
      <c r="D859" s="118">
        <v>34</v>
      </c>
      <c r="E859" s="119">
        <v>0.6875</v>
      </c>
      <c r="F859" s="119">
        <v>0.70833333333333304</v>
      </c>
      <c r="G859" s="115">
        <f t="shared" si="53"/>
        <v>6</v>
      </c>
      <c r="H859" s="116" t="str" cm="1">
        <f t="array" ref="H859">_xlfn.IFS((G859&gt;=2)*(G859&lt;=6), "Weekday", G859=7, "Saturday", G859=1, "Sunday")</f>
        <v>Weekday</v>
      </c>
      <c r="I859" s="116">
        <f t="shared" si="54"/>
        <v>8</v>
      </c>
      <c r="J859" s="116" t="str">
        <f t="shared" si="55"/>
        <v>High season</v>
      </c>
      <c r="K859" s="117" t="str" cm="1">
        <f t="array" ref="K859">_xlfn.IFS(AND(H859="Weekday", J859="High season"), VLOOKUP(B859, high_weekday, 2, 0),
    AND(H859="Saturday", J859="High season"), VLOOKUP(B859, high_saturday, 2, 0),
    AND(H859="Sunday", J859="High season"), VLOOKUP(B859, high_sunday, 2, 0),
    AND(H859="Weekday", J859="Low season"), VLOOKUP(B859, low_weekdays, 2, 0),
    AND(H859="Saturday", J859="Low season"), VLOOKUP(B859, low_saturday, 2, 0),
    AND(H859="Sunday", J859="Low season"), VLOOKUP(B859, low_sunday, 2, 0),
    TRUE, "error")</f>
        <v>Standard</v>
      </c>
    </row>
    <row r="860" spans="1:11" x14ac:dyDescent="0.25">
      <c r="A860" s="111">
        <v>45156</v>
      </c>
      <c r="B860" s="86">
        <v>0.72916666666666696</v>
      </c>
      <c r="C860" s="91">
        <f t="shared" ca="1" si="52"/>
        <v>15</v>
      </c>
      <c r="D860" s="118">
        <v>35</v>
      </c>
      <c r="E860" s="119">
        <v>0.70833333333333304</v>
      </c>
      <c r="F860" s="119">
        <v>0.72916666666666696</v>
      </c>
      <c r="G860" s="115">
        <f t="shared" si="53"/>
        <v>6</v>
      </c>
      <c r="H860" s="116" t="str" cm="1">
        <f t="array" ref="H860">_xlfn.IFS((G860&gt;=2)*(G860&lt;=6), "Weekday", G860=7, "Saturday", G860=1, "Sunday")</f>
        <v>Weekday</v>
      </c>
      <c r="I860" s="116">
        <f t="shared" si="54"/>
        <v>8</v>
      </c>
      <c r="J860" s="116" t="str">
        <f t="shared" si="55"/>
        <v>High season</v>
      </c>
      <c r="K860" s="117" t="str" cm="1">
        <f t="array" ref="K860">_xlfn.IFS(AND(H860="Weekday", J860="High season"), VLOOKUP(B860, high_weekday, 2, 0),
    AND(H860="Saturday", J860="High season"), VLOOKUP(B860, high_saturday, 2, 0),
    AND(H860="Sunday", J860="High season"), VLOOKUP(B860, high_sunday, 2, 0),
    AND(H860="Weekday", J860="Low season"), VLOOKUP(B860, low_weekdays, 2, 0),
    AND(H860="Saturday", J860="Low season"), VLOOKUP(B860, low_saturday, 2, 0),
    AND(H860="Sunday", J860="Low season"), VLOOKUP(B860, low_sunday, 2, 0),
    TRUE, "error")</f>
        <v>Peak</v>
      </c>
    </row>
    <row r="861" spans="1:11" x14ac:dyDescent="0.25">
      <c r="A861" s="111">
        <v>45156</v>
      </c>
      <c r="B861" s="86">
        <v>0.75</v>
      </c>
      <c r="C861" s="91">
        <f t="shared" ca="1" si="52"/>
        <v>23</v>
      </c>
      <c r="D861" s="118">
        <v>36</v>
      </c>
      <c r="E861" s="119">
        <v>0.72916666666666696</v>
      </c>
      <c r="F861" s="119">
        <v>0.75</v>
      </c>
      <c r="G861" s="115">
        <f t="shared" si="53"/>
        <v>6</v>
      </c>
      <c r="H861" s="116" t="str" cm="1">
        <f t="array" ref="H861">_xlfn.IFS((G861&gt;=2)*(G861&lt;=6), "Weekday", G861=7, "Saturday", G861=1, "Sunday")</f>
        <v>Weekday</v>
      </c>
      <c r="I861" s="116">
        <f t="shared" si="54"/>
        <v>8</v>
      </c>
      <c r="J861" s="116" t="str">
        <f t="shared" si="55"/>
        <v>High season</v>
      </c>
      <c r="K861" s="117" t="str" cm="1">
        <f t="array" ref="K861">_xlfn.IFS(AND(H861="Weekday", J861="High season"), VLOOKUP(B861, high_weekday, 2, 0),
    AND(H861="Saturday", J861="High season"), VLOOKUP(B861, high_saturday, 2, 0),
    AND(H861="Sunday", J861="High season"), VLOOKUP(B861, high_sunday, 2, 0),
    AND(H861="Weekday", J861="Low season"), VLOOKUP(B861, low_weekdays, 2, 0),
    AND(H861="Saturday", J861="Low season"), VLOOKUP(B861, low_saturday, 2, 0),
    AND(H861="Sunday", J861="Low season"), VLOOKUP(B861, low_sunday, 2, 0),
    TRUE, "error")</f>
        <v>Peak</v>
      </c>
    </row>
    <row r="862" spans="1:11" x14ac:dyDescent="0.25">
      <c r="A862" s="111">
        <v>45156</v>
      </c>
      <c r="B862" s="86">
        <v>0.77083333333333304</v>
      </c>
      <c r="C862" s="91">
        <f t="shared" ca="1" si="52"/>
        <v>4</v>
      </c>
      <c r="D862" s="118">
        <v>37</v>
      </c>
      <c r="E862" s="119">
        <v>0.75</v>
      </c>
      <c r="F862" s="119">
        <v>0.77083333333333304</v>
      </c>
      <c r="G862" s="115">
        <f t="shared" si="53"/>
        <v>6</v>
      </c>
      <c r="H862" s="116" t="str" cm="1">
        <f t="array" ref="H862">_xlfn.IFS((G862&gt;=2)*(G862&lt;=6), "Weekday", G862=7, "Saturday", G862=1, "Sunday")</f>
        <v>Weekday</v>
      </c>
      <c r="I862" s="116">
        <f t="shared" si="54"/>
        <v>8</v>
      </c>
      <c r="J862" s="116" t="str">
        <f t="shared" si="55"/>
        <v>High season</v>
      </c>
      <c r="K862" s="117" t="str" cm="1">
        <f t="array" ref="K862">_xlfn.IFS(AND(H862="Weekday", J862="High season"), VLOOKUP(B862, high_weekday, 2, 0),
    AND(H862="Saturday", J862="High season"), VLOOKUP(B862, high_saturday, 2, 0),
    AND(H862="Sunday", J862="High season"), VLOOKUP(B862, high_sunday, 2, 0),
    AND(H862="Weekday", J862="Low season"), VLOOKUP(B862, low_weekdays, 2, 0),
    AND(H862="Saturday", J862="Low season"), VLOOKUP(B862, low_saturday, 2, 0),
    AND(H862="Sunday", J862="Low season"), VLOOKUP(B862, low_sunday, 2, 0),
    TRUE, "error")</f>
        <v>Peak</v>
      </c>
    </row>
    <row r="863" spans="1:11" x14ac:dyDescent="0.25">
      <c r="A863" s="111">
        <v>45156</v>
      </c>
      <c r="B863" s="86">
        <v>0.79166666666666696</v>
      </c>
      <c r="C863" s="91">
        <f t="shared" ca="1" si="52"/>
        <v>20</v>
      </c>
      <c r="D863" s="118">
        <v>38</v>
      </c>
      <c r="E863" s="119">
        <v>0.77083333333333304</v>
      </c>
      <c r="F863" s="119">
        <v>0.79166666666666696</v>
      </c>
      <c r="G863" s="115">
        <f t="shared" si="53"/>
        <v>6</v>
      </c>
      <c r="H863" s="116" t="str" cm="1">
        <f t="array" ref="H863">_xlfn.IFS((G863&gt;=2)*(G863&lt;=6), "Weekday", G863=7, "Saturday", G863=1, "Sunday")</f>
        <v>Weekday</v>
      </c>
      <c r="I863" s="116">
        <f t="shared" si="54"/>
        <v>8</v>
      </c>
      <c r="J863" s="116" t="str">
        <f t="shared" si="55"/>
        <v>High season</v>
      </c>
      <c r="K863" s="117" t="str" cm="1">
        <f t="array" ref="K863">_xlfn.IFS(AND(H863="Weekday", J863="High season"), VLOOKUP(B863, high_weekday, 2, 0),
    AND(H863="Saturday", J863="High season"), VLOOKUP(B863, high_saturday, 2, 0),
    AND(H863="Sunday", J863="High season"), VLOOKUP(B863, high_sunday, 2, 0),
    AND(H863="Weekday", J863="Low season"), VLOOKUP(B863, low_weekdays, 2, 0),
    AND(H863="Saturday", J863="Low season"), VLOOKUP(B863, low_saturday, 2, 0),
    AND(H863="Sunday", J863="Low season"), VLOOKUP(B863, low_sunday, 2, 0),
    TRUE, "error")</f>
        <v>Peak</v>
      </c>
    </row>
    <row r="864" spans="1:11" x14ac:dyDescent="0.25">
      <c r="A864" s="111">
        <v>45156</v>
      </c>
      <c r="B864" s="86">
        <v>0.8125</v>
      </c>
      <c r="C864" s="91">
        <f t="shared" ca="1" si="52"/>
        <v>4</v>
      </c>
      <c r="D864" s="118">
        <v>39</v>
      </c>
      <c r="E864" s="119">
        <v>0.79166666666666696</v>
      </c>
      <c r="F864" s="119">
        <v>0.8125</v>
      </c>
      <c r="G864" s="115">
        <f t="shared" si="53"/>
        <v>6</v>
      </c>
      <c r="H864" s="116" t="str" cm="1">
        <f t="array" ref="H864">_xlfn.IFS((G864&gt;=2)*(G864&lt;=6), "Weekday", G864=7, "Saturday", G864=1, "Sunday")</f>
        <v>Weekday</v>
      </c>
      <c r="I864" s="116">
        <f t="shared" si="54"/>
        <v>8</v>
      </c>
      <c r="J864" s="116" t="str">
        <f t="shared" si="55"/>
        <v>High season</v>
      </c>
      <c r="K864" s="117" t="str" cm="1">
        <f t="array" ref="K864">_xlfn.IFS(AND(H864="Weekday", J864="High season"), VLOOKUP(B864, high_weekday, 2, 0),
    AND(H864="Saturday", J864="High season"), VLOOKUP(B864, high_saturday, 2, 0),
    AND(H864="Sunday", J864="High season"), VLOOKUP(B864, high_sunday, 2, 0),
    AND(H864="Weekday", J864="Low season"), VLOOKUP(B864, low_weekdays, 2, 0),
    AND(H864="Saturday", J864="Low season"), VLOOKUP(B864, low_saturday, 2, 0),
    AND(H864="Sunday", J864="Low season"), VLOOKUP(B864, low_sunday, 2, 0),
    TRUE, "error")</f>
        <v>Standard</v>
      </c>
    </row>
    <row r="865" spans="1:11" x14ac:dyDescent="0.25">
      <c r="A865" s="111">
        <v>45156</v>
      </c>
      <c r="B865" s="86">
        <v>0.83333333333333304</v>
      </c>
      <c r="C865" s="91">
        <f t="shared" ca="1" si="52"/>
        <v>4</v>
      </c>
      <c r="D865" s="118">
        <v>40</v>
      </c>
      <c r="E865" s="119">
        <v>0.8125</v>
      </c>
      <c r="F865" s="119">
        <v>0.83333333333333304</v>
      </c>
      <c r="G865" s="115">
        <f t="shared" si="53"/>
        <v>6</v>
      </c>
      <c r="H865" s="116" t="str" cm="1">
        <f t="array" ref="H865">_xlfn.IFS((G865&gt;=2)*(G865&lt;=6), "Weekday", G865=7, "Saturday", G865=1, "Sunday")</f>
        <v>Weekday</v>
      </c>
      <c r="I865" s="116">
        <f t="shared" si="54"/>
        <v>8</v>
      </c>
      <c r="J865" s="116" t="str">
        <f t="shared" si="55"/>
        <v>High season</v>
      </c>
      <c r="K865" s="117" t="str" cm="1">
        <f t="array" ref="K865">_xlfn.IFS(AND(H865="Weekday", J865="High season"), VLOOKUP(B865, high_weekday, 2, 0),
    AND(H865="Saturday", J865="High season"), VLOOKUP(B865, high_saturday, 2, 0),
    AND(H865="Sunday", J865="High season"), VLOOKUP(B865, high_sunday, 2, 0),
    AND(H865="Weekday", J865="Low season"), VLOOKUP(B865, low_weekdays, 2, 0),
    AND(H865="Saturday", J865="Low season"), VLOOKUP(B865, low_saturday, 2, 0),
    AND(H865="Sunday", J865="Low season"), VLOOKUP(B865, low_sunday, 2, 0),
    TRUE, "error")</f>
        <v>Standard</v>
      </c>
    </row>
    <row r="866" spans="1:11" x14ac:dyDescent="0.25">
      <c r="A866" s="111">
        <v>45156</v>
      </c>
      <c r="B866" s="86">
        <v>0.85416666666666696</v>
      </c>
      <c r="C866" s="91">
        <f t="shared" ca="1" si="52"/>
        <v>10</v>
      </c>
      <c r="D866" s="118">
        <v>41</v>
      </c>
      <c r="E866" s="119">
        <v>0.83333333333333304</v>
      </c>
      <c r="F866" s="119">
        <v>0.85416666666666696</v>
      </c>
      <c r="G866" s="115">
        <f t="shared" si="53"/>
        <v>6</v>
      </c>
      <c r="H866" s="116" t="str" cm="1">
        <f t="array" ref="H866">_xlfn.IFS((G866&gt;=2)*(G866&lt;=6), "Weekday", G866=7, "Saturday", G866=1, "Sunday")</f>
        <v>Weekday</v>
      </c>
      <c r="I866" s="116">
        <f t="shared" si="54"/>
        <v>8</v>
      </c>
      <c r="J866" s="116" t="str">
        <f t="shared" si="55"/>
        <v>High season</v>
      </c>
      <c r="K866" s="117" t="str" cm="1">
        <f t="array" ref="K866">_xlfn.IFS(AND(H866="Weekday", J866="High season"), VLOOKUP(B866, high_weekday, 2, 0),
    AND(H866="Saturday", J866="High season"), VLOOKUP(B866, high_saturday, 2, 0),
    AND(H866="Sunday", J866="High season"), VLOOKUP(B866, high_sunday, 2, 0),
    AND(H866="Weekday", J866="Low season"), VLOOKUP(B866, low_weekdays, 2, 0),
    AND(H866="Saturday", J866="Low season"), VLOOKUP(B866, low_saturday, 2, 0),
    AND(H866="Sunday", J866="Low season"), VLOOKUP(B866, low_sunday, 2, 0),
    TRUE, "error")</f>
        <v>Standard</v>
      </c>
    </row>
    <row r="867" spans="1:11" x14ac:dyDescent="0.25">
      <c r="A867" s="111">
        <v>45156</v>
      </c>
      <c r="B867" s="86">
        <v>0.875</v>
      </c>
      <c r="C867" s="91">
        <f t="shared" ca="1" si="52"/>
        <v>13</v>
      </c>
      <c r="D867" s="118">
        <v>42</v>
      </c>
      <c r="E867" s="119">
        <v>0.85416666666666696</v>
      </c>
      <c r="F867" s="119">
        <v>0.875</v>
      </c>
      <c r="G867" s="115">
        <f t="shared" si="53"/>
        <v>6</v>
      </c>
      <c r="H867" s="116" t="str" cm="1">
        <f t="array" ref="H867">_xlfn.IFS((G867&gt;=2)*(G867&lt;=6), "Weekday", G867=7, "Saturday", G867=1, "Sunday")</f>
        <v>Weekday</v>
      </c>
      <c r="I867" s="116">
        <f t="shared" si="54"/>
        <v>8</v>
      </c>
      <c r="J867" s="116" t="str">
        <f t="shared" si="55"/>
        <v>High season</v>
      </c>
      <c r="K867" s="117" t="str" cm="1">
        <f t="array" ref="K867">_xlfn.IFS(AND(H867="Weekday", J867="High season"), VLOOKUP(B867, high_weekday, 2, 0),
    AND(H867="Saturday", J867="High season"), VLOOKUP(B867, high_saturday, 2, 0),
    AND(H867="Sunday", J867="High season"), VLOOKUP(B867, high_sunday, 2, 0),
    AND(H867="Weekday", J867="Low season"), VLOOKUP(B867, low_weekdays, 2, 0),
    AND(H867="Saturday", J867="Low season"), VLOOKUP(B867, low_saturday, 2, 0),
    AND(H867="Sunday", J867="Low season"), VLOOKUP(B867, low_sunday, 2, 0),
    TRUE, "error")</f>
        <v>Standard</v>
      </c>
    </row>
    <row r="868" spans="1:11" x14ac:dyDescent="0.25">
      <c r="A868" s="111">
        <v>45156</v>
      </c>
      <c r="B868" s="86">
        <v>0.89583333333333304</v>
      </c>
      <c r="C868" s="91">
        <f t="shared" ca="1" si="52"/>
        <v>16</v>
      </c>
      <c r="D868" s="118">
        <v>43</v>
      </c>
      <c r="E868" s="119">
        <v>0.875</v>
      </c>
      <c r="F868" s="119">
        <v>0.89583333333333304</v>
      </c>
      <c r="G868" s="115">
        <f t="shared" si="53"/>
        <v>6</v>
      </c>
      <c r="H868" s="116" t="str" cm="1">
        <f t="array" ref="H868">_xlfn.IFS((G868&gt;=2)*(G868&lt;=6), "Weekday", G868=7, "Saturday", G868=1, "Sunday")</f>
        <v>Weekday</v>
      </c>
      <c r="I868" s="116">
        <f t="shared" si="54"/>
        <v>8</v>
      </c>
      <c r="J868" s="116" t="str">
        <f t="shared" si="55"/>
        <v>High season</v>
      </c>
      <c r="K868" s="117" t="str" cm="1">
        <f t="array" ref="K868">_xlfn.IFS(AND(H868="Weekday", J868="High season"), VLOOKUP(B868, high_weekday, 2, 0),
    AND(H868="Saturday", J868="High season"), VLOOKUP(B868, high_saturday, 2, 0),
    AND(H868="Sunday", J868="High season"), VLOOKUP(B868, high_sunday, 2, 0),
    AND(H868="Weekday", J868="Low season"), VLOOKUP(B868, low_weekdays, 2, 0),
    AND(H868="Saturday", J868="Low season"), VLOOKUP(B868, low_saturday, 2, 0),
    AND(H868="Sunday", J868="Low season"), VLOOKUP(B868, low_sunday, 2, 0),
    TRUE, "error")</f>
        <v>Standard</v>
      </c>
    </row>
    <row r="869" spans="1:11" x14ac:dyDescent="0.25">
      <c r="A869" s="111">
        <v>45156</v>
      </c>
      <c r="B869" s="86">
        <v>0.91666666666666696</v>
      </c>
      <c r="C869" s="91">
        <f t="shared" ca="1" si="52"/>
        <v>1</v>
      </c>
      <c r="D869" s="118">
        <v>44</v>
      </c>
      <c r="E869" s="119">
        <v>0.89583333333333304</v>
      </c>
      <c r="F869" s="119">
        <v>0.91666666666666696</v>
      </c>
      <c r="G869" s="115">
        <f t="shared" si="53"/>
        <v>6</v>
      </c>
      <c r="H869" s="116" t="str" cm="1">
        <f t="array" ref="H869">_xlfn.IFS((G869&gt;=2)*(G869&lt;=6), "Weekday", G869=7, "Saturday", G869=1, "Sunday")</f>
        <v>Weekday</v>
      </c>
      <c r="I869" s="116">
        <f t="shared" si="54"/>
        <v>8</v>
      </c>
      <c r="J869" s="116" t="str">
        <f t="shared" si="55"/>
        <v>High season</v>
      </c>
      <c r="K869" s="117" t="str" cm="1">
        <f t="array" ref="K869">_xlfn.IFS(AND(H869="Weekday", J869="High season"), VLOOKUP(B869, high_weekday, 2, 0),
    AND(H869="Saturday", J869="High season"), VLOOKUP(B869, high_saturday, 2, 0),
    AND(H869="Sunday", J869="High season"), VLOOKUP(B869, high_sunday, 2, 0),
    AND(H869="Weekday", J869="Low season"), VLOOKUP(B869, low_weekdays, 2, 0),
    AND(H869="Saturday", J869="Low season"), VLOOKUP(B869, low_saturday, 2, 0),
    AND(H869="Sunday", J869="Low season"), VLOOKUP(B869, low_sunday, 2, 0),
    TRUE, "error")</f>
        <v>Standard</v>
      </c>
    </row>
    <row r="870" spans="1:11" x14ac:dyDescent="0.25">
      <c r="A870" s="111">
        <v>45156</v>
      </c>
      <c r="B870" s="86">
        <v>0.9375</v>
      </c>
      <c r="C870" s="91">
        <f t="shared" ca="1" si="52"/>
        <v>18</v>
      </c>
      <c r="D870" s="118">
        <v>45</v>
      </c>
      <c r="E870" s="119">
        <v>0.91666666666666696</v>
      </c>
      <c r="F870" s="119">
        <v>0.9375</v>
      </c>
      <c r="G870" s="115">
        <f t="shared" si="53"/>
        <v>6</v>
      </c>
      <c r="H870" s="116" t="str" cm="1">
        <f t="array" ref="H870">_xlfn.IFS((G870&gt;=2)*(G870&lt;=6), "Weekday", G870=7, "Saturday", G870=1, "Sunday")</f>
        <v>Weekday</v>
      </c>
      <c r="I870" s="116">
        <f t="shared" si="54"/>
        <v>8</v>
      </c>
      <c r="J870" s="116" t="str">
        <f t="shared" si="55"/>
        <v>High season</v>
      </c>
      <c r="K870" s="117" t="str" cm="1">
        <f t="array" ref="K870">_xlfn.IFS(AND(H870="Weekday", J870="High season"), VLOOKUP(B870, high_weekday, 2, 0),
    AND(H870="Saturday", J870="High season"), VLOOKUP(B870, high_saturday, 2, 0),
    AND(H870="Sunday", J870="High season"), VLOOKUP(B870, high_sunday, 2, 0),
    AND(H870="Weekday", J870="Low season"), VLOOKUP(B870, low_weekdays, 2, 0),
    AND(H870="Saturday", J870="Low season"), VLOOKUP(B870, low_saturday, 2, 0),
    AND(H870="Sunday", J870="Low season"), VLOOKUP(B870, low_sunday, 2, 0),
    TRUE, "error")</f>
        <v>Off-peak</v>
      </c>
    </row>
    <row r="871" spans="1:11" x14ac:dyDescent="0.25">
      <c r="A871" s="111">
        <v>45156</v>
      </c>
      <c r="B871" s="86">
        <v>0.95833333333333304</v>
      </c>
      <c r="C871" s="91">
        <f t="shared" ca="1" si="52"/>
        <v>18</v>
      </c>
      <c r="D871" s="118">
        <v>46</v>
      </c>
      <c r="E871" s="119">
        <v>0.9375</v>
      </c>
      <c r="F871" s="119">
        <v>0.95833333333333304</v>
      </c>
      <c r="G871" s="115">
        <f t="shared" si="53"/>
        <v>6</v>
      </c>
      <c r="H871" s="116" t="str" cm="1">
        <f t="array" ref="H871">_xlfn.IFS((G871&gt;=2)*(G871&lt;=6), "Weekday", G871=7, "Saturday", G871=1, "Sunday")</f>
        <v>Weekday</v>
      </c>
      <c r="I871" s="116">
        <f t="shared" si="54"/>
        <v>8</v>
      </c>
      <c r="J871" s="116" t="str">
        <f t="shared" si="55"/>
        <v>High season</v>
      </c>
      <c r="K871" s="117" t="str" cm="1">
        <f t="array" ref="K871">_xlfn.IFS(AND(H871="Weekday", J871="High season"), VLOOKUP(B871, high_weekday, 2, 0),
    AND(H871="Saturday", J871="High season"), VLOOKUP(B871, high_saturday, 2, 0),
    AND(H871="Sunday", J871="High season"), VLOOKUP(B871, high_sunday, 2, 0),
    AND(H871="Weekday", J871="Low season"), VLOOKUP(B871, low_weekdays, 2, 0),
    AND(H871="Saturday", J871="Low season"), VLOOKUP(B871, low_saturday, 2, 0),
    AND(H871="Sunday", J871="Low season"), VLOOKUP(B871, low_sunday, 2, 0),
    TRUE, "error")</f>
        <v>Off-peak</v>
      </c>
    </row>
    <row r="872" spans="1:11" x14ac:dyDescent="0.25">
      <c r="A872" s="111">
        <v>45156</v>
      </c>
      <c r="B872" s="86">
        <v>0.97916666666666696</v>
      </c>
      <c r="C872" s="91">
        <f t="shared" ca="1" si="52"/>
        <v>4</v>
      </c>
      <c r="D872" s="118">
        <v>47</v>
      </c>
      <c r="E872" s="119">
        <v>0.95833333333333304</v>
      </c>
      <c r="F872" s="119">
        <v>0.97916666666666696</v>
      </c>
      <c r="G872" s="115">
        <f t="shared" si="53"/>
        <v>6</v>
      </c>
      <c r="H872" s="116" t="str" cm="1">
        <f t="array" ref="H872">_xlfn.IFS((G872&gt;=2)*(G872&lt;=6), "Weekday", G872=7, "Saturday", G872=1, "Sunday")</f>
        <v>Weekday</v>
      </c>
      <c r="I872" s="116">
        <f t="shared" si="54"/>
        <v>8</v>
      </c>
      <c r="J872" s="116" t="str">
        <f t="shared" si="55"/>
        <v>High season</v>
      </c>
      <c r="K872" s="117" t="str" cm="1">
        <f t="array" ref="K872">_xlfn.IFS(AND(H872="Weekday", J872="High season"), VLOOKUP(B872, high_weekday, 2, 0),
    AND(H872="Saturday", J872="High season"), VLOOKUP(B872, high_saturday, 2, 0),
    AND(H872="Sunday", J872="High season"), VLOOKUP(B872, high_sunday, 2, 0),
    AND(H872="Weekday", J872="Low season"), VLOOKUP(B872, low_weekdays, 2, 0),
    AND(H872="Saturday", J872="Low season"), VLOOKUP(B872, low_saturday, 2, 0),
    AND(H872="Sunday", J872="Low season"), VLOOKUP(B872, low_sunday, 2, 0),
    TRUE, "error")</f>
        <v>Off-peak</v>
      </c>
    </row>
    <row r="873" spans="1:11" x14ac:dyDescent="0.25">
      <c r="A873" s="111">
        <v>45156</v>
      </c>
      <c r="B873" s="86">
        <v>1</v>
      </c>
      <c r="C873" s="91">
        <f t="shared" ca="1" si="52"/>
        <v>1</v>
      </c>
      <c r="D873" s="118">
        <v>48</v>
      </c>
      <c r="E873" s="119">
        <v>0.97916666666666696</v>
      </c>
      <c r="F873" s="119">
        <v>1</v>
      </c>
      <c r="G873" s="115">
        <f t="shared" si="53"/>
        <v>6</v>
      </c>
      <c r="H873" s="116" t="str" cm="1">
        <f t="array" ref="H873">_xlfn.IFS((G873&gt;=2)*(G873&lt;=6), "Weekday", G873=7, "Saturday", G873=1, "Sunday")</f>
        <v>Weekday</v>
      </c>
      <c r="I873" s="116">
        <f t="shared" si="54"/>
        <v>8</v>
      </c>
      <c r="J873" s="116" t="str">
        <f t="shared" si="55"/>
        <v>High season</v>
      </c>
      <c r="K873" s="117" t="str" cm="1">
        <f t="array" ref="K873">_xlfn.IFS(AND(H873="Weekday", J873="High season"), VLOOKUP(B873, high_weekday, 2, 0),
    AND(H873="Saturday", J873="High season"), VLOOKUP(B873, high_saturday, 2, 0),
    AND(H873="Sunday", J873="High season"), VLOOKUP(B873, high_sunday, 2, 0),
    AND(H873="Weekday", J873="Low season"), VLOOKUP(B873, low_weekdays, 2, 0),
    AND(H873="Saturday", J873="Low season"), VLOOKUP(B873, low_saturday, 2, 0),
    AND(H873="Sunday", J873="Low season"), VLOOKUP(B873, low_sunday, 2, 0),
    TRUE, "error")</f>
        <v>Off-peak</v>
      </c>
    </row>
    <row r="874" spans="1:11" x14ac:dyDescent="0.25">
      <c r="A874" s="111">
        <v>45157</v>
      </c>
      <c r="B874" s="86">
        <v>2.0833333333333332E-2</v>
      </c>
      <c r="C874" s="91">
        <f t="shared" ca="1" si="52"/>
        <v>25</v>
      </c>
      <c r="D874" s="118">
        <v>1</v>
      </c>
      <c r="E874" s="119">
        <v>0</v>
      </c>
      <c r="F874" s="119">
        <v>2.0833333333333332E-2</v>
      </c>
      <c r="G874" s="115">
        <f t="shared" si="53"/>
        <v>7</v>
      </c>
      <c r="H874" s="116" t="str" cm="1">
        <f t="array" ref="H874">_xlfn.IFS((G874&gt;=2)*(G874&lt;=6), "Weekday", G874=7, "Saturday", G874=1, "Sunday")</f>
        <v>Saturday</v>
      </c>
      <c r="I874" s="116">
        <f t="shared" si="54"/>
        <v>8</v>
      </c>
      <c r="J874" s="116" t="str">
        <f t="shared" si="55"/>
        <v>High season</v>
      </c>
      <c r="K874" s="117" t="str" cm="1">
        <f t="array" ref="K874">_xlfn.IFS(AND(H874="Weekday", J874="High season"), VLOOKUP(B874, high_weekday, 2, 0),
    AND(H874="Saturday", J874="High season"), VLOOKUP(B874, high_saturday, 2, 0),
    AND(H874="Sunday", J874="High season"), VLOOKUP(B874, high_sunday, 2, 0),
    AND(H874="Weekday", J874="Low season"), VLOOKUP(B874, low_weekdays, 2, 0),
    AND(H874="Saturday", J874="Low season"), VLOOKUP(B874, low_saturday, 2, 0),
    AND(H874="Sunday", J874="Low season"), VLOOKUP(B874, low_sunday, 2, 0),
    TRUE, "error")</f>
        <v>Off-peak</v>
      </c>
    </row>
    <row r="875" spans="1:11" x14ac:dyDescent="0.25">
      <c r="A875" s="111">
        <v>45157</v>
      </c>
      <c r="B875" s="86">
        <v>4.1666666666666664E-2</v>
      </c>
      <c r="C875" s="91">
        <f t="shared" ca="1" si="52"/>
        <v>22</v>
      </c>
      <c r="D875" s="118">
        <v>2</v>
      </c>
      <c r="E875" s="119">
        <v>2.0833333333333332E-2</v>
      </c>
      <c r="F875" s="119">
        <v>4.1666666666666664E-2</v>
      </c>
      <c r="G875" s="115">
        <f t="shared" si="53"/>
        <v>7</v>
      </c>
      <c r="H875" s="116" t="str" cm="1">
        <f t="array" ref="H875">_xlfn.IFS((G875&gt;=2)*(G875&lt;=6), "Weekday", G875=7, "Saturday", G875=1, "Sunday")</f>
        <v>Saturday</v>
      </c>
      <c r="I875" s="116">
        <f t="shared" si="54"/>
        <v>8</v>
      </c>
      <c r="J875" s="116" t="str">
        <f t="shared" si="55"/>
        <v>High season</v>
      </c>
      <c r="K875" s="117" t="str" cm="1">
        <f t="array" ref="K875">_xlfn.IFS(AND(H875="Weekday", J875="High season"), VLOOKUP(B875, high_weekday, 2, 0),
    AND(H875="Saturday", J875="High season"), VLOOKUP(B875, high_saturday, 2, 0),
    AND(H875="Sunday", J875="High season"), VLOOKUP(B875, high_sunday, 2, 0),
    AND(H875="Weekday", J875="Low season"), VLOOKUP(B875, low_weekdays, 2, 0),
    AND(H875="Saturday", J875="Low season"), VLOOKUP(B875, low_saturday, 2, 0),
    AND(H875="Sunday", J875="Low season"), VLOOKUP(B875, low_sunday, 2, 0),
    TRUE, "error")</f>
        <v>Off-peak</v>
      </c>
    </row>
    <row r="876" spans="1:11" x14ac:dyDescent="0.25">
      <c r="A876" s="111">
        <v>45157</v>
      </c>
      <c r="B876" s="86">
        <v>6.25E-2</v>
      </c>
      <c r="C876" s="91">
        <f t="shared" ca="1" si="52"/>
        <v>23</v>
      </c>
      <c r="D876" s="118">
        <v>3</v>
      </c>
      <c r="E876" s="119">
        <v>4.1666666666666664E-2</v>
      </c>
      <c r="F876" s="119">
        <v>6.25E-2</v>
      </c>
      <c r="G876" s="115">
        <f t="shared" si="53"/>
        <v>7</v>
      </c>
      <c r="H876" s="116" t="str" cm="1">
        <f t="array" ref="H876">_xlfn.IFS((G876&gt;=2)*(G876&lt;=6), "Weekday", G876=7, "Saturday", G876=1, "Sunday")</f>
        <v>Saturday</v>
      </c>
      <c r="I876" s="116">
        <f t="shared" si="54"/>
        <v>8</v>
      </c>
      <c r="J876" s="116" t="str">
        <f t="shared" si="55"/>
        <v>High season</v>
      </c>
      <c r="K876" s="117" t="str" cm="1">
        <f t="array" ref="K876">_xlfn.IFS(AND(H876="Weekday", J876="High season"), VLOOKUP(B876, high_weekday, 2, 0),
    AND(H876="Saturday", J876="High season"), VLOOKUP(B876, high_saturday, 2, 0),
    AND(H876="Sunday", J876="High season"), VLOOKUP(B876, high_sunday, 2, 0),
    AND(H876="Weekday", J876="Low season"), VLOOKUP(B876, low_weekdays, 2, 0),
    AND(H876="Saturday", J876="Low season"), VLOOKUP(B876, low_saturday, 2, 0),
    AND(H876="Sunday", J876="Low season"), VLOOKUP(B876, low_sunday, 2, 0),
    TRUE, "error")</f>
        <v>Off-peak</v>
      </c>
    </row>
    <row r="877" spans="1:11" x14ac:dyDescent="0.25">
      <c r="A877" s="111">
        <v>45157</v>
      </c>
      <c r="B877" s="86">
        <v>8.3333333333333301E-2</v>
      </c>
      <c r="C877" s="91">
        <f t="shared" ca="1" si="52"/>
        <v>10</v>
      </c>
      <c r="D877" s="118">
        <v>4</v>
      </c>
      <c r="E877" s="119">
        <v>6.25E-2</v>
      </c>
      <c r="F877" s="119">
        <v>8.3333333333333301E-2</v>
      </c>
      <c r="G877" s="115">
        <f t="shared" si="53"/>
        <v>7</v>
      </c>
      <c r="H877" s="116" t="str" cm="1">
        <f t="array" ref="H877">_xlfn.IFS((G877&gt;=2)*(G877&lt;=6), "Weekday", G877=7, "Saturday", G877=1, "Sunday")</f>
        <v>Saturday</v>
      </c>
      <c r="I877" s="116">
        <f t="shared" si="54"/>
        <v>8</v>
      </c>
      <c r="J877" s="116" t="str">
        <f t="shared" si="55"/>
        <v>High season</v>
      </c>
      <c r="K877" s="117" t="str" cm="1">
        <f t="array" ref="K877">_xlfn.IFS(AND(H877="Weekday", J877="High season"), VLOOKUP(B877, high_weekday, 2, 0),
    AND(H877="Saturday", J877="High season"), VLOOKUP(B877, high_saturday, 2, 0),
    AND(H877="Sunday", J877="High season"), VLOOKUP(B877, high_sunday, 2, 0),
    AND(H877="Weekday", J877="Low season"), VLOOKUP(B877, low_weekdays, 2, 0),
    AND(H877="Saturday", J877="Low season"), VLOOKUP(B877, low_saturday, 2, 0),
    AND(H877="Sunday", J877="Low season"), VLOOKUP(B877, low_sunday, 2, 0),
    TRUE, "error")</f>
        <v>Off-peak</v>
      </c>
    </row>
    <row r="878" spans="1:11" x14ac:dyDescent="0.25">
      <c r="A878" s="111">
        <v>45157</v>
      </c>
      <c r="B878" s="86">
        <v>0.104166666666667</v>
      </c>
      <c r="C878" s="91">
        <f t="shared" ca="1" si="52"/>
        <v>1</v>
      </c>
      <c r="D878" s="118">
        <v>5</v>
      </c>
      <c r="E878" s="119">
        <v>8.3333333333333301E-2</v>
      </c>
      <c r="F878" s="119">
        <v>0.104166666666667</v>
      </c>
      <c r="G878" s="115">
        <f t="shared" si="53"/>
        <v>7</v>
      </c>
      <c r="H878" s="116" t="str" cm="1">
        <f t="array" ref="H878">_xlfn.IFS((G878&gt;=2)*(G878&lt;=6), "Weekday", G878=7, "Saturday", G878=1, "Sunday")</f>
        <v>Saturday</v>
      </c>
      <c r="I878" s="116">
        <f t="shared" si="54"/>
        <v>8</v>
      </c>
      <c r="J878" s="116" t="str">
        <f t="shared" si="55"/>
        <v>High season</v>
      </c>
      <c r="K878" s="117" t="str" cm="1">
        <f t="array" ref="K878">_xlfn.IFS(AND(H878="Weekday", J878="High season"), VLOOKUP(B878, high_weekday, 2, 0),
    AND(H878="Saturday", J878="High season"), VLOOKUP(B878, high_saturday, 2, 0),
    AND(H878="Sunday", J878="High season"), VLOOKUP(B878, high_sunday, 2, 0),
    AND(H878="Weekday", J878="Low season"), VLOOKUP(B878, low_weekdays, 2, 0),
    AND(H878="Saturday", J878="Low season"), VLOOKUP(B878, low_saturday, 2, 0),
    AND(H878="Sunday", J878="Low season"), VLOOKUP(B878, low_sunday, 2, 0),
    TRUE, "error")</f>
        <v>Off-peak</v>
      </c>
    </row>
    <row r="879" spans="1:11" x14ac:dyDescent="0.25">
      <c r="A879" s="111">
        <v>45157</v>
      </c>
      <c r="B879" s="86">
        <v>0.125</v>
      </c>
      <c r="C879" s="91">
        <f t="shared" ca="1" si="52"/>
        <v>6</v>
      </c>
      <c r="D879" s="118">
        <v>6</v>
      </c>
      <c r="E879" s="119">
        <v>0.104166666666667</v>
      </c>
      <c r="F879" s="119">
        <v>0.125</v>
      </c>
      <c r="G879" s="115">
        <f t="shared" si="53"/>
        <v>7</v>
      </c>
      <c r="H879" s="116" t="str" cm="1">
        <f t="array" ref="H879">_xlfn.IFS((G879&gt;=2)*(G879&lt;=6), "Weekday", G879=7, "Saturday", G879=1, "Sunday")</f>
        <v>Saturday</v>
      </c>
      <c r="I879" s="116">
        <f t="shared" si="54"/>
        <v>8</v>
      </c>
      <c r="J879" s="116" t="str">
        <f t="shared" si="55"/>
        <v>High season</v>
      </c>
      <c r="K879" s="117" t="str" cm="1">
        <f t="array" ref="K879">_xlfn.IFS(AND(H879="Weekday", J879="High season"), VLOOKUP(B879, high_weekday, 2, 0),
    AND(H879="Saturday", J879="High season"), VLOOKUP(B879, high_saturday, 2, 0),
    AND(H879="Sunday", J879="High season"), VLOOKUP(B879, high_sunday, 2, 0),
    AND(H879="Weekday", J879="Low season"), VLOOKUP(B879, low_weekdays, 2, 0),
    AND(H879="Saturday", J879="Low season"), VLOOKUP(B879, low_saturday, 2, 0),
    AND(H879="Sunday", J879="Low season"), VLOOKUP(B879, low_sunday, 2, 0),
    TRUE, "error")</f>
        <v>Off-peak</v>
      </c>
    </row>
    <row r="880" spans="1:11" x14ac:dyDescent="0.25">
      <c r="A880" s="111">
        <v>45157</v>
      </c>
      <c r="B880" s="86">
        <v>0.14583333333333301</v>
      </c>
      <c r="C880" s="91">
        <f t="shared" ca="1" si="52"/>
        <v>15</v>
      </c>
      <c r="D880" s="118">
        <v>7</v>
      </c>
      <c r="E880" s="119">
        <v>0.125</v>
      </c>
      <c r="F880" s="119">
        <v>0.14583333333333301</v>
      </c>
      <c r="G880" s="115">
        <f t="shared" si="53"/>
        <v>7</v>
      </c>
      <c r="H880" s="116" t="str" cm="1">
        <f t="array" ref="H880">_xlfn.IFS((G880&gt;=2)*(G880&lt;=6), "Weekday", G880=7, "Saturday", G880=1, "Sunday")</f>
        <v>Saturday</v>
      </c>
      <c r="I880" s="116">
        <f t="shared" si="54"/>
        <v>8</v>
      </c>
      <c r="J880" s="116" t="str">
        <f t="shared" si="55"/>
        <v>High season</v>
      </c>
      <c r="K880" s="117" t="str" cm="1">
        <f t="array" ref="K880">_xlfn.IFS(AND(H880="Weekday", J880="High season"), VLOOKUP(B880, high_weekday, 2, 0),
    AND(H880="Saturday", J880="High season"), VLOOKUP(B880, high_saturday, 2, 0),
    AND(H880="Sunday", J880="High season"), VLOOKUP(B880, high_sunday, 2, 0),
    AND(H880="Weekday", J880="Low season"), VLOOKUP(B880, low_weekdays, 2, 0),
    AND(H880="Saturday", J880="Low season"), VLOOKUP(B880, low_saturday, 2, 0),
    AND(H880="Sunday", J880="Low season"), VLOOKUP(B880, low_sunday, 2, 0),
    TRUE, "error")</f>
        <v>Off-peak</v>
      </c>
    </row>
    <row r="881" spans="1:11" x14ac:dyDescent="0.25">
      <c r="A881" s="111">
        <v>45157</v>
      </c>
      <c r="B881" s="86">
        <v>0.16666666666666699</v>
      </c>
      <c r="C881" s="91">
        <f t="shared" ca="1" si="52"/>
        <v>25</v>
      </c>
      <c r="D881" s="118">
        <v>8</v>
      </c>
      <c r="E881" s="119">
        <v>0.14583333333333301</v>
      </c>
      <c r="F881" s="119">
        <v>0.16666666666666699</v>
      </c>
      <c r="G881" s="115">
        <f t="shared" si="53"/>
        <v>7</v>
      </c>
      <c r="H881" s="116" t="str" cm="1">
        <f t="array" ref="H881">_xlfn.IFS((G881&gt;=2)*(G881&lt;=6), "Weekday", G881=7, "Saturday", G881=1, "Sunday")</f>
        <v>Saturday</v>
      </c>
      <c r="I881" s="116">
        <f t="shared" si="54"/>
        <v>8</v>
      </c>
      <c r="J881" s="116" t="str">
        <f t="shared" si="55"/>
        <v>High season</v>
      </c>
      <c r="K881" s="117" t="str" cm="1">
        <f t="array" ref="K881">_xlfn.IFS(AND(H881="Weekday", J881="High season"), VLOOKUP(B881, high_weekday, 2, 0),
    AND(H881="Saturday", J881="High season"), VLOOKUP(B881, high_saturday, 2, 0),
    AND(H881="Sunday", J881="High season"), VLOOKUP(B881, high_sunday, 2, 0),
    AND(H881="Weekday", J881="Low season"), VLOOKUP(B881, low_weekdays, 2, 0),
    AND(H881="Saturday", J881="Low season"), VLOOKUP(B881, low_saturday, 2, 0),
    AND(H881="Sunday", J881="Low season"), VLOOKUP(B881, low_sunday, 2, 0),
    TRUE, "error")</f>
        <v>Off-peak</v>
      </c>
    </row>
    <row r="882" spans="1:11" x14ac:dyDescent="0.25">
      <c r="A882" s="111">
        <v>45157</v>
      </c>
      <c r="B882" s="86">
        <v>0.1875</v>
      </c>
      <c r="C882" s="91">
        <f t="shared" ca="1" si="52"/>
        <v>6</v>
      </c>
      <c r="D882" s="118">
        <v>9</v>
      </c>
      <c r="E882" s="119">
        <v>0.16666666666666699</v>
      </c>
      <c r="F882" s="119">
        <v>0.1875</v>
      </c>
      <c r="G882" s="115">
        <f t="shared" si="53"/>
        <v>7</v>
      </c>
      <c r="H882" s="116" t="str" cm="1">
        <f t="array" ref="H882">_xlfn.IFS((G882&gt;=2)*(G882&lt;=6), "Weekday", G882=7, "Saturday", G882=1, "Sunday")</f>
        <v>Saturday</v>
      </c>
      <c r="I882" s="116">
        <f t="shared" si="54"/>
        <v>8</v>
      </c>
      <c r="J882" s="116" t="str">
        <f t="shared" si="55"/>
        <v>High season</v>
      </c>
      <c r="K882" s="117" t="str" cm="1">
        <f t="array" ref="K882">_xlfn.IFS(AND(H882="Weekday", J882="High season"), VLOOKUP(B882, high_weekday, 2, 0),
    AND(H882="Saturday", J882="High season"), VLOOKUP(B882, high_saturday, 2, 0),
    AND(H882="Sunday", J882="High season"), VLOOKUP(B882, high_sunday, 2, 0),
    AND(H882="Weekday", J882="Low season"), VLOOKUP(B882, low_weekdays, 2, 0),
    AND(H882="Saturday", J882="Low season"), VLOOKUP(B882, low_saturday, 2, 0),
    AND(H882="Sunday", J882="Low season"), VLOOKUP(B882, low_sunday, 2, 0),
    TRUE, "error")</f>
        <v>Off-peak</v>
      </c>
    </row>
    <row r="883" spans="1:11" x14ac:dyDescent="0.25">
      <c r="A883" s="111">
        <v>45157</v>
      </c>
      <c r="B883" s="86">
        <v>0.20833333333333301</v>
      </c>
      <c r="C883" s="91">
        <f t="shared" ca="1" si="52"/>
        <v>28</v>
      </c>
      <c r="D883" s="118">
        <v>10</v>
      </c>
      <c r="E883" s="119">
        <v>0.1875</v>
      </c>
      <c r="F883" s="119">
        <v>0.20833333333333301</v>
      </c>
      <c r="G883" s="115">
        <f t="shared" si="53"/>
        <v>7</v>
      </c>
      <c r="H883" s="116" t="str" cm="1">
        <f t="array" ref="H883">_xlfn.IFS((G883&gt;=2)*(G883&lt;=6), "Weekday", G883=7, "Saturday", G883=1, "Sunday")</f>
        <v>Saturday</v>
      </c>
      <c r="I883" s="116">
        <f t="shared" si="54"/>
        <v>8</v>
      </c>
      <c r="J883" s="116" t="str">
        <f t="shared" si="55"/>
        <v>High season</v>
      </c>
      <c r="K883" s="117" t="str" cm="1">
        <f t="array" ref="K883">_xlfn.IFS(AND(H883="Weekday", J883="High season"), VLOOKUP(B883, high_weekday, 2, 0),
    AND(H883="Saturday", J883="High season"), VLOOKUP(B883, high_saturday, 2, 0),
    AND(H883="Sunday", J883="High season"), VLOOKUP(B883, high_sunday, 2, 0),
    AND(H883="Weekday", J883="Low season"), VLOOKUP(B883, low_weekdays, 2, 0),
    AND(H883="Saturday", J883="Low season"), VLOOKUP(B883, low_saturday, 2, 0),
    AND(H883="Sunday", J883="Low season"), VLOOKUP(B883, low_sunday, 2, 0),
    TRUE, "error")</f>
        <v>Off-peak</v>
      </c>
    </row>
    <row r="884" spans="1:11" x14ac:dyDescent="0.25">
      <c r="A884" s="111">
        <v>45157</v>
      </c>
      <c r="B884" s="86">
        <v>0.22916666666666699</v>
      </c>
      <c r="C884" s="91">
        <f t="shared" ca="1" si="52"/>
        <v>15</v>
      </c>
      <c r="D884" s="118">
        <v>11</v>
      </c>
      <c r="E884" s="119">
        <v>0.20833333333333301</v>
      </c>
      <c r="F884" s="119">
        <v>0.22916666666666699</v>
      </c>
      <c r="G884" s="115">
        <f t="shared" si="53"/>
        <v>7</v>
      </c>
      <c r="H884" s="116" t="str" cm="1">
        <f t="array" ref="H884">_xlfn.IFS((G884&gt;=2)*(G884&lt;=6), "Weekday", G884=7, "Saturday", G884=1, "Sunday")</f>
        <v>Saturday</v>
      </c>
      <c r="I884" s="116">
        <f t="shared" si="54"/>
        <v>8</v>
      </c>
      <c r="J884" s="116" t="str">
        <f t="shared" si="55"/>
        <v>High season</v>
      </c>
      <c r="K884" s="117" t="str" cm="1">
        <f t="array" ref="K884">_xlfn.IFS(AND(H884="Weekday", J884="High season"), VLOOKUP(B884, high_weekday, 2, 0),
    AND(H884="Saturday", J884="High season"), VLOOKUP(B884, high_saturday, 2, 0),
    AND(H884="Sunday", J884="High season"), VLOOKUP(B884, high_sunday, 2, 0),
    AND(H884="Weekday", J884="Low season"), VLOOKUP(B884, low_weekdays, 2, 0),
    AND(H884="Saturday", J884="Low season"), VLOOKUP(B884, low_saturday, 2, 0),
    AND(H884="Sunday", J884="Low season"), VLOOKUP(B884, low_sunday, 2, 0),
    TRUE, "error")</f>
        <v>Off-peak</v>
      </c>
    </row>
    <row r="885" spans="1:11" x14ac:dyDescent="0.25">
      <c r="A885" s="111">
        <v>45157</v>
      </c>
      <c r="B885" s="86">
        <v>0.25</v>
      </c>
      <c r="C885" s="91">
        <f t="shared" ca="1" si="52"/>
        <v>27</v>
      </c>
      <c r="D885" s="118">
        <v>12</v>
      </c>
      <c r="E885" s="119">
        <v>0.22916666666666699</v>
      </c>
      <c r="F885" s="119">
        <v>0.25</v>
      </c>
      <c r="G885" s="115">
        <f t="shared" si="53"/>
        <v>7</v>
      </c>
      <c r="H885" s="116" t="str" cm="1">
        <f t="array" ref="H885">_xlfn.IFS((G885&gt;=2)*(G885&lt;=6), "Weekday", G885=7, "Saturday", G885=1, "Sunday")</f>
        <v>Saturday</v>
      </c>
      <c r="I885" s="116">
        <f t="shared" si="54"/>
        <v>8</v>
      </c>
      <c r="J885" s="116" t="str">
        <f t="shared" si="55"/>
        <v>High season</v>
      </c>
      <c r="K885" s="117" t="str" cm="1">
        <f t="array" ref="K885">_xlfn.IFS(AND(H885="Weekday", J885="High season"), VLOOKUP(B885, high_weekday, 2, 0),
    AND(H885="Saturday", J885="High season"), VLOOKUP(B885, high_saturday, 2, 0),
    AND(H885="Sunday", J885="High season"), VLOOKUP(B885, high_sunday, 2, 0),
    AND(H885="Weekday", J885="Low season"), VLOOKUP(B885, low_weekdays, 2, 0),
    AND(H885="Saturday", J885="Low season"), VLOOKUP(B885, low_saturday, 2, 0),
    AND(H885="Sunday", J885="Low season"), VLOOKUP(B885, low_sunday, 2, 0),
    TRUE, "error")</f>
        <v>Off-peak</v>
      </c>
    </row>
    <row r="886" spans="1:11" x14ac:dyDescent="0.25">
      <c r="A886" s="111">
        <v>45157</v>
      </c>
      <c r="B886" s="86">
        <v>0.27083333333333298</v>
      </c>
      <c r="C886" s="91">
        <f t="shared" ca="1" si="52"/>
        <v>6</v>
      </c>
      <c r="D886" s="118">
        <v>13</v>
      </c>
      <c r="E886" s="119">
        <v>0.25</v>
      </c>
      <c r="F886" s="119">
        <v>0.27083333333333298</v>
      </c>
      <c r="G886" s="115">
        <f t="shared" si="53"/>
        <v>7</v>
      </c>
      <c r="H886" s="116" t="str" cm="1">
        <f t="array" ref="H886">_xlfn.IFS((G886&gt;=2)*(G886&lt;=6), "Weekday", G886=7, "Saturday", G886=1, "Sunday")</f>
        <v>Saturday</v>
      </c>
      <c r="I886" s="116">
        <f t="shared" si="54"/>
        <v>8</v>
      </c>
      <c r="J886" s="116" t="str">
        <f t="shared" si="55"/>
        <v>High season</v>
      </c>
      <c r="K886" s="117" t="str" cm="1">
        <f t="array" ref="K886">_xlfn.IFS(AND(H886="Weekday", J886="High season"), VLOOKUP(B886, high_weekday, 2, 0),
    AND(H886="Saturday", J886="High season"), VLOOKUP(B886, high_saturday, 2, 0),
    AND(H886="Sunday", J886="High season"), VLOOKUP(B886, high_sunday, 2, 0),
    AND(H886="Weekday", J886="Low season"), VLOOKUP(B886, low_weekdays, 2, 0),
    AND(H886="Saturday", J886="Low season"), VLOOKUP(B886, low_saturday, 2, 0),
    AND(H886="Sunday", J886="Low season"), VLOOKUP(B886, low_sunday, 2, 0),
    TRUE, "error")</f>
        <v>Off-peak</v>
      </c>
    </row>
    <row r="887" spans="1:11" x14ac:dyDescent="0.25">
      <c r="A887" s="111">
        <v>45157</v>
      </c>
      <c r="B887" s="86">
        <v>0.29166666666666702</v>
      </c>
      <c r="C887" s="91">
        <f t="shared" ca="1" si="52"/>
        <v>23</v>
      </c>
      <c r="D887" s="118">
        <v>14</v>
      </c>
      <c r="E887" s="119">
        <v>0.27083333333333298</v>
      </c>
      <c r="F887" s="119">
        <v>0.29166666666666702</v>
      </c>
      <c r="G887" s="115">
        <f t="shared" si="53"/>
        <v>7</v>
      </c>
      <c r="H887" s="116" t="str" cm="1">
        <f t="array" ref="H887">_xlfn.IFS((G887&gt;=2)*(G887&lt;=6), "Weekday", G887=7, "Saturday", G887=1, "Sunday")</f>
        <v>Saturday</v>
      </c>
      <c r="I887" s="116">
        <f t="shared" si="54"/>
        <v>8</v>
      </c>
      <c r="J887" s="116" t="str">
        <f t="shared" si="55"/>
        <v>High season</v>
      </c>
      <c r="K887" s="117" t="str" cm="1">
        <f t="array" ref="K887">_xlfn.IFS(AND(H887="Weekday", J887="High season"), VLOOKUP(B887, high_weekday, 2, 0),
    AND(H887="Saturday", J887="High season"), VLOOKUP(B887, high_saturday, 2, 0),
    AND(H887="Sunday", J887="High season"), VLOOKUP(B887, high_sunday, 2, 0),
    AND(H887="Weekday", J887="Low season"), VLOOKUP(B887, low_weekdays, 2, 0),
    AND(H887="Saturday", J887="Low season"), VLOOKUP(B887, low_saturday, 2, 0),
    AND(H887="Sunday", J887="Low season"), VLOOKUP(B887, low_sunday, 2, 0),
    TRUE, "error")</f>
        <v>Off-peak</v>
      </c>
    </row>
    <row r="888" spans="1:11" x14ac:dyDescent="0.25">
      <c r="A888" s="111">
        <v>45157</v>
      </c>
      <c r="B888" s="86">
        <v>0.3125</v>
      </c>
      <c r="C888" s="91">
        <f t="shared" ca="1" si="52"/>
        <v>5</v>
      </c>
      <c r="D888" s="118">
        <v>15</v>
      </c>
      <c r="E888" s="119">
        <v>0.29166666666666702</v>
      </c>
      <c r="F888" s="119">
        <v>0.3125</v>
      </c>
      <c r="G888" s="115">
        <f t="shared" si="53"/>
        <v>7</v>
      </c>
      <c r="H888" s="116" t="str" cm="1">
        <f t="array" ref="H888">_xlfn.IFS((G888&gt;=2)*(G888&lt;=6), "Weekday", G888=7, "Saturday", G888=1, "Sunday")</f>
        <v>Saturday</v>
      </c>
      <c r="I888" s="116">
        <f t="shared" si="54"/>
        <v>8</v>
      </c>
      <c r="J888" s="116" t="str">
        <f t="shared" si="55"/>
        <v>High season</v>
      </c>
      <c r="K888" s="117" t="str" cm="1">
        <f t="array" ref="K888">_xlfn.IFS(AND(H888="Weekday", J888="High season"), VLOOKUP(B888, high_weekday, 2, 0),
    AND(H888="Saturday", J888="High season"), VLOOKUP(B888, high_saturday, 2, 0),
    AND(H888="Sunday", J888="High season"), VLOOKUP(B888, high_sunday, 2, 0),
    AND(H888="Weekday", J888="Low season"), VLOOKUP(B888, low_weekdays, 2, 0),
    AND(H888="Saturday", J888="Low season"), VLOOKUP(B888, low_saturday, 2, 0),
    AND(H888="Sunday", J888="Low season"), VLOOKUP(B888, low_sunday, 2, 0),
    TRUE, "error")</f>
        <v>Standard</v>
      </c>
    </row>
    <row r="889" spans="1:11" x14ac:dyDescent="0.25">
      <c r="A889" s="111">
        <v>45157</v>
      </c>
      <c r="B889" s="86">
        <v>0.33333333333333298</v>
      </c>
      <c r="C889" s="91">
        <f t="shared" ca="1" si="52"/>
        <v>2</v>
      </c>
      <c r="D889" s="118">
        <v>16</v>
      </c>
      <c r="E889" s="119">
        <v>0.3125</v>
      </c>
      <c r="F889" s="119">
        <v>0.33333333333333298</v>
      </c>
      <c r="G889" s="115">
        <f t="shared" si="53"/>
        <v>7</v>
      </c>
      <c r="H889" s="116" t="str" cm="1">
        <f t="array" ref="H889">_xlfn.IFS((G889&gt;=2)*(G889&lt;=6), "Weekday", G889=7, "Saturday", G889=1, "Sunday")</f>
        <v>Saturday</v>
      </c>
      <c r="I889" s="116">
        <f t="shared" si="54"/>
        <v>8</v>
      </c>
      <c r="J889" s="116" t="str">
        <f t="shared" si="55"/>
        <v>High season</v>
      </c>
      <c r="K889" s="117" t="str" cm="1">
        <f t="array" ref="K889">_xlfn.IFS(AND(H889="Weekday", J889="High season"), VLOOKUP(B889, high_weekday, 2, 0),
    AND(H889="Saturday", J889="High season"), VLOOKUP(B889, high_saturday, 2, 0),
    AND(H889="Sunday", J889="High season"), VLOOKUP(B889, high_sunday, 2, 0),
    AND(H889="Weekday", J889="Low season"), VLOOKUP(B889, low_weekdays, 2, 0),
    AND(H889="Saturday", J889="Low season"), VLOOKUP(B889, low_saturday, 2, 0),
    AND(H889="Sunday", J889="Low season"), VLOOKUP(B889, low_sunday, 2, 0),
    TRUE, "error")</f>
        <v>Standard</v>
      </c>
    </row>
    <row r="890" spans="1:11" x14ac:dyDescent="0.25">
      <c r="A890" s="111">
        <v>45157</v>
      </c>
      <c r="B890" s="86">
        <v>0.35416666666666702</v>
      </c>
      <c r="C890" s="91">
        <f t="shared" ca="1" si="52"/>
        <v>16</v>
      </c>
      <c r="D890" s="118">
        <v>17</v>
      </c>
      <c r="E890" s="119">
        <v>0.33333333333333298</v>
      </c>
      <c r="F890" s="119">
        <v>0.35416666666666702</v>
      </c>
      <c r="G890" s="115">
        <f t="shared" si="53"/>
        <v>7</v>
      </c>
      <c r="H890" s="116" t="str" cm="1">
        <f t="array" ref="H890">_xlfn.IFS((G890&gt;=2)*(G890&lt;=6), "Weekday", G890=7, "Saturday", G890=1, "Sunday")</f>
        <v>Saturday</v>
      </c>
      <c r="I890" s="116">
        <f t="shared" si="54"/>
        <v>8</v>
      </c>
      <c r="J890" s="116" t="str">
        <f t="shared" si="55"/>
        <v>High season</v>
      </c>
      <c r="K890" s="117" t="str" cm="1">
        <f t="array" ref="K890">_xlfn.IFS(AND(H890="Weekday", J890="High season"), VLOOKUP(B890, high_weekday, 2, 0),
    AND(H890="Saturday", J890="High season"), VLOOKUP(B890, high_saturday, 2, 0),
    AND(H890="Sunday", J890="High season"), VLOOKUP(B890, high_sunday, 2, 0),
    AND(H890="Weekday", J890="Low season"), VLOOKUP(B890, low_weekdays, 2, 0),
    AND(H890="Saturday", J890="Low season"), VLOOKUP(B890, low_saturday, 2, 0),
    AND(H890="Sunday", J890="Low season"), VLOOKUP(B890, low_sunday, 2, 0),
    TRUE, "error")</f>
        <v>Standard</v>
      </c>
    </row>
    <row r="891" spans="1:11" x14ac:dyDescent="0.25">
      <c r="A891" s="111">
        <v>45157</v>
      </c>
      <c r="B891" s="86">
        <v>0.375</v>
      </c>
      <c r="C891" s="91">
        <f t="shared" ca="1" si="52"/>
        <v>5</v>
      </c>
      <c r="D891" s="118">
        <v>18</v>
      </c>
      <c r="E891" s="119">
        <v>0.35416666666666702</v>
      </c>
      <c r="F891" s="119">
        <v>0.375</v>
      </c>
      <c r="G891" s="115">
        <f t="shared" si="53"/>
        <v>7</v>
      </c>
      <c r="H891" s="116" t="str" cm="1">
        <f t="array" ref="H891">_xlfn.IFS((G891&gt;=2)*(G891&lt;=6), "Weekday", G891=7, "Saturday", G891=1, "Sunday")</f>
        <v>Saturday</v>
      </c>
      <c r="I891" s="116">
        <f t="shared" si="54"/>
        <v>8</v>
      </c>
      <c r="J891" s="116" t="str">
        <f t="shared" si="55"/>
        <v>High season</v>
      </c>
      <c r="K891" s="117" t="str" cm="1">
        <f t="array" ref="K891">_xlfn.IFS(AND(H891="Weekday", J891="High season"), VLOOKUP(B891, high_weekday, 2, 0),
    AND(H891="Saturday", J891="High season"), VLOOKUP(B891, high_saturday, 2, 0),
    AND(H891="Sunday", J891="High season"), VLOOKUP(B891, high_sunday, 2, 0),
    AND(H891="Weekday", J891="Low season"), VLOOKUP(B891, low_weekdays, 2, 0),
    AND(H891="Saturday", J891="Low season"), VLOOKUP(B891, low_saturday, 2, 0),
    AND(H891="Sunday", J891="Low season"), VLOOKUP(B891, low_sunday, 2, 0),
    TRUE, "error")</f>
        <v>Standard</v>
      </c>
    </row>
    <row r="892" spans="1:11" x14ac:dyDescent="0.25">
      <c r="A892" s="111">
        <v>45157</v>
      </c>
      <c r="B892" s="86">
        <v>0.39583333333333298</v>
      </c>
      <c r="C892" s="91">
        <f t="shared" ca="1" si="52"/>
        <v>7</v>
      </c>
      <c r="D892" s="118">
        <v>19</v>
      </c>
      <c r="E892" s="119">
        <v>0.375</v>
      </c>
      <c r="F892" s="119">
        <v>0.39583333333333298</v>
      </c>
      <c r="G892" s="115">
        <f t="shared" si="53"/>
        <v>7</v>
      </c>
      <c r="H892" s="116" t="str" cm="1">
        <f t="array" ref="H892">_xlfn.IFS((G892&gt;=2)*(G892&lt;=6), "Weekday", G892=7, "Saturday", G892=1, "Sunday")</f>
        <v>Saturday</v>
      </c>
      <c r="I892" s="116">
        <f t="shared" si="54"/>
        <v>8</v>
      </c>
      <c r="J892" s="116" t="str">
        <f t="shared" si="55"/>
        <v>High season</v>
      </c>
      <c r="K892" s="117" t="str" cm="1">
        <f t="array" ref="K892">_xlfn.IFS(AND(H892="Weekday", J892="High season"), VLOOKUP(B892, high_weekday, 2, 0),
    AND(H892="Saturday", J892="High season"), VLOOKUP(B892, high_saturday, 2, 0),
    AND(H892="Sunday", J892="High season"), VLOOKUP(B892, high_sunday, 2, 0),
    AND(H892="Weekday", J892="Low season"), VLOOKUP(B892, low_weekdays, 2, 0),
    AND(H892="Saturday", J892="Low season"), VLOOKUP(B892, low_saturday, 2, 0),
    AND(H892="Sunday", J892="Low season"), VLOOKUP(B892, low_sunday, 2, 0),
    TRUE, "error")</f>
        <v>Standard</v>
      </c>
    </row>
    <row r="893" spans="1:11" x14ac:dyDescent="0.25">
      <c r="A893" s="111">
        <v>45157</v>
      </c>
      <c r="B893" s="86">
        <v>0.41666666666666702</v>
      </c>
      <c r="C893" s="91">
        <f t="shared" ca="1" si="52"/>
        <v>26</v>
      </c>
      <c r="D893" s="118">
        <v>20</v>
      </c>
      <c r="E893" s="119">
        <v>0.39583333333333298</v>
      </c>
      <c r="F893" s="119">
        <v>0.41666666666666702</v>
      </c>
      <c r="G893" s="115">
        <f t="shared" si="53"/>
        <v>7</v>
      </c>
      <c r="H893" s="116" t="str" cm="1">
        <f t="array" ref="H893">_xlfn.IFS((G893&gt;=2)*(G893&lt;=6), "Weekday", G893=7, "Saturday", G893=1, "Sunday")</f>
        <v>Saturday</v>
      </c>
      <c r="I893" s="116">
        <f t="shared" si="54"/>
        <v>8</v>
      </c>
      <c r="J893" s="116" t="str">
        <f t="shared" si="55"/>
        <v>High season</v>
      </c>
      <c r="K893" s="117" t="str" cm="1">
        <f t="array" ref="K893">_xlfn.IFS(AND(H893="Weekday", J893="High season"), VLOOKUP(B893, high_weekday, 2, 0),
    AND(H893="Saturday", J893="High season"), VLOOKUP(B893, high_saturday, 2, 0),
    AND(H893="Sunday", J893="High season"), VLOOKUP(B893, high_sunday, 2, 0),
    AND(H893="Weekday", J893="Low season"), VLOOKUP(B893, low_weekdays, 2, 0),
    AND(H893="Saturday", J893="Low season"), VLOOKUP(B893, low_saturday, 2, 0),
    AND(H893="Sunday", J893="Low season"), VLOOKUP(B893, low_sunday, 2, 0),
    TRUE, "error")</f>
        <v>Standard</v>
      </c>
    </row>
    <row r="894" spans="1:11" x14ac:dyDescent="0.25">
      <c r="A894" s="111">
        <v>45157</v>
      </c>
      <c r="B894" s="86">
        <v>0.4375</v>
      </c>
      <c r="C894" s="91">
        <f t="shared" ca="1" si="52"/>
        <v>7</v>
      </c>
      <c r="D894" s="118">
        <v>21</v>
      </c>
      <c r="E894" s="119">
        <v>0.41666666666666702</v>
      </c>
      <c r="F894" s="119">
        <v>0.4375</v>
      </c>
      <c r="G894" s="115">
        <f t="shared" si="53"/>
        <v>7</v>
      </c>
      <c r="H894" s="116" t="str" cm="1">
        <f t="array" ref="H894">_xlfn.IFS((G894&gt;=2)*(G894&lt;=6), "Weekday", G894=7, "Saturday", G894=1, "Sunday")</f>
        <v>Saturday</v>
      </c>
      <c r="I894" s="116">
        <f t="shared" si="54"/>
        <v>8</v>
      </c>
      <c r="J894" s="116" t="str">
        <f t="shared" si="55"/>
        <v>High season</v>
      </c>
      <c r="K894" s="117" t="str" cm="1">
        <f t="array" ref="K894">_xlfn.IFS(AND(H894="Weekday", J894="High season"), VLOOKUP(B894, high_weekday, 2, 0),
    AND(H894="Saturday", J894="High season"), VLOOKUP(B894, high_saturday, 2, 0),
    AND(H894="Sunday", J894="High season"), VLOOKUP(B894, high_sunday, 2, 0),
    AND(H894="Weekday", J894="Low season"), VLOOKUP(B894, low_weekdays, 2, 0),
    AND(H894="Saturday", J894="Low season"), VLOOKUP(B894, low_saturday, 2, 0),
    AND(H894="Sunday", J894="Low season"), VLOOKUP(B894, low_sunday, 2, 0),
    TRUE, "error")</f>
        <v>Standard</v>
      </c>
    </row>
    <row r="895" spans="1:11" x14ac:dyDescent="0.25">
      <c r="A895" s="111">
        <v>45157</v>
      </c>
      <c r="B895" s="86">
        <v>0.45833333333333298</v>
      </c>
      <c r="C895" s="91">
        <f t="shared" ca="1" si="52"/>
        <v>17</v>
      </c>
      <c r="D895" s="118">
        <v>22</v>
      </c>
      <c r="E895" s="119">
        <v>0.4375</v>
      </c>
      <c r="F895" s="119">
        <v>0.45833333333333298</v>
      </c>
      <c r="G895" s="115">
        <f t="shared" si="53"/>
        <v>7</v>
      </c>
      <c r="H895" s="116" t="str" cm="1">
        <f t="array" ref="H895">_xlfn.IFS((G895&gt;=2)*(G895&lt;=6), "Weekday", G895=7, "Saturday", G895=1, "Sunday")</f>
        <v>Saturday</v>
      </c>
      <c r="I895" s="116">
        <f t="shared" si="54"/>
        <v>8</v>
      </c>
      <c r="J895" s="116" t="str">
        <f t="shared" si="55"/>
        <v>High season</v>
      </c>
      <c r="K895" s="117" t="str" cm="1">
        <f t="array" ref="K895">_xlfn.IFS(AND(H895="Weekday", J895="High season"), VLOOKUP(B895, high_weekday, 2, 0),
    AND(H895="Saturday", J895="High season"), VLOOKUP(B895, high_saturday, 2, 0),
    AND(H895="Sunday", J895="High season"), VLOOKUP(B895, high_sunday, 2, 0),
    AND(H895="Weekday", J895="Low season"), VLOOKUP(B895, low_weekdays, 2, 0),
    AND(H895="Saturday", J895="Low season"), VLOOKUP(B895, low_saturday, 2, 0),
    AND(H895="Sunday", J895="Low season"), VLOOKUP(B895, low_sunday, 2, 0),
    TRUE, "error")</f>
        <v>Standard</v>
      </c>
    </row>
    <row r="896" spans="1:11" x14ac:dyDescent="0.25">
      <c r="A896" s="111">
        <v>45157</v>
      </c>
      <c r="B896" s="86">
        <v>0.47916666666666702</v>
      </c>
      <c r="C896" s="91">
        <f t="shared" ca="1" si="52"/>
        <v>27</v>
      </c>
      <c r="D896" s="118">
        <v>23</v>
      </c>
      <c r="E896" s="119">
        <v>0.45833333333333298</v>
      </c>
      <c r="F896" s="119">
        <v>0.47916666666666702</v>
      </c>
      <c r="G896" s="115">
        <f t="shared" si="53"/>
        <v>7</v>
      </c>
      <c r="H896" s="116" t="str" cm="1">
        <f t="array" ref="H896">_xlfn.IFS((G896&gt;=2)*(G896&lt;=6), "Weekday", G896=7, "Saturday", G896=1, "Sunday")</f>
        <v>Saturday</v>
      </c>
      <c r="I896" s="116">
        <f t="shared" si="54"/>
        <v>8</v>
      </c>
      <c r="J896" s="116" t="str">
        <f t="shared" si="55"/>
        <v>High season</v>
      </c>
      <c r="K896" s="117" t="str" cm="1">
        <f t="array" ref="K896">_xlfn.IFS(AND(H896="Weekday", J896="High season"), VLOOKUP(B896, high_weekday, 2, 0),
    AND(H896="Saturday", J896="High season"), VLOOKUP(B896, high_saturday, 2, 0),
    AND(H896="Sunday", J896="High season"), VLOOKUP(B896, high_sunday, 2, 0),
    AND(H896="Weekday", J896="Low season"), VLOOKUP(B896, low_weekdays, 2, 0),
    AND(H896="Saturday", J896="Low season"), VLOOKUP(B896, low_saturday, 2, 0),
    AND(H896="Sunday", J896="Low season"), VLOOKUP(B896, low_sunday, 2, 0),
    TRUE, "error")</f>
        <v>Standard</v>
      </c>
    </row>
    <row r="897" spans="1:11" x14ac:dyDescent="0.25">
      <c r="A897" s="111">
        <v>45157</v>
      </c>
      <c r="B897" s="86">
        <v>0.5</v>
      </c>
      <c r="C897" s="91">
        <f t="shared" ca="1" si="52"/>
        <v>29</v>
      </c>
      <c r="D897" s="118">
        <v>24</v>
      </c>
      <c r="E897" s="119">
        <v>0.47916666666666702</v>
      </c>
      <c r="F897" s="119">
        <v>0.5</v>
      </c>
      <c r="G897" s="115">
        <f t="shared" si="53"/>
        <v>7</v>
      </c>
      <c r="H897" s="116" t="str" cm="1">
        <f t="array" ref="H897">_xlfn.IFS((G897&gt;=2)*(G897&lt;=6), "Weekday", G897=7, "Saturday", G897=1, "Sunday")</f>
        <v>Saturday</v>
      </c>
      <c r="I897" s="116">
        <f t="shared" si="54"/>
        <v>8</v>
      </c>
      <c r="J897" s="116" t="str">
        <f t="shared" si="55"/>
        <v>High season</v>
      </c>
      <c r="K897" s="117" t="str" cm="1">
        <f t="array" ref="K897">_xlfn.IFS(AND(H897="Weekday", J897="High season"), VLOOKUP(B897, high_weekday, 2, 0),
    AND(H897="Saturday", J897="High season"), VLOOKUP(B897, high_saturday, 2, 0),
    AND(H897="Sunday", J897="High season"), VLOOKUP(B897, high_sunday, 2, 0),
    AND(H897="Weekday", J897="Low season"), VLOOKUP(B897, low_weekdays, 2, 0),
    AND(H897="Saturday", J897="Low season"), VLOOKUP(B897, low_saturday, 2, 0),
    AND(H897="Sunday", J897="Low season"), VLOOKUP(B897, low_sunday, 2, 0),
    TRUE, "error")</f>
        <v>Standard</v>
      </c>
    </row>
    <row r="898" spans="1:11" x14ac:dyDescent="0.25">
      <c r="A898" s="111">
        <v>45157</v>
      </c>
      <c r="B898" s="86">
        <v>0.52083333333333304</v>
      </c>
      <c r="C898" s="91">
        <f t="shared" ca="1" si="52"/>
        <v>3</v>
      </c>
      <c r="D898" s="118">
        <v>25</v>
      </c>
      <c r="E898" s="119">
        <v>0.5</v>
      </c>
      <c r="F898" s="119">
        <v>0.52083333333333304</v>
      </c>
      <c r="G898" s="115">
        <f t="shared" si="53"/>
        <v>7</v>
      </c>
      <c r="H898" s="116" t="str" cm="1">
        <f t="array" ref="H898">_xlfn.IFS((G898&gt;=2)*(G898&lt;=6), "Weekday", G898=7, "Saturday", G898=1, "Sunday")</f>
        <v>Saturday</v>
      </c>
      <c r="I898" s="116">
        <f t="shared" si="54"/>
        <v>8</v>
      </c>
      <c r="J898" s="116" t="str">
        <f t="shared" si="55"/>
        <v>High season</v>
      </c>
      <c r="K898" s="117" t="str" cm="1">
        <f t="array" ref="K898">_xlfn.IFS(AND(H898="Weekday", J898="High season"), VLOOKUP(B898, high_weekday, 2, 0),
    AND(H898="Saturday", J898="High season"), VLOOKUP(B898, high_saturday, 2, 0),
    AND(H898="Sunday", J898="High season"), VLOOKUP(B898, high_sunday, 2, 0),
    AND(H898="Weekday", J898="Low season"), VLOOKUP(B898, low_weekdays, 2, 0),
    AND(H898="Saturday", J898="Low season"), VLOOKUP(B898, low_saturday, 2, 0),
    AND(H898="Sunday", J898="Low season"), VLOOKUP(B898, low_sunday, 2, 0),
    TRUE, "error")</f>
        <v>Off-peak</v>
      </c>
    </row>
    <row r="899" spans="1:11" x14ac:dyDescent="0.25">
      <c r="A899" s="111">
        <v>45157</v>
      </c>
      <c r="B899" s="86">
        <v>0.54166666666666696</v>
      </c>
      <c r="C899" s="91">
        <f t="shared" ca="1" si="52"/>
        <v>28</v>
      </c>
      <c r="D899" s="118">
        <v>26</v>
      </c>
      <c r="E899" s="119">
        <v>0.52083333333333304</v>
      </c>
      <c r="F899" s="119">
        <v>0.54166666666666696</v>
      </c>
      <c r="G899" s="115">
        <f t="shared" si="53"/>
        <v>7</v>
      </c>
      <c r="H899" s="116" t="str" cm="1">
        <f t="array" ref="H899">_xlfn.IFS((G899&gt;=2)*(G899&lt;=6), "Weekday", G899=7, "Saturday", G899=1, "Sunday")</f>
        <v>Saturday</v>
      </c>
      <c r="I899" s="116">
        <f t="shared" si="54"/>
        <v>8</v>
      </c>
      <c r="J899" s="116" t="str">
        <f t="shared" si="55"/>
        <v>High season</v>
      </c>
      <c r="K899" s="117" t="str" cm="1">
        <f t="array" ref="K899">_xlfn.IFS(AND(H899="Weekday", J899="High season"), VLOOKUP(B899, high_weekday, 2, 0),
    AND(H899="Saturday", J899="High season"), VLOOKUP(B899, high_saturday, 2, 0),
    AND(H899="Sunday", J899="High season"), VLOOKUP(B899, high_sunday, 2, 0),
    AND(H899="Weekday", J899="Low season"), VLOOKUP(B899, low_weekdays, 2, 0),
    AND(H899="Saturday", J899="Low season"), VLOOKUP(B899, low_saturday, 2, 0),
    AND(H899="Sunday", J899="Low season"), VLOOKUP(B899, low_sunday, 2, 0),
    TRUE, "error")</f>
        <v>Off-peak</v>
      </c>
    </row>
    <row r="900" spans="1:11" x14ac:dyDescent="0.25">
      <c r="A900" s="111">
        <v>45157</v>
      </c>
      <c r="B900" s="86">
        <v>0.5625</v>
      </c>
      <c r="C900" s="91">
        <f t="shared" ca="1" si="52"/>
        <v>22</v>
      </c>
      <c r="D900" s="118">
        <v>27</v>
      </c>
      <c r="E900" s="119">
        <v>0.54166666666666696</v>
      </c>
      <c r="F900" s="119">
        <v>0.5625</v>
      </c>
      <c r="G900" s="115">
        <f t="shared" si="53"/>
        <v>7</v>
      </c>
      <c r="H900" s="116" t="str" cm="1">
        <f t="array" ref="H900">_xlfn.IFS((G900&gt;=2)*(G900&lt;=6), "Weekday", G900=7, "Saturday", G900=1, "Sunday")</f>
        <v>Saturday</v>
      </c>
      <c r="I900" s="116">
        <f t="shared" si="54"/>
        <v>8</v>
      </c>
      <c r="J900" s="116" t="str">
        <f t="shared" si="55"/>
        <v>High season</v>
      </c>
      <c r="K900" s="117" t="str" cm="1">
        <f t="array" ref="K900">_xlfn.IFS(AND(H900="Weekday", J900="High season"), VLOOKUP(B900, high_weekday, 2, 0),
    AND(H900="Saturday", J900="High season"), VLOOKUP(B900, high_saturday, 2, 0),
    AND(H900="Sunday", J900="High season"), VLOOKUP(B900, high_sunday, 2, 0),
    AND(H900="Weekday", J900="Low season"), VLOOKUP(B900, low_weekdays, 2, 0),
    AND(H900="Saturday", J900="Low season"), VLOOKUP(B900, low_saturday, 2, 0),
    AND(H900="Sunday", J900="Low season"), VLOOKUP(B900, low_sunday, 2, 0),
    TRUE, "error")</f>
        <v>Off-peak</v>
      </c>
    </row>
    <row r="901" spans="1:11" x14ac:dyDescent="0.25">
      <c r="A901" s="111">
        <v>45157</v>
      </c>
      <c r="B901" s="86">
        <v>0.58333333333333304</v>
      </c>
      <c r="C901" s="91">
        <f t="shared" ca="1" si="52"/>
        <v>3</v>
      </c>
      <c r="D901" s="118">
        <v>28</v>
      </c>
      <c r="E901" s="119">
        <v>0.5625</v>
      </c>
      <c r="F901" s="119">
        <v>0.58333333333333304</v>
      </c>
      <c r="G901" s="115">
        <f t="shared" si="53"/>
        <v>7</v>
      </c>
      <c r="H901" s="116" t="str" cm="1">
        <f t="array" ref="H901">_xlfn.IFS((G901&gt;=2)*(G901&lt;=6), "Weekday", G901=7, "Saturday", G901=1, "Sunday")</f>
        <v>Saturday</v>
      </c>
      <c r="I901" s="116">
        <f t="shared" si="54"/>
        <v>8</v>
      </c>
      <c r="J901" s="116" t="str">
        <f t="shared" si="55"/>
        <v>High season</v>
      </c>
      <c r="K901" s="117" t="str" cm="1">
        <f t="array" ref="K901">_xlfn.IFS(AND(H901="Weekday", J901="High season"), VLOOKUP(B901, high_weekday, 2, 0),
    AND(H901="Saturday", J901="High season"), VLOOKUP(B901, high_saturday, 2, 0),
    AND(H901="Sunday", J901="High season"), VLOOKUP(B901, high_sunday, 2, 0),
    AND(H901="Weekday", J901="Low season"), VLOOKUP(B901, low_weekdays, 2, 0),
    AND(H901="Saturday", J901="Low season"), VLOOKUP(B901, low_saturday, 2, 0),
    AND(H901="Sunday", J901="Low season"), VLOOKUP(B901, low_sunday, 2, 0),
    TRUE, "error")</f>
        <v>Off-peak</v>
      </c>
    </row>
    <row r="902" spans="1:11" x14ac:dyDescent="0.25">
      <c r="A902" s="111">
        <v>45157</v>
      </c>
      <c r="B902" s="86">
        <v>0.60416666666666696</v>
      </c>
      <c r="C902" s="91">
        <f t="shared" ca="1" si="52"/>
        <v>27</v>
      </c>
      <c r="D902" s="118">
        <v>29</v>
      </c>
      <c r="E902" s="119">
        <v>0.58333333333333304</v>
      </c>
      <c r="F902" s="119">
        <v>0.60416666666666696</v>
      </c>
      <c r="G902" s="115">
        <f t="shared" si="53"/>
        <v>7</v>
      </c>
      <c r="H902" s="116" t="str" cm="1">
        <f t="array" ref="H902">_xlfn.IFS((G902&gt;=2)*(G902&lt;=6), "Weekday", G902=7, "Saturday", G902=1, "Sunday")</f>
        <v>Saturday</v>
      </c>
      <c r="I902" s="116">
        <f t="shared" si="54"/>
        <v>8</v>
      </c>
      <c r="J902" s="116" t="str">
        <f t="shared" si="55"/>
        <v>High season</v>
      </c>
      <c r="K902" s="117" t="str" cm="1">
        <f t="array" ref="K902">_xlfn.IFS(AND(H902="Weekday", J902="High season"), VLOOKUP(B902, high_weekday, 2, 0),
    AND(H902="Saturday", J902="High season"), VLOOKUP(B902, high_saturday, 2, 0),
    AND(H902="Sunday", J902="High season"), VLOOKUP(B902, high_sunday, 2, 0),
    AND(H902="Weekday", J902="Low season"), VLOOKUP(B902, low_weekdays, 2, 0),
    AND(H902="Saturday", J902="Low season"), VLOOKUP(B902, low_saturday, 2, 0),
    AND(H902="Sunday", J902="Low season"), VLOOKUP(B902, low_sunday, 2, 0),
    TRUE, "error")</f>
        <v>Off-peak</v>
      </c>
    </row>
    <row r="903" spans="1:11" x14ac:dyDescent="0.25">
      <c r="A903" s="111">
        <v>45157</v>
      </c>
      <c r="B903" s="86">
        <v>0.625</v>
      </c>
      <c r="C903" s="91">
        <f t="shared" ca="1" si="52"/>
        <v>17</v>
      </c>
      <c r="D903" s="118">
        <v>30</v>
      </c>
      <c r="E903" s="119">
        <v>0.60416666666666696</v>
      </c>
      <c r="F903" s="119">
        <v>0.625</v>
      </c>
      <c r="G903" s="115">
        <f t="shared" si="53"/>
        <v>7</v>
      </c>
      <c r="H903" s="116" t="str" cm="1">
        <f t="array" ref="H903">_xlfn.IFS((G903&gt;=2)*(G903&lt;=6), "Weekday", G903=7, "Saturday", G903=1, "Sunday")</f>
        <v>Saturday</v>
      </c>
      <c r="I903" s="116">
        <f t="shared" si="54"/>
        <v>8</v>
      </c>
      <c r="J903" s="116" t="str">
        <f t="shared" si="55"/>
        <v>High season</v>
      </c>
      <c r="K903" s="117" t="str" cm="1">
        <f t="array" ref="K903">_xlfn.IFS(AND(H903="Weekday", J903="High season"), VLOOKUP(B903, high_weekday, 2, 0),
    AND(H903="Saturday", J903="High season"), VLOOKUP(B903, high_saturday, 2, 0),
    AND(H903="Sunday", J903="High season"), VLOOKUP(B903, high_sunday, 2, 0),
    AND(H903="Weekday", J903="Low season"), VLOOKUP(B903, low_weekdays, 2, 0),
    AND(H903="Saturday", J903="Low season"), VLOOKUP(B903, low_saturday, 2, 0),
    AND(H903="Sunday", J903="Low season"), VLOOKUP(B903, low_sunday, 2, 0),
    TRUE, "error")</f>
        <v>Off-peak</v>
      </c>
    </row>
    <row r="904" spans="1:11" x14ac:dyDescent="0.25">
      <c r="A904" s="111">
        <v>45157</v>
      </c>
      <c r="B904" s="86">
        <v>0.64583333333333304</v>
      </c>
      <c r="C904" s="91">
        <f t="shared" ca="1" si="52"/>
        <v>3</v>
      </c>
      <c r="D904" s="118">
        <v>31</v>
      </c>
      <c r="E904" s="119">
        <v>0.625</v>
      </c>
      <c r="F904" s="119">
        <v>0.64583333333333304</v>
      </c>
      <c r="G904" s="115">
        <f t="shared" si="53"/>
        <v>7</v>
      </c>
      <c r="H904" s="116" t="str" cm="1">
        <f t="array" ref="H904">_xlfn.IFS((G904&gt;=2)*(G904&lt;=6), "Weekday", G904=7, "Saturday", G904=1, "Sunday")</f>
        <v>Saturday</v>
      </c>
      <c r="I904" s="116">
        <f t="shared" si="54"/>
        <v>8</v>
      </c>
      <c r="J904" s="116" t="str">
        <f t="shared" si="55"/>
        <v>High season</v>
      </c>
      <c r="K904" s="117" t="str" cm="1">
        <f t="array" ref="K904">_xlfn.IFS(AND(H904="Weekday", J904="High season"), VLOOKUP(B904, high_weekday, 2, 0),
    AND(H904="Saturday", J904="High season"), VLOOKUP(B904, high_saturday, 2, 0),
    AND(H904="Sunday", J904="High season"), VLOOKUP(B904, high_sunday, 2, 0),
    AND(H904="Weekday", J904="Low season"), VLOOKUP(B904, low_weekdays, 2, 0),
    AND(H904="Saturday", J904="Low season"), VLOOKUP(B904, low_saturday, 2, 0),
    AND(H904="Sunday", J904="Low season"), VLOOKUP(B904, low_sunday, 2, 0),
    TRUE, "error")</f>
        <v>Off-peak</v>
      </c>
    </row>
    <row r="905" spans="1:11" x14ac:dyDescent="0.25">
      <c r="A905" s="111">
        <v>45157</v>
      </c>
      <c r="B905" s="86">
        <v>0.66666666666666696</v>
      </c>
      <c r="C905" s="91">
        <f t="shared" ca="1" si="52"/>
        <v>12</v>
      </c>
      <c r="D905" s="118">
        <v>32</v>
      </c>
      <c r="E905" s="119">
        <v>0.64583333333333304</v>
      </c>
      <c r="F905" s="119">
        <v>0.66666666666666696</v>
      </c>
      <c r="G905" s="115">
        <f t="shared" si="53"/>
        <v>7</v>
      </c>
      <c r="H905" s="116" t="str" cm="1">
        <f t="array" ref="H905">_xlfn.IFS((G905&gt;=2)*(G905&lt;=6), "Weekday", G905=7, "Saturday", G905=1, "Sunday")</f>
        <v>Saturday</v>
      </c>
      <c r="I905" s="116">
        <f t="shared" si="54"/>
        <v>8</v>
      </c>
      <c r="J905" s="116" t="str">
        <f t="shared" si="55"/>
        <v>High season</v>
      </c>
      <c r="K905" s="117" t="str" cm="1">
        <f t="array" ref="K905">_xlfn.IFS(AND(H905="Weekday", J905="High season"), VLOOKUP(B905, high_weekday, 2, 0),
    AND(H905="Saturday", J905="High season"), VLOOKUP(B905, high_saturday, 2, 0),
    AND(H905="Sunday", J905="High season"), VLOOKUP(B905, high_sunday, 2, 0),
    AND(H905="Weekday", J905="Low season"), VLOOKUP(B905, low_weekdays, 2, 0),
    AND(H905="Saturday", J905="Low season"), VLOOKUP(B905, low_saturday, 2, 0),
    AND(H905="Sunday", J905="Low season"), VLOOKUP(B905, low_sunday, 2, 0),
    TRUE, "error")</f>
        <v>Off-peak</v>
      </c>
    </row>
    <row r="906" spans="1:11" x14ac:dyDescent="0.25">
      <c r="A906" s="111">
        <v>45157</v>
      </c>
      <c r="B906" s="86">
        <v>0.6875</v>
      </c>
      <c r="C906" s="91">
        <f t="shared" ca="1" si="52"/>
        <v>2</v>
      </c>
      <c r="D906" s="118">
        <v>33</v>
      </c>
      <c r="E906" s="119">
        <v>0.66666666666666696</v>
      </c>
      <c r="F906" s="119">
        <v>0.6875</v>
      </c>
      <c r="G906" s="115">
        <f t="shared" si="53"/>
        <v>7</v>
      </c>
      <c r="H906" s="116" t="str" cm="1">
        <f t="array" ref="H906">_xlfn.IFS((G906&gt;=2)*(G906&lt;=6), "Weekday", G906=7, "Saturday", G906=1, "Sunday")</f>
        <v>Saturday</v>
      </c>
      <c r="I906" s="116">
        <f t="shared" si="54"/>
        <v>8</v>
      </c>
      <c r="J906" s="116" t="str">
        <f t="shared" si="55"/>
        <v>High season</v>
      </c>
      <c r="K906" s="117" t="str" cm="1">
        <f t="array" ref="K906">_xlfn.IFS(AND(H906="Weekday", J906="High season"), VLOOKUP(B906, high_weekday, 2, 0),
    AND(H906="Saturday", J906="High season"), VLOOKUP(B906, high_saturday, 2, 0),
    AND(H906="Sunday", J906="High season"), VLOOKUP(B906, high_sunday, 2, 0),
    AND(H906="Weekday", J906="Low season"), VLOOKUP(B906, low_weekdays, 2, 0),
    AND(H906="Saturday", J906="Low season"), VLOOKUP(B906, low_saturday, 2, 0),
    AND(H906="Sunday", J906="Low season"), VLOOKUP(B906, low_sunday, 2, 0),
    TRUE, "error")</f>
        <v>Off-peak</v>
      </c>
    </row>
    <row r="907" spans="1:11" x14ac:dyDescent="0.25">
      <c r="A907" s="111">
        <v>45157</v>
      </c>
      <c r="B907" s="86">
        <v>0.70833333333333304</v>
      </c>
      <c r="C907" s="91">
        <f t="shared" ref="C907:C970" ca="1" si="56">RANDBETWEEN(1,30)</f>
        <v>30</v>
      </c>
      <c r="D907" s="118">
        <v>34</v>
      </c>
      <c r="E907" s="119">
        <v>0.6875</v>
      </c>
      <c r="F907" s="119">
        <v>0.70833333333333304</v>
      </c>
      <c r="G907" s="115">
        <f t="shared" ref="G907:G970" si="57">WEEKDAY(A907)</f>
        <v>7</v>
      </c>
      <c r="H907" s="116" t="str" cm="1">
        <f t="array" ref="H907">_xlfn.IFS((G907&gt;=2)*(G907&lt;=6), "Weekday", G907=7, "Saturday", G907=1, "Sunday")</f>
        <v>Saturday</v>
      </c>
      <c r="I907" s="116">
        <f t="shared" ref="I907:I970" si="58">MONTH(A907)</f>
        <v>8</v>
      </c>
      <c r="J907" s="116" t="str">
        <f t="shared" ref="J907:J970" si="59">IF(AND(I907&gt;6, I907&lt;9), "High season", "Low season")</f>
        <v>High season</v>
      </c>
      <c r="K907" s="117" t="str" cm="1">
        <f t="array" ref="K907">_xlfn.IFS(AND(H907="Weekday", J907="High season"), VLOOKUP(B907, high_weekday, 2, 0),
    AND(H907="Saturday", J907="High season"), VLOOKUP(B907, high_saturday, 2, 0),
    AND(H907="Sunday", J907="High season"), VLOOKUP(B907, high_sunday, 2, 0),
    AND(H907="Weekday", J907="Low season"), VLOOKUP(B907, low_weekdays, 2, 0),
    AND(H907="Saturday", J907="Low season"), VLOOKUP(B907, low_saturday, 2, 0),
    AND(H907="Sunday", J907="Low season"), VLOOKUP(B907, low_sunday, 2, 0),
    TRUE, "error")</f>
        <v>Off-peak</v>
      </c>
    </row>
    <row r="908" spans="1:11" x14ac:dyDescent="0.25">
      <c r="A908" s="111">
        <v>45157</v>
      </c>
      <c r="B908" s="86">
        <v>0.72916666666666696</v>
      </c>
      <c r="C908" s="91">
        <f t="shared" ca="1" si="56"/>
        <v>21</v>
      </c>
      <c r="D908" s="118">
        <v>35</v>
      </c>
      <c r="E908" s="119">
        <v>0.70833333333333304</v>
      </c>
      <c r="F908" s="119">
        <v>0.72916666666666696</v>
      </c>
      <c r="G908" s="115">
        <f t="shared" si="57"/>
        <v>7</v>
      </c>
      <c r="H908" s="116" t="str" cm="1">
        <f t="array" ref="H908">_xlfn.IFS((G908&gt;=2)*(G908&lt;=6), "Weekday", G908=7, "Saturday", G908=1, "Sunday")</f>
        <v>Saturday</v>
      </c>
      <c r="I908" s="116">
        <f t="shared" si="58"/>
        <v>8</v>
      </c>
      <c r="J908" s="116" t="str">
        <f t="shared" si="59"/>
        <v>High season</v>
      </c>
      <c r="K908" s="117" t="str" cm="1">
        <f t="array" ref="K908">_xlfn.IFS(AND(H908="Weekday", J908="High season"), VLOOKUP(B908, high_weekday, 2, 0),
    AND(H908="Saturday", J908="High season"), VLOOKUP(B908, high_saturday, 2, 0),
    AND(H908="Sunday", J908="High season"), VLOOKUP(B908, high_sunday, 2, 0),
    AND(H908="Weekday", J908="Low season"), VLOOKUP(B908, low_weekdays, 2, 0),
    AND(H908="Saturday", J908="Low season"), VLOOKUP(B908, low_saturday, 2, 0),
    AND(H908="Sunday", J908="Low season"), VLOOKUP(B908, low_sunday, 2, 0),
    TRUE, "error")</f>
        <v>Off-peak</v>
      </c>
    </row>
    <row r="909" spans="1:11" x14ac:dyDescent="0.25">
      <c r="A909" s="111">
        <v>45157</v>
      </c>
      <c r="B909" s="86">
        <v>0.75</v>
      </c>
      <c r="C909" s="91">
        <f t="shared" ca="1" si="56"/>
        <v>18</v>
      </c>
      <c r="D909" s="118">
        <v>36</v>
      </c>
      <c r="E909" s="119">
        <v>0.72916666666666696</v>
      </c>
      <c r="F909" s="119">
        <v>0.75</v>
      </c>
      <c r="G909" s="115">
        <f t="shared" si="57"/>
        <v>7</v>
      </c>
      <c r="H909" s="116" t="str" cm="1">
        <f t="array" ref="H909">_xlfn.IFS((G909&gt;=2)*(G909&lt;=6), "Weekday", G909=7, "Saturday", G909=1, "Sunday")</f>
        <v>Saturday</v>
      </c>
      <c r="I909" s="116">
        <f t="shared" si="58"/>
        <v>8</v>
      </c>
      <c r="J909" s="116" t="str">
        <f t="shared" si="59"/>
        <v>High season</v>
      </c>
      <c r="K909" s="117" t="str" cm="1">
        <f t="array" ref="K909">_xlfn.IFS(AND(H909="Weekday", J909="High season"), VLOOKUP(B909, high_weekday, 2, 0),
    AND(H909="Saturday", J909="High season"), VLOOKUP(B909, high_saturday, 2, 0),
    AND(H909="Sunday", J909="High season"), VLOOKUP(B909, high_sunday, 2, 0),
    AND(H909="Weekday", J909="Low season"), VLOOKUP(B909, low_weekdays, 2, 0),
    AND(H909="Saturday", J909="Low season"), VLOOKUP(B909, low_saturday, 2, 0),
    AND(H909="Sunday", J909="Low season"), VLOOKUP(B909, low_sunday, 2, 0),
    TRUE, "error")</f>
        <v>Off-peak</v>
      </c>
    </row>
    <row r="910" spans="1:11" x14ac:dyDescent="0.25">
      <c r="A910" s="111">
        <v>45157</v>
      </c>
      <c r="B910" s="86">
        <v>0.77083333333333304</v>
      </c>
      <c r="C910" s="91">
        <f t="shared" ca="1" si="56"/>
        <v>20</v>
      </c>
      <c r="D910" s="118">
        <v>37</v>
      </c>
      <c r="E910" s="119">
        <v>0.75</v>
      </c>
      <c r="F910" s="119">
        <v>0.77083333333333304</v>
      </c>
      <c r="G910" s="115">
        <f t="shared" si="57"/>
        <v>7</v>
      </c>
      <c r="H910" s="116" t="str" cm="1">
        <f t="array" ref="H910">_xlfn.IFS((G910&gt;=2)*(G910&lt;=6), "Weekday", G910=7, "Saturday", G910=1, "Sunday")</f>
        <v>Saturday</v>
      </c>
      <c r="I910" s="116">
        <f t="shared" si="58"/>
        <v>8</v>
      </c>
      <c r="J910" s="116" t="str">
        <f t="shared" si="59"/>
        <v>High season</v>
      </c>
      <c r="K910" s="117" t="str" cm="1">
        <f t="array" ref="K910">_xlfn.IFS(AND(H910="Weekday", J910="High season"), VLOOKUP(B910, high_weekday, 2, 0),
    AND(H910="Saturday", J910="High season"), VLOOKUP(B910, high_saturday, 2, 0),
    AND(H910="Sunday", J910="High season"), VLOOKUP(B910, high_sunday, 2, 0),
    AND(H910="Weekday", J910="Low season"), VLOOKUP(B910, low_weekdays, 2, 0),
    AND(H910="Saturday", J910="Low season"), VLOOKUP(B910, low_saturday, 2, 0),
    AND(H910="Sunday", J910="Low season"), VLOOKUP(B910, low_sunday, 2, 0),
    TRUE, "error")</f>
        <v>Standard</v>
      </c>
    </row>
    <row r="911" spans="1:11" x14ac:dyDescent="0.25">
      <c r="A911" s="111">
        <v>45157</v>
      </c>
      <c r="B911" s="86">
        <v>0.79166666666666696</v>
      </c>
      <c r="C911" s="91">
        <f t="shared" ca="1" si="56"/>
        <v>1</v>
      </c>
      <c r="D911" s="118">
        <v>38</v>
      </c>
      <c r="E911" s="119">
        <v>0.77083333333333304</v>
      </c>
      <c r="F911" s="119">
        <v>0.79166666666666696</v>
      </c>
      <c r="G911" s="115">
        <f t="shared" si="57"/>
        <v>7</v>
      </c>
      <c r="H911" s="116" t="str" cm="1">
        <f t="array" ref="H911">_xlfn.IFS((G911&gt;=2)*(G911&lt;=6), "Weekday", G911=7, "Saturday", G911=1, "Sunday")</f>
        <v>Saturday</v>
      </c>
      <c r="I911" s="116">
        <f t="shared" si="58"/>
        <v>8</v>
      </c>
      <c r="J911" s="116" t="str">
        <f t="shared" si="59"/>
        <v>High season</v>
      </c>
      <c r="K911" s="117" t="str" cm="1">
        <f t="array" ref="K911">_xlfn.IFS(AND(H911="Weekday", J911="High season"), VLOOKUP(B911, high_weekday, 2, 0),
    AND(H911="Saturday", J911="High season"), VLOOKUP(B911, high_saturday, 2, 0),
    AND(H911="Sunday", J911="High season"), VLOOKUP(B911, high_sunday, 2, 0),
    AND(H911="Weekday", J911="Low season"), VLOOKUP(B911, low_weekdays, 2, 0),
    AND(H911="Saturday", J911="Low season"), VLOOKUP(B911, low_saturday, 2, 0),
    AND(H911="Sunday", J911="Low season"), VLOOKUP(B911, low_sunday, 2, 0),
    TRUE, "error")</f>
        <v>Standard</v>
      </c>
    </row>
    <row r="912" spans="1:11" x14ac:dyDescent="0.25">
      <c r="A912" s="111">
        <v>45157</v>
      </c>
      <c r="B912" s="86">
        <v>0.8125</v>
      </c>
      <c r="C912" s="91">
        <f t="shared" ca="1" si="56"/>
        <v>1</v>
      </c>
      <c r="D912" s="118">
        <v>39</v>
      </c>
      <c r="E912" s="119">
        <v>0.79166666666666696</v>
      </c>
      <c r="F912" s="119">
        <v>0.8125</v>
      </c>
      <c r="G912" s="115">
        <f t="shared" si="57"/>
        <v>7</v>
      </c>
      <c r="H912" s="116" t="str" cm="1">
        <f t="array" ref="H912">_xlfn.IFS((G912&gt;=2)*(G912&lt;=6), "Weekday", G912=7, "Saturday", G912=1, "Sunday")</f>
        <v>Saturday</v>
      </c>
      <c r="I912" s="116">
        <f t="shared" si="58"/>
        <v>8</v>
      </c>
      <c r="J912" s="116" t="str">
        <f t="shared" si="59"/>
        <v>High season</v>
      </c>
      <c r="K912" s="117" t="str" cm="1">
        <f t="array" ref="K912">_xlfn.IFS(AND(H912="Weekday", J912="High season"), VLOOKUP(B912, high_weekday, 2, 0),
    AND(H912="Saturday", J912="High season"), VLOOKUP(B912, high_saturday, 2, 0),
    AND(H912="Sunday", J912="High season"), VLOOKUP(B912, high_sunday, 2, 0),
    AND(H912="Weekday", J912="Low season"), VLOOKUP(B912, low_weekdays, 2, 0),
    AND(H912="Saturday", J912="Low season"), VLOOKUP(B912, low_saturday, 2, 0),
    AND(H912="Sunday", J912="Low season"), VLOOKUP(B912, low_sunday, 2, 0),
    TRUE, "error")</f>
        <v>Standard</v>
      </c>
    </row>
    <row r="913" spans="1:11" x14ac:dyDescent="0.25">
      <c r="A913" s="111">
        <v>45157</v>
      </c>
      <c r="B913" s="86">
        <v>0.83333333333333304</v>
      </c>
      <c r="C913" s="91">
        <f t="shared" ca="1" si="56"/>
        <v>21</v>
      </c>
      <c r="D913" s="118">
        <v>40</v>
      </c>
      <c r="E913" s="119">
        <v>0.8125</v>
      </c>
      <c r="F913" s="119">
        <v>0.83333333333333304</v>
      </c>
      <c r="G913" s="115">
        <f t="shared" si="57"/>
        <v>7</v>
      </c>
      <c r="H913" s="116" t="str" cm="1">
        <f t="array" ref="H913">_xlfn.IFS((G913&gt;=2)*(G913&lt;=6), "Weekday", G913=7, "Saturday", G913=1, "Sunday")</f>
        <v>Saturday</v>
      </c>
      <c r="I913" s="116">
        <f t="shared" si="58"/>
        <v>8</v>
      </c>
      <c r="J913" s="116" t="str">
        <f t="shared" si="59"/>
        <v>High season</v>
      </c>
      <c r="K913" s="117" t="str" cm="1">
        <f t="array" ref="K913">_xlfn.IFS(AND(H913="Weekday", J913="High season"), VLOOKUP(B913, high_weekday, 2, 0),
    AND(H913="Saturday", J913="High season"), VLOOKUP(B913, high_saturday, 2, 0),
    AND(H913="Sunday", J913="High season"), VLOOKUP(B913, high_sunday, 2, 0),
    AND(H913="Weekday", J913="Low season"), VLOOKUP(B913, low_weekdays, 2, 0),
    AND(H913="Saturday", J913="Low season"), VLOOKUP(B913, low_saturday, 2, 0),
    AND(H913="Sunday", J913="Low season"), VLOOKUP(B913, low_sunday, 2, 0),
    TRUE, "error")</f>
        <v>Standard</v>
      </c>
    </row>
    <row r="914" spans="1:11" x14ac:dyDescent="0.25">
      <c r="A914" s="111">
        <v>45157</v>
      </c>
      <c r="B914" s="86">
        <v>0.85416666666666696</v>
      </c>
      <c r="C914" s="91">
        <f t="shared" ca="1" si="56"/>
        <v>8</v>
      </c>
      <c r="D914" s="118">
        <v>41</v>
      </c>
      <c r="E914" s="119">
        <v>0.83333333333333304</v>
      </c>
      <c r="F914" s="119">
        <v>0.85416666666666696</v>
      </c>
      <c r="G914" s="115">
        <f t="shared" si="57"/>
        <v>7</v>
      </c>
      <c r="H914" s="116" t="str" cm="1">
        <f t="array" ref="H914">_xlfn.IFS((G914&gt;=2)*(G914&lt;=6), "Weekday", G914=7, "Saturday", G914=1, "Sunday")</f>
        <v>Saturday</v>
      </c>
      <c r="I914" s="116">
        <f t="shared" si="58"/>
        <v>8</v>
      </c>
      <c r="J914" s="116" t="str">
        <f t="shared" si="59"/>
        <v>High season</v>
      </c>
      <c r="K914" s="117" t="str" cm="1">
        <f t="array" ref="K914">_xlfn.IFS(AND(H914="Weekday", J914="High season"), VLOOKUP(B914, high_weekday, 2, 0),
    AND(H914="Saturday", J914="High season"), VLOOKUP(B914, high_saturday, 2, 0),
    AND(H914="Sunday", J914="High season"), VLOOKUP(B914, high_sunday, 2, 0),
    AND(H914="Weekday", J914="Low season"), VLOOKUP(B914, low_weekdays, 2, 0),
    AND(H914="Saturday", J914="Low season"), VLOOKUP(B914, low_saturday, 2, 0),
    AND(H914="Sunday", J914="Low season"), VLOOKUP(B914, low_sunday, 2, 0),
    TRUE, "error")</f>
        <v>Off-peak</v>
      </c>
    </row>
    <row r="915" spans="1:11" x14ac:dyDescent="0.25">
      <c r="A915" s="111">
        <v>45157</v>
      </c>
      <c r="B915" s="86">
        <v>0.875</v>
      </c>
      <c r="C915" s="91">
        <f t="shared" ca="1" si="56"/>
        <v>22</v>
      </c>
      <c r="D915" s="118">
        <v>42</v>
      </c>
      <c r="E915" s="119">
        <v>0.85416666666666696</v>
      </c>
      <c r="F915" s="119">
        <v>0.875</v>
      </c>
      <c r="G915" s="115">
        <f t="shared" si="57"/>
        <v>7</v>
      </c>
      <c r="H915" s="116" t="str" cm="1">
        <f t="array" ref="H915">_xlfn.IFS((G915&gt;=2)*(G915&lt;=6), "Weekday", G915=7, "Saturday", G915=1, "Sunday")</f>
        <v>Saturday</v>
      </c>
      <c r="I915" s="116">
        <f t="shared" si="58"/>
        <v>8</v>
      </c>
      <c r="J915" s="116" t="str">
        <f t="shared" si="59"/>
        <v>High season</v>
      </c>
      <c r="K915" s="117" t="str" cm="1">
        <f t="array" ref="K915">_xlfn.IFS(AND(H915="Weekday", J915="High season"), VLOOKUP(B915, high_weekday, 2, 0),
    AND(H915="Saturday", J915="High season"), VLOOKUP(B915, high_saturday, 2, 0),
    AND(H915="Sunday", J915="High season"), VLOOKUP(B915, high_sunday, 2, 0),
    AND(H915="Weekday", J915="Low season"), VLOOKUP(B915, low_weekdays, 2, 0),
    AND(H915="Saturday", J915="Low season"), VLOOKUP(B915, low_saturday, 2, 0),
    AND(H915="Sunday", J915="Low season"), VLOOKUP(B915, low_sunday, 2, 0),
    TRUE, "error")</f>
        <v>Off-peak</v>
      </c>
    </row>
    <row r="916" spans="1:11" x14ac:dyDescent="0.25">
      <c r="A916" s="111">
        <v>45157</v>
      </c>
      <c r="B916" s="86">
        <v>0.89583333333333304</v>
      </c>
      <c r="C916" s="91">
        <f t="shared" ca="1" si="56"/>
        <v>8</v>
      </c>
      <c r="D916" s="118">
        <v>43</v>
      </c>
      <c r="E916" s="119">
        <v>0.875</v>
      </c>
      <c r="F916" s="119">
        <v>0.89583333333333304</v>
      </c>
      <c r="G916" s="115">
        <f t="shared" si="57"/>
        <v>7</v>
      </c>
      <c r="H916" s="116" t="str" cm="1">
        <f t="array" ref="H916">_xlfn.IFS((G916&gt;=2)*(G916&lt;=6), "Weekday", G916=7, "Saturday", G916=1, "Sunday")</f>
        <v>Saturday</v>
      </c>
      <c r="I916" s="116">
        <f t="shared" si="58"/>
        <v>8</v>
      </c>
      <c r="J916" s="116" t="str">
        <f t="shared" si="59"/>
        <v>High season</v>
      </c>
      <c r="K916" s="117" t="str" cm="1">
        <f t="array" ref="K916">_xlfn.IFS(AND(H916="Weekday", J916="High season"), VLOOKUP(B916, high_weekday, 2, 0),
    AND(H916="Saturday", J916="High season"), VLOOKUP(B916, high_saturday, 2, 0),
    AND(H916="Sunday", J916="High season"), VLOOKUP(B916, high_sunday, 2, 0),
    AND(H916="Weekday", J916="Low season"), VLOOKUP(B916, low_weekdays, 2, 0),
    AND(H916="Saturday", J916="Low season"), VLOOKUP(B916, low_saturday, 2, 0),
    AND(H916="Sunday", J916="Low season"), VLOOKUP(B916, low_sunday, 2, 0),
    TRUE, "error")</f>
        <v>Off-peak</v>
      </c>
    </row>
    <row r="917" spans="1:11" x14ac:dyDescent="0.25">
      <c r="A917" s="111">
        <v>45157</v>
      </c>
      <c r="B917" s="86">
        <v>0.91666666666666696</v>
      </c>
      <c r="C917" s="91">
        <f t="shared" ca="1" si="56"/>
        <v>20</v>
      </c>
      <c r="D917" s="118">
        <v>44</v>
      </c>
      <c r="E917" s="119">
        <v>0.89583333333333304</v>
      </c>
      <c r="F917" s="119">
        <v>0.91666666666666696</v>
      </c>
      <c r="G917" s="115">
        <f t="shared" si="57"/>
        <v>7</v>
      </c>
      <c r="H917" s="116" t="str" cm="1">
        <f t="array" ref="H917">_xlfn.IFS((G917&gt;=2)*(G917&lt;=6), "Weekday", G917=7, "Saturday", G917=1, "Sunday")</f>
        <v>Saturday</v>
      </c>
      <c r="I917" s="116">
        <f t="shared" si="58"/>
        <v>8</v>
      </c>
      <c r="J917" s="116" t="str">
        <f t="shared" si="59"/>
        <v>High season</v>
      </c>
      <c r="K917" s="117" t="str" cm="1">
        <f t="array" ref="K917">_xlfn.IFS(AND(H917="Weekday", J917="High season"), VLOOKUP(B917, high_weekday, 2, 0),
    AND(H917="Saturday", J917="High season"), VLOOKUP(B917, high_saturday, 2, 0),
    AND(H917="Sunday", J917="High season"), VLOOKUP(B917, high_sunday, 2, 0),
    AND(H917="Weekday", J917="Low season"), VLOOKUP(B917, low_weekdays, 2, 0),
    AND(H917="Saturday", J917="Low season"), VLOOKUP(B917, low_saturday, 2, 0),
    AND(H917="Sunday", J917="Low season"), VLOOKUP(B917, low_sunday, 2, 0),
    TRUE, "error")</f>
        <v>Off-peak</v>
      </c>
    </row>
    <row r="918" spans="1:11" x14ac:dyDescent="0.25">
      <c r="A918" s="111">
        <v>45157</v>
      </c>
      <c r="B918" s="86">
        <v>0.9375</v>
      </c>
      <c r="C918" s="91">
        <f t="shared" ca="1" si="56"/>
        <v>5</v>
      </c>
      <c r="D918" s="118">
        <v>45</v>
      </c>
      <c r="E918" s="119">
        <v>0.91666666666666696</v>
      </c>
      <c r="F918" s="119">
        <v>0.9375</v>
      </c>
      <c r="G918" s="115">
        <f t="shared" si="57"/>
        <v>7</v>
      </c>
      <c r="H918" s="116" t="str" cm="1">
        <f t="array" ref="H918">_xlfn.IFS((G918&gt;=2)*(G918&lt;=6), "Weekday", G918=7, "Saturday", G918=1, "Sunday")</f>
        <v>Saturday</v>
      </c>
      <c r="I918" s="116">
        <f t="shared" si="58"/>
        <v>8</v>
      </c>
      <c r="J918" s="116" t="str">
        <f t="shared" si="59"/>
        <v>High season</v>
      </c>
      <c r="K918" s="117" t="str" cm="1">
        <f t="array" ref="K918">_xlfn.IFS(AND(H918="Weekday", J918="High season"), VLOOKUP(B918, high_weekday, 2, 0),
    AND(H918="Saturday", J918="High season"), VLOOKUP(B918, high_saturday, 2, 0),
    AND(H918="Sunday", J918="High season"), VLOOKUP(B918, high_sunday, 2, 0),
    AND(H918="Weekday", J918="Low season"), VLOOKUP(B918, low_weekdays, 2, 0),
    AND(H918="Saturday", J918="Low season"), VLOOKUP(B918, low_saturday, 2, 0),
    AND(H918="Sunday", J918="Low season"), VLOOKUP(B918, low_sunday, 2, 0),
    TRUE, "error")</f>
        <v>Off-peak</v>
      </c>
    </row>
    <row r="919" spans="1:11" x14ac:dyDescent="0.25">
      <c r="A919" s="111">
        <v>45157</v>
      </c>
      <c r="B919" s="86">
        <v>0.95833333333333304</v>
      </c>
      <c r="C919" s="91">
        <f t="shared" ca="1" si="56"/>
        <v>30</v>
      </c>
      <c r="D919" s="118">
        <v>46</v>
      </c>
      <c r="E919" s="119">
        <v>0.9375</v>
      </c>
      <c r="F919" s="119">
        <v>0.95833333333333304</v>
      </c>
      <c r="G919" s="115">
        <f t="shared" si="57"/>
        <v>7</v>
      </c>
      <c r="H919" s="116" t="str" cm="1">
        <f t="array" ref="H919">_xlfn.IFS((G919&gt;=2)*(G919&lt;=6), "Weekday", G919=7, "Saturday", G919=1, "Sunday")</f>
        <v>Saturday</v>
      </c>
      <c r="I919" s="116">
        <f t="shared" si="58"/>
        <v>8</v>
      </c>
      <c r="J919" s="116" t="str">
        <f t="shared" si="59"/>
        <v>High season</v>
      </c>
      <c r="K919" s="117" t="str" cm="1">
        <f t="array" ref="K919">_xlfn.IFS(AND(H919="Weekday", J919="High season"), VLOOKUP(B919, high_weekday, 2, 0),
    AND(H919="Saturday", J919="High season"), VLOOKUP(B919, high_saturday, 2, 0),
    AND(H919="Sunday", J919="High season"), VLOOKUP(B919, high_sunday, 2, 0),
    AND(H919="Weekday", J919="Low season"), VLOOKUP(B919, low_weekdays, 2, 0),
    AND(H919="Saturday", J919="Low season"), VLOOKUP(B919, low_saturday, 2, 0),
    AND(H919="Sunday", J919="Low season"), VLOOKUP(B919, low_sunday, 2, 0),
    TRUE, "error")</f>
        <v>Off-peak</v>
      </c>
    </row>
    <row r="920" spans="1:11" x14ac:dyDescent="0.25">
      <c r="A920" s="111">
        <v>45157</v>
      </c>
      <c r="B920" s="86">
        <v>0.97916666666666696</v>
      </c>
      <c r="C920" s="91">
        <f t="shared" ca="1" si="56"/>
        <v>9</v>
      </c>
      <c r="D920" s="118">
        <v>47</v>
      </c>
      <c r="E920" s="119">
        <v>0.95833333333333304</v>
      </c>
      <c r="F920" s="119">
        <v>0.97916666666666696</v>
      </c>
      <c r="G920" s="115">
        <f t="shared" si="57"/>
        <v>7</v>
      </c>
      <c r="H920" s="116" t="str" cm="1">
        <f t="array" ref="H920">_xlfn.IFS((G920&gt;=2)*(G920&lt;=6), "Weekday", G920=7, "Saturday", G920=1, "Sunday")</f>
        <v>Saturday</v>
      </c>
      <c r="I920" s="116">
        <f t="shared" si="58"/>
        <v>8</v>
      </c>
      <c r="J920" s="116" t="str">
        <f t="shared" si="59"/>
        <v>High season</v>
      </c>
      <c r="K920" s="117" t="str" cm="1">
        <f t="array" ref="K920">_xlfn.IFS(AND(H920="Weekday", J920="High season"), VLOOKUP(B920, high_weekday, 2, 0),
    AND(H920="Saturday", J920="High season"), VLOOKUP(B920, high_saturday, 2, 0),
    AND(H920="Sunday", J920="High season"), VLOOKUP(B920, high_sunday, 2, 0),
    AND(H920="Weekday", J920="Low season"), VLOOKUP(B920, low_weekdays, 2, 0),
    AND(H920="Saturday", J920="Low season"), VLOOKUP(B920, low_saturday, 2, 0),
    AND(H920="Sunday", J920="Low season"), VLOOKUP(B920, low_sunday, 2, 0),
    TRUE, "error")</f>
        <v>Off-peak</v>
      </c>
    </row>
    <row r="921" spans="1:11" x14ac:dyDescent="0.25">
      <c r="A921" s="111">
        <v>45157</v>
      </c>
      <c r="B921" s="86">
        <v>1</v>
      </c>
      <c r="C921" s="91">
        <f t="shared" ca="1" si="56"/>
        <v>22</v>
      </c>
      <c r="D921" s="118">
        <v>48</v>
      </c>
      <c r="E921" s="119">
        <v>0.97916666666666696</v>
      </c>
      <c r="F921" s="119">
        <v>1</v>
      </c>
      <c r="G921" s="115">
        <f t="shared" si="57"/>
        <v>7</v>
      </c>
      <c r="H921" s="116" t="str" cm="1">
        <f t="array" ref="H921">_xlfn.IFS((G921&gt;=2)*(G921&lt;=6), "Weekday", G921=7, "Saturday", G921=1, "Sunday")</f>
        <v>Saturday</v>
      </c>
      <c r="I921" s="116">
        <f t="shared" si="58"/>
        <v>8</v>
      </c>
      <c r="J921" s="116" t="str">
        <f t="shared" si="59"/>
        <v>High season</v>
      </c>
      <c r="K921" s="117" t="str" cm="1">
        <f t="array" ref="K921">_xlfn.IFS(AND(H921="Weekday", J921="High season"), VLOOKUP(B921, high_weekday, 2, 0),
    AND(H921="Saturday", J921="High season"), VLOOKUP(B921, high_saturday, 2, 0),
    AND(H921="Sunday", J921="High season"), VLOOKUP(B921, high_sunday, 2, 0),
    AND(H921="Weekday", J921="Low season"), VLOOKUP(B921, low_weekdays, 2, 0),
    AND(H921="Saturday", J921="Low season"), VLOOKUP(B921, low_saturday, 2, 0),
    AND(H921="Sunday", J921="Low season"), VLOOKUP(B921, low_sunday, 2, 0),
    TRUE, "error")</f>
        <v>Off-peak</v>
      </c>
    </row>
    <row r="922" spans="1:11" x14ac:dyDescent="0.25">
      <c r="A922" s="111">
        <v>45158</v>
      </c>
      <c r="B922" s="86">
        <v>2.0833333333333332E-2</v>
      </c>
      <c r="C922" s="91">
        <f t="shared" ca="1" si="56"/>
        <v>12</v>
      </c>
      <c r="D922" s="118">
        <v>1</v>
      </c>
      <c r="E922" s="119">
        <v>0</v>
      </c>
      <c r="F922" s="119">
        <v>2.0833333333333332E-2</v>
      </c>
      <c r="G922" s="115">
        <f t="shared" si="57"/>
        <v>1</v>
      </c>
      <c r="H922" s="116" t="str" cm="1">
        <f t="array" ref="H922">_xlfn.IFS((G922&gt;=2)*(G922&lt;=6), "Weekday", G922=7, "Saturday", G922=1, "Sunday")</f>
        <v>Sunday</v>
      </c>
      <c r="I922" s="116">
        <f t="shared" si="58"/>
        <v>8</v>
      </c>
      <c r="J922" s="116" t="str">
        <f t="shared" si="59"/>
        <v>High season</v>
      </c>
      <c r="K922" s="117" t="str" cm="1">
        <f t="array" ref="K922">_xlfn.IFS(AND(H922="Weekday", J922="High season"), VLOOKUP(B922, high_weekday, 2, 0),
    AND(H922="Saturday", J922="High season"), VLOOKUP(B922, high_saturday, 2, 0),
    AND(H922="Sunday", J922="High season"), VLOOKUP(B922, high_sunday, 2, 0),
    AND(H922="Weekday", J922="Low season"), VLOOKUP(B922, low_weekdays, 2, 0),
    AND(H922="Saturday", J922="Low season"), VLOOKUP(B922, low_saturday, 2, 0),
    AND(H922="Sunday", J922="Low season"), VLOOKUP(B922, low_sunday, 2, 0),
    TRUE, "error")</f>
        <v>Off-peak</v>
      </c>
    </row>
    <row r="923" spans="1:11" x14ac:dyDescent="0.25">
      <c r="A923" s="111">
        <v>45158</v>
      </c>
      <c r="B923" s="86">
        <v>4.1666666666666664E-2</v>
      </c>
      <c r="C923" s="91">
        <f t="shared" ca="1" si="56"/>
        <v>20</v>
      </c>
      <c r="D923" s="118">
        <v>2</v>
      </c>
      <c r="E923" s="119">
        <v>2.0833333333333332E-2</v>
      </c>
      <c r="F923" s="119">
        <v>4.1666666666666664E-2</v>
      </c>
      <c r="G923" s="115">
        <f t="shared" si="57"/>
        <v>1</v>
      </c>
      <c r="H923" s="116" t="str" cm="1">
        <f t="array" ref="H923">_xlfn.IFS((G923&gt;=2)*(G923&lt;=6), "Weekday", G923=7, "Saturday", G923=1, "Sunday")</f>
        <v>Sunday</v>
      </c>
      <c r="I923" s="116">
        <f t="shared" si="58"/>
        <v>8</v>
      </c>
      <c r="J923" s="116" t="str">
        <f t="shared" si="59"/>
        <v>High season</v>
      </c>
      <c r="K923" s="117" t="str" cm="1">
        <f t="array" ref="K923">_xlfn.IFS(AND(H923="Weekday", J923="High season"), VLOOKUP(B923, high_weekday, 2, 0),
    AND(H923="Saturday", J923="High season"), VLOOKUP(B923, high_saturday, 2, 0),
    AND(H923="Sunday", J923="High season"), VLOOKUP(B923, high_sunday, 2, 0),
    AND(H923="Weekday", J923="Low season"), VLOOKUP(B923, low_weekdays, 2, 0),
    AND(H923="Saturday", J923="Low season"), VLOOKUP(B923, low_saturday, 2, 0),
    AND(H923="Sunday", J923="Low season"), VLOOKUP(B923, low_sunday, 2, 0),
    TRUE, "error")</f>
        <v>Off-peak</v>
      </c>
    </row>
    <row r="924" spans="1:11" x14ac:dyDescent="0.25">
      <c r="A924" s="111">
        <v>45158</v>
      </c>
      <c r="B924" s="86">
        <v>6.25E-2</v>
      </c>
      <c r="C924" s="91">
        <f t="shared" ca="1" si="56"/>
        <v>2</v>
      </c>
      <c r="D924" s="118">
        <v>3</v>
      </c>
      <c r="E924" s="119">
        <v>4.1666666666666664E-2</v>
      </c>
      <c r="F924" s="119">
        <v>6.25E-2</v>
      </c>
      <c r="G924" s="115">
        <f t="shared" si="57"/>
        <v>1</v>
      </c>
      <c r="H924" s="116" t="str" cm="1">
        <f t="array" ref="H924">_xlfn.IFS((G924&gt;=2)*(G924&lt;=6), "Weekday", G924=7, "Saturday", G924=1, "Sunday")</f>
        <v>Sunday</v>
      </c>
      <c r="I924" s="116">
        <f t="shared" si="58"/>
        <v>8</v>
      </c>
      <c r="J924" s="116" t="str">
        <f t="shared" si="59"/>
        <v>High season</v>
      </c>
      <c r="K924" s="117" t="str" cm="1">
        <f t="array" ref="K924">_xlfn.IFS(AND(H924="Weekday", J924="High season"), VLOOKUP(B924, high_weekday, 2, 0),
    AND(H924="Saturday", J924="High season"), VLOOKUP(B924, high_saturday, 2, 0),
    AND(H924="Sunday", J924="High season"), VLOOKUP(B924, high_sunday, 2, 0),
    AND(H924="Weekday", J924="Low season"), VLOOKUP(B924, low_weekdays, 2, 0),
    AND(H924="Saturday", J924="Low season"), VLOOKUP(B924, low_saturday, 2, 0),
    AND(H924="Sunday", J924="Low season"), VLOOKUP(B924, low_sunday, 2, 0),
    TRUE, "error")</f>
        <v>Off-peak</v>
      </c>
    </row>
    <row r="925" spans="1:11" x14ac:dyDescent="0.25">
      <c r="A925" s="111">
        <v>45158</v>
      </c>
      <c r="B925" s="86">
        <v>8.3333333333333301E-2</v>
      </c>
      <c r="C925" s="91">
        <f t="shared" ca="1" si="56"/>
        <v>1</v>
      </c>
      <c r="D925" s="118">
        <v>4</v>
      </c>
      <c r="E925" s="119">
        <v>6.25E-2</v>
      </c>
      <c r="F925" s="119">
        <v>8.3333333333333301E-2</v>
      </c>
      <c r="G925" s="115">
        <f t="shared" si="57"/>
        <v>1</v>
      </c>
      <c r="H925" s="116" t="str" cm="1">
        <f t="array" ref="H925">_xlfn.IFS((G925&gt;=2)*(G925&lt;=6), "Weekday", G925=7, "Saturday", G925=1, "Sunday")</f>
        <v>Sunday</v>
      </c>
      <c r="I925" s="116">
        <f t="shared" si="58"/>
        <v>8</v>
      </c>
      <c r="J925" s="116" t="str">
        <f t="shared" si="59"/>
        <v>High season</v>
      </c>
      <c r="K925" s="117" t="str" cm="1">
        <f t="array" ref="K925">_xlfn.IFS(AND(H925="Weekday", J925="High season"), VLOOKUP(B925, high_weekday, 2, 0),
    AND(H925="Saturday", J925="High season"), VLOOKUP(B925, high_saturday, 2, 0),
    AND(H925="Sunday", J925="High season"), VLOOKUP(B925, high_sunday, 2, 0),
    AND(H925="Weekday", J925="Low season"), VLOOKUP(B925, low_weekdays, 2, 0),
    AND(H925="Saturday", J925="Low season"), VLOOKUP(B925, low_saturday, 2, 0),
    AND(H925="Sunday", J925="Low season"), VLOOKUP(B925, low_sunday, 2, 0),
    TRUE, "error")</f>
        <v>Off-peak</v>
      </c>
    </row>
    <row r="926" spans="1:11" x14ac:dyDescent="0.25">
      <c r="A926" s="111">
        <v>45158</v>
      </c>
      <c r="B926" s="86">
        <v>0.104166666666667</v>
      </c>
      <c r="C926" s="91">
        <f t="shared" ca="1" si="56"/>
        <v>1</v>
      </c>
      <c r="D926" s="118">
        <v>5</v>
      </c>
      <c r="E926" s="119">
        <v>8.3333333333333301E-2</v>
      </c>
      <c r="F926" s="119">
        <v>0.104166666666667</v>
      </c>
      <c r="G926" s="115">
        <f t="shared" si="57"/>
        <v>1</v>
      </c>
      <c r="H926" s="116" t="str" cm="1">
        <f t="array" ref="H926">_xlfn.IFS((G926&gt;=2)*(G926&lt;=6), "Weekday", G926=7, "Saturday", G926=1, "Sunday")</f>
        <v>Sunday</v>
      </c>
      <c r="I926" s="116">
        <f t="shared" si="58"/>
        <v>8</v>
      </c>
      <c r="J926" s="116" t="str">
        <f t="shared" si="59"/>
        <v>High season</v>
      </c>
      <c r="K926" s="117" t="str" cm="1">
        <f t="array" ref="K926">_xlfn.IFS(AND(H926="Weekday", J926="High season"), VLOOKUP(B926, high_weekday, 2, 0),
    AND(H926="Saturday", J926="High season"), VLOOKUP(B926, high_saturday, 2, 0),
    AND(H926="Sunday", J926="High season"), VLOOKUP(B926, high_sunday, 2, 0),
    AND(H926="Weekday", J926="Low season"), VLOOKUP(B926, low_weekdays, 2, 0),
    AND(H926="Saturday", J926="Low season"), VLOOKUP(B926, low_saturday, 2, 0),
    AND(H926="Sunday", J926="Low season"), VLOOKUP(B926, low_sunday, 2, 0),
    TRUE, "error")</f>
        <v>Off-peak</v>
      </c>
    </row>
    <row r="927" spans="1:11" x14ac:dyDescent="0.25">
      <c r="A927" s="111">
        <v>45158</v>
      </c>
      <c r="B927" s="86">
        <v>0.125</v>
      </c>
      <c r="C927" s="91">
        <f t="shared" ca="1" si="56"/>
        <v>7</v>
      </c>
      <c r="D927" s="118">
        <v>6</v>
      </c>
      <c r="E927" s="119">
        <v>0.104166666666667</v>
      </c>
      <c r="F927" s="119">
        <v>0.125</v>
      </c>
      <c r="G927" s="115">
        <f t="shared" si="57"/>
        <v>1</v>
      </c>
      <c r="H927" s="116" t="str" cm="1">
        <f t="array" ref="H927">_xlfn.IFS((G927&gt;=2)*(G927&lt;=6), "Weekday", G927=7, "Saturday", G927=1, "Sunday")</f>
        <v>Sunday</v>
      </c>
      <c r="I927" s="116">
        <f t="shared" si="58"/>
        <v>8</v>
      </c>
      <c r="J927" s="116" t="str">
        <f t="shared" si="59"/>
        <v>High season</v>
      </c>
      <c r="K927" s="117" t="str" cm="1">
        <f t="array" ref="K927">_xlfn.IFS(AND(H927="Weekday", J927="High season"), VLOOKUP(B927, high_weekday, 2, 0),
    AND(H927="Saturday", J927="High season"), VLOOKUP(B927, high_saturday, 2, 0),
    AND(H927="Sunday", J927="High season"), VLOOKUP(B927, high_sunday, 2, 0),
    AND(H927="Weekday", J927="Low season"), VLOOKUP(B927, low_weekdays, 2, 0),
    AND(H927="Saturday", J927="Low season"), VLOOKUP(B927, low_saturday, 2, 0),
    AND(H927="Sunday", J927="Low season"), VLOOKUP(B927, low_sunday, 2, 0),
    TRUE, "error")</f>
        <v>Off-peak</v>
      </c>
    </row>
    <row r="928" spans="1:11" x14ac:dyDescent="0.25">
      <c r="A928" s="111">
        <v>45158</v>
      </c>
      <c r="B928" s="86">
        <v>0.14583333333333301</v>
      </c>
      <c r="C928" s="91">
        <f t="shared" ca="1" si="56"/>
        <v>5</v>
      </c>
      <c r="D928" s="118">
        <v>7</v>
      </c>
      <c r="E928" s="119">
        <v>0.125</v>
      </c>
      <c r="F928" s="119">
        <v>0.14583333333333301</v>
      </c>
      <c r="G928" s="115">
        <f t="shared" si="57"/>
        <v>1</v>
      </c>
      <c r="H928" s="116" t="str" cm="1">
        <f t="array" ref="H928">_xlfn.IFS((G928&gt;=2)*(G928&lt;=6), "Weekday", G928=7, "Saturday", G928=1, "Sunday")</f>
        <v>Sunday</v>
      </c>
      <c r="I928" s="116">
        <f t="shared" si="58"/>
        <v>8</v>
      </c>
      <c r="J928" s="116" t="str">
        <f t="shared" si="59"/>
        <v>High season</v>
      </c>
      <c r="K928" s="117" t="str" cm="1">
        <f t="array" ref="K928">_xlfn.IFS(AND(H928="Weekday", J928="High season"), VLOOKUP(B928, high_weekday, 2, 0),
    AND(H928="Saturday", J928="High season"), VLOOKUP(B928, high_saturday, 2, 0),
    AND(H928="Sunday", J928="High season"), VLOOKUP(B928, high_sunday, 2, 0),
    AND(H928="Weekday", J928="Low season"), VLOOKUP(B928, low_weekdays, 2, 0),
    AND(H928="Saturday", J928="Low season"), VLOOKUP(B928, low_saturday, 2, 0),
    AND(H928="Sunday", J928="Low season"), VLOOKUP(B928, low_sunday, 2, 0),
    TRUE, "error")</f>
        <v>Off-peak</v>
      </c>
    </row>
    <row r="929" spans="1:11" x14ac:dyDescent="0.25">
      <c r="A929" s="111">
        <v>45158</v>
      </c>
      <c r="B929" s="86">
        <v>0.16666666666666699</v>
      </c>
      <c r="C929" s="91">
        <f t="shared" ca="1" si="56"/>
        <v>18</v>
      </c>
      <c r="D929" s="118">
        <v>8</v>
      </c>
      <c r="E929" s="119">
        <v>0.14583333333333301</v>
      </c>
      <c r="F929" s="119">
        <v>0.16666666666666699</v>
      </c>
      <c r="G929" s="115">
        <f t="shared" si="57"/>
        <v>1</v>
      </c>
      <c r="H929" s="116" t="str" cm="1">
        <f t="array" ref="H929">_xlfn.IFS((G929&gt;=2)*(G929&lt;=6), "Weekday", G929=7, "Saturday", G929=1, "Sunday")</f>
        <v>Sunday</v>
      </c>
      <c r="I929" s="116">
        <f t="shared" si="58"/>
        <v>8</v>
      </c>
      <c r="J929" s="116" t="str">
        <f t="shared" si="59"/>
        <v>High season</v>
      </c>
      <c r="K929" s="117" t="str" cm="1">
        <f t="array" ref="K929">_xlfn.IFS(AND(H929="Weekday", J929="High season"), VLOOKUP(B929, high_weekday, 2, 0),
    AND(H929="Saturday", J929="High season"), VLOOKUP(B929, high_saturday, 2, 0),
    AND(H929="Sunday", J929="High season"), VLOOKUP(B929, high_sunday, 2, 0),
    AND(H929="Weekday", J929="Low season"), VLOOKUP(B929, low_weekdays, 2, 0),
    AND(H929="Saturday", J929="Low season"), VLOOKUP(B929, low_saturday, 2, 0),
    AND(H929="Sunday", J929="Low season"), VLOOKUP(B929, low_sunday, 2, 0),
    TRUE, "error")</f>
        <v>Off-peak</v>
      </c>
    </row>
    <row r="930" spans="1:11" x14ac:dyDescent="0.25">
      <c r="A930" s="111">
        <v>45158</v>
      </c>
      <c r="B930" s="86">
        <v>0.1875</v>
      </c>
      <c r="C930" s="91">
        <f t="shared" ca="1" si="56"/>
        <v>14</v>
      </c>
      <c r="D930" s="118">
        <v>9</v>
      </c>
      <c r="E930" s="119">
        <v>0.16666666666666699</v>
      </c>
      <c r="F930" s="119">
        <v>0.1875</v>
      </c>
      <c r="G930" s="115">
        <f t="shared" si="57"/>
        <v>1</v>
      </c>
      <c r="H930" s="116" t="str" cm="1">
        <f t="array" ref="H930">_xlfn.IFS((G930&gt;=2)*(G930&lt;=6), "Weekday", G930=7, "Saturday", G930=1, "Sunday")</f>
        <v>Sunday</v>
      </c>
      <c r="I930" s="116">
        <f t="shared" si="58"/>
        <v>8</v>
      </c>
      <c r="J930" s="116" t="str">
        <f t="shared" si="59"/>
        <v>High season</v>
      </c>
      <c r="K930" s="117" t="str" cm="1">
        <f t="array" ref="K930">_xlfn.IFS(AND(H930="Weekday", J930="High season"), VLOOKUP(B930, high_weekday, 2, 0),
    AND(H930="Saturday", J930="High season"), VLOOKUP(B930, high_saturday, 2, 0),
    AND(H930="Sunday", J930="High season"), VLOOKUP(B930, high_sunday, 2, 0),
    AND(H930="Weekday", J930="Low season"), VLOOKUP(B930, low_weekdays, 2, 0),
    AND(H930="Saturday", J930="Low season"), VLOOKUP(B930, low_saturday, 2, 0),
    AND(H930="Sunday", J930="Low season"), VLOOKUP(B930, low_sunday, 2, 0),
    TRUE, "error")</f>
        <v>Off-peak</v>
      </c>
    </row>
    <row r="931" spans="1:11" x14ac:dyDescent="0.25">
      <c r="A931" s="111">
        <v>45158</v>
      </c>
      <c r="B931" s="86">
        <v>0.20833333333333301</v>
      </c>
      <c r="C931" s="91">
        <f t="shared" ca="1" si="56"/>
        <v>1</v>
      </c>
      <c r="D931" s="118">
        <v>10</v>
      </c>
      <c r="E931" s="119">
        <v>0.1875</v>
      </c>
      <c r="F931" s="119">
        <v>0.20833333333333301</v>
      </c>
      <c r="G931" s="115">
        <f t="shared" si="57"/>
        <v>1</v>
      </c>
      <c r="H931" s="116" t="str" cm="1">
        <f t="array" ref="H931">_xlfn.IFS((G931&gt;=2)*(G931&lt;=6), "Weekday", G931=7, "Saturday", G931=1, "Sunday")</f>
        <v>Sunday</v>
      </c>
      <c r="I931" s="116">
        <f t="shared" si="58"/>
        <v>8</v>
      </c>
      <c r="J931" s="116" t="str">
        <f t="shared" si="59"/>
        <v>High season</v>
      </c>
      <c r="K931" s="117" t="str" cm="1">
        <f t="array" ref="K931">_xlfn.IFS(AND(H931="Weekday", J931="High season"), VLOOKUP(B931, high_weekday, 2, 0),
    AND(H931="Saturday", J931="High season"), VLOOKUP(B931, high_saturday, 2, 0),
    AND(H931="Sunday", J931="High season"), VLOOKUP(B931, high_sunday, 2, 0),
    AND(H931="Weekday", J931="Low season"), VLOOKUP(B931, low_weekdays, 2, 0),
    AND(H931="Saturday", J931="Low season"), VLOOKUP(B931, low_saturday, 2, 0),
    AND(H931="Sunday", J931="Low season"), VLOOKUP(B931, low_sunday, 2, 0),
    TRUE, "error")</f>
        <v>Off-peak</v>
      </c>
    </row>
    <row r="932" spans="1:11" x14ac:dyDescent="0.25">
      <c r="A932" s="111">
        <v>45158</v>
      </c>
      <c r="B932" s="86">
        <v>0.22916666666666699</v>
      </c>
      <c r="C932" s="91">
        <f t="shared" ca="1" si="56"/>
        <v>26</v>
      </c>
      <c r="D932" s="118">
        <v>11</v>
      </c>
      <c r="E932" s="119">
        <v>0.20833333333333301</v>
      </c>
      <c r="F932" s="119">
        <v>0.22916666666666699</v>
      </c>
      <c r="G932" s="115">
        <f t="shared" si="57"/>
        <v>1</v>
      </c>
      <c r="H932" s="116" t="str" cm="1">
        <f t="array" ref="H932">_xlfn.IFS((G932&gt;=2)*(G932&lt;=6), "Weekday", G932=7, "Saturday", G932=1, "Sunday")</f>
        <v>Sunday</v>
      </c>
      <c r="I932" s="116">
        <f t="shared" si="58"/>
        <v>8</v>
      </c>
      <c r="J932" s="116" t="str">
        <f t="shared" si="59"/>
        <v>High season</v>
      </c>
      <c r="K932" s="117" t="str" cm="1">
        <f t="array" ref="K932">_xlfn.IFS(AND(H932="Weekday", J932="High season"), VLOOKUP(B932, high_weekday, 2, 0),
    AND(H932="Saturday", J932="High season"), VLOOKUP(B932, high_saturday, 2, 0),
    AND(H932="Sunday", J932="High season"), VLOOKUP(B932, high_sunday, 2, 0),
    AND(H932="Weekday", J932="Low season"), VLOOKUP(B932, low_weekdays, 2, 0),
    AND(H932="Saturday", J932="Low season"), VLOOKUP(B932, low_saturday, 2, 0),
    AND(H932="Sunday", J932="Low season"), VLOOKUP(B932, low_sunday, 2, 0),
    TRUE, "error")</f>
        <v>Off-peak</v>
      </c>
    </row>
    <row r="933" spans="1:11" x14ac:dyDescent="0.25">
      <c r="A933" s="111">
        <v>45158</v>
      </c>
      <c r="B933" s="86">
        <v>0.25</v>
      </c>
      <c r="C933" s="91">
        <f t="shared" ca="1" si="56"/>
        <v>8</v>
      </c>
      <c r="D933" s="118">
        <v>12</v>
      </c>
      <c r="E933" s="119">
        <v>0.22916666666666699</v>
      </c>
      <c r="F933" s="119">
        <v>0.25</v>
      </c>
      <c r="G933" s="115">
        <f t="shared" si="57"/>
        <v>1</v>
      </c>
      <c r="H933" s="116" t="str" cm="1">
        <f t="array" ref="H933">_xlfn.IFS((G933&gt;=2)*(G933&lt;=6), "Weekday", G933=7, "Saturday", G933=1, "Sunday")</f>
        <v>Sunday</v>
      </c>
      <c r="I933" s="116">
        <f t="shared" si="58"/>
        <v>8</v>
      </c>
      <c r="J933" s="116" t="str">
        <f t="shared" si="59"/>
        <v>High season</v>
      </c>
      <c r="K933" s="117" t="str" cm="1">
        <f t="array" ref="K933">_xlfn.IFS(AND(H933="Weekday", J933="High season"), VLOOKUP(B933, high_weekday, 2, 0),
    AND(H933="Saturday", J933="High season"), VLOOKUP(B933, high_saturday, 2, 0),
    AND(H933="Sunday", J933="High season"), VLOOKUP(B933, high_sunday, 2, 0),
    AND(H933="Weekday", J933="Low season"), VLOOKUP(B933, low_weekdays, 2, 0),
    AND(H933="Saturday", J933="Low season"), VLOOKUP(B933, low_saturday, 2, 0),
    AND(H933="Sunday", J933="Low season"), VLOOKUP(B933, low_sunday, 2, 0),
    TRUE, "error")</f>
        <v>Off-peak</v>
      </c>
    </row>
    <row r="934" spans="1:11" x14ac:dyDescent="0.25">
      <c r="A934" s="111">
        <v>45158</v>
      </c>
      <c r="B934" s="86">
        <v>0.27083333333333298</v>
      </c>
      <c r="C934" s="91">
        <f t="shared" ca="1" si="56"/>
        <v>20</v>
      </c>
      <c r="D934" s="118">
        <v>13</v>
      </c>
      <c r="E934" s="119">
        <v>0.25</v>
      </c>
      <c r="F934" s="119">
        <v>0.27083333333333298</v>
      </c>
      <c r="G934" s="115">
        <f t="shared" si="57"/>
        <v>1</v>
      </c>
      <c r="H934" s="116" t="str" cm="1">
        <f t="array" ref="H934">_xlfn.IFS((G934&gt;=2)*(G934&lt;=6), "Weekday", G934=7, "Saturday", G934=1, "Sunday")</f>
        <v>Sunday</v>
      </c>
      <c r="I934" s="116">
        <f t="shared" si="58"/>
        <v>8</v>
      </c>
      <c r="J934" s="116" t="str">
        <f t="shared" si="59"/>
        <v>High season</v>
      </c>
      <c r="K934" s="117" t="str" cm="1">
        <f t="array" ref="K934">_xlfn.IFS(AND(H934="Weekday", J934="High season"), VLOOKUP(B934, high_weekday, 2, 0),
    AND(H934="Saturday", J934="High season"), VLOOKUP(B934, high_saturday, 2, 0),
    AND(H934="Sunday", J934="High season"), VLOOKUP(B934, high_sunday, 2, 0),
    AND(H934="Weekday", J934="Low season"), VLOOKUP(B934, low_weekdays, 2, 0),
    AND(H934="Saturday", J934="Low season"), VLOOKUP(B934, low_saturday, 2, 0),
    AND(H934="Sunday", J934="Low season"), VLOOKUP(B934, low_sunday, 2, 0),
    TRUE, "error")</f>
        <v>Off-peak</v>
      </c>
    </row>
    <row r="935" spans="1:11" x14ac:dyDescent="0.25">
      <c r="A935" s="111">
        <v>45158</v>
      </c>
      <c r="B935" s="86">
        <v>0.29166666666666702</v>
      </c>
      <c r="C935" s="91">
        <f t="shared" ca="1" si="56"/>
        <v>15</v>
      </c>
      <c r="D935" s="118">
        <v>14</v>
      </c>
      <c r="E935" s="119">
        <v>0.27083333333333298</v>
      </c>
      <c r="F935" s="119">
        <v>0.29166666666666702</v>
      </c>
      <c r="G935" s="115">
        <f t="shared" si="57"/>
        <v>1</v>
      </c>
      <c r="H935" s="116" t="str" cm="1">
        <f t="array" ref="H935">_xlfn.IFS((G935&gt;=2)*(G935&lt;=6), "Weekday", G935=7, "Saturday", G935=1, "Sunday")</f>
        <v>Sunday</v>
      </c>
      <c r="I935" s="116">
        <f t="shared" si="58"/>
        <v>8</v>
      </c>
      <c r="J935" s="116" t="str">
        <f t="shared" si="59"/>
        <v>High season</v>
      </c>
      <c r="K935" s="117" t="str" cm="1">
        <f t="array" ref="K935">_xlfn.IFS(AND(H935="Weekday", J935="High season"), VLOOKUP(B935, high_weekday, 2, 0),
    AND(H935="Saturday", J935="High season"), VLOOKUP(B935, high_saturday, 2, 0),
    AND(H935="Sunday", J935="High season"), VLOOKUP(B935, high_sunday, 2, 0),
    AND(H935="Weekday", J935="Low season"), VLOOKUP(B935, low_weekdays, 2, 0),
    AND(H935="Saturday", J935="Low season"), VLOOKUP(B935, low_saturday, 2, 0),
    AND(H935="Sunday", J935="Low season"), VLOOKUP(B935, low_sunday, 2, 0),
    TRUE, "error")</f>
        <v>Off-peak</v>
      </c>
    </row>
    <row r="936" spans="1:11" x14ac:dyDescent="0.25">
      <c r="A936" s="111">
        <v>45158</v>
      </c>
      <c r="B936" s="86">
        <v>0.3125</v>
      </c>
      <c r="C936" s="91">
        <f t="shared" ca="1" si="56"/>
        <v>9</v>
      </c>
      <c r="D936" s="118">
        <v>15</v>
      </c>
      <c r="E936" s="119">
        <v>0.29166666666666702</v>
      </c>
      <c r="F936" s="119">
        <v>0.3125</v>
      </c>
      <c r="G936" s="115">
        <f t="shared" si="57"/>
        <v>1</v>
      </c>
      <c r="H936" s="116" t="str" cm="1">
        <f t="array" ref="H936">_xlfn.IFS((G936&gt;=2)*(G936&lt;=6), "Weekday", G936=7, "Saturday", G936=1, "Sunday")</f>
        <v>Sunday</v>
      </c>
      <c r="I936" s="116">
        <f t="shared" si="58"/>
        <v>8</v>
      </c>
      <c r="J936" s="116" t="str">
        <f t="shared" si="59"/>
        <v>High season</v>
      </c>
      <c r="K936" s="117" t="str" cm="1">
        <f t="array" ref="K936">_xlfn.IFS(AND(H936="Weekday", J936="High season"), VLOOKUP(B936, high_weekday, 2, 0),
    AND(H936="Saturday", J936="High season"), VLOOKUP(B936, high_saturday, 2, 0),
    AND(H936="Sunday", J936="High season"), VLOOKUP(B936, high_sunday, 2, 0),
    AND(H936="Weekday", J936="Low season"), VLOOKUP(B936, low_weekdays, 2, 0),
    AND(H936="Saturday", J936="Low season"), VLOOKUP(B936, low_saturday, 2, 0),
    AND(H936="Sunday", J936="Low season"), VLOOKUP(B936, low_sunday, 2, 0),
    TRUE, "error")</f>
        <v>Off-peak</v>
      </c>
    </row>
    <row r="937" spans="1:11" x14ac:dyDescent="0.25">
      <c r="A937" s="111">
        <v>45158</v>
      </c>
      <c r="B937" s="86">
        <v>0.33333333333333298</v>
      </c>
      <c r="C937" s="91">
        <f t="shared" ca="1" si="56"/>
        <v>12</v>
      </c>
      <c r="D937" s="118">
        <v>16</v>
      </c>
      <c r="E937" s="119">
        <v>0.3125</v>
      </c>
      <c r="F937" s="119">
        <v>0.33333333333333298</v>
      </c>
      <c r="G937" s="115">
        <f t="shared" si="57"/>
        <v>1</v>
      </c>
      <c r="H937" s="116" t="str" cm="1">
        <f t="array" ref="H937">_xlfn.IFS((G937&gt;=2)*(G937&lt;=6), "Weekday", G937=7, "Saturday", G937=1, "Sunday")</f>
        <v>Sunday</v>
      </c>
      <c r="I937" s="116">
        <f t="shared" si="58"/>
        <v>8</v>
      </c>
      <c r="J937" s="116" t="str">
        <f t="shared" si="59"/>
        <v>High season</v>
      </c>
      <c r="K937" s="117" t="str" cm="1">
        <f t="array" ref="K937">_xlfn.IFS(AND(H937="Weekday", J937="High season"), VLOOKUP(B937, high_weekday, 2, 0),
    AND(H937="Saturday", J937="High season"), VLOOKUP(B937, high_saturday, 2, 0),
    AND(H937="Sunday", J937="High season"), VLOOKUP(B937, high_sunday, 2, 0),
    AND(H937="Weekday", J937="Low season"), VLOOKUP(B937, low_weekdays, 2, 0),
    AND(H937="Saturday", J937="Low season"), VLOOKUP(B937, low_saturday, 2, 0),
    AND(H937="Sunday", J937="Low season"), VLOOKUP(B937, low_sunday, 2, 0),
    TRUE, "error")</f>
        <v>Off-peak</v>
      </c>
    </row>
    <row r="938" spans="1:11" x14ac:dyDescent="0.25">
      <c r="A938" s="111">
        <v>45158</v>
      </c>
      <c r="B938" s="86">
        <v>0.35416666666666702</v>
      </c>
      <c r="C938" s="91">
        <f t="shared" ca="1" si="56"/>
        <v>17</v>
      </c>
      <c r="D938" s="118">
        <v>17</v>
      </c>
      <c r="E938" s="119">
        <v>0.33333333333333298</v>
      </c>
      <c r="F938" s="119">
        <v>0.35416666666666702</v>
      </c>
      <c r="G938" s="115">
        <f t="shared" si="57"/>
        <v>1</v>
      </c>
      <c r="H938" s="116" t="str" cm="1">
        <f t="array" ref="H938">_xlfn.IFS((G938&gt;=2)*(G938&lt;=6), "Weekday", G938=7, "Saturday", G938=1, "Sunday")</f>
        <v>Sunday</v>
      </c>
      <c r="I938" s="116">
        <f t="shared" si="58"/>
        <v>8</v>
      </c>
      <c r="J938" s="116" t="str">
        <f t="shared" si="59"/>
        <v>High season</v>
      </c>
      <c r="K938" s="117" t="str" cm="1">
        <f t="array" ref="K938">_xlfn.IFS(AND(H938="Weekday", J938="High season"), VLOOKUP(B938, high_weekday, 2, 0),
    AND(H938="Saturday", J938="High season"), VLOOKUP(B938, high_saturday, 2, 0),
    AND(H938="Sunday", J938="High season"), VLOOKUP(B938, high_sunday, 2, 0),
    AND(H938="Weekday", J938="Low season"), VLOOKUP(B938, low_weekdays, 2, 0),
    AND(H938="Saturday", J938="Low season"), VLOOKUP(B938, low_saturday, 2, 0),
    AND(H938="Sunday", J938="Low season"), VLOOKUP(B938, low_sunday, 2, 0),
    TRUE, "error")</f>
        <v>Off-peak</v>
      </c>
    </row>
    <row r="939" spans="1:11" x14ac:dyDescent="0.25">
      <c r="A939" s="111">
        <v>45158</v>
      </c>
      <c r="B939" s="86">
        <v>0.375</v>
      </c>
      <c r="C939" s="91">
        <f t="shared" ca="1" si="56"/>
        <v>13</v>
      </c>
      <c r="D939" s="118">
        <v>18</v>
      </c>
      <c r="E939" s="119">
        <v>0.35416666666666702</v>
      </c>
      <c r="F939" s="119">
        <v>0.375</v>
      </c>
      <c r="G939" s="115">
        <f t="shared" si="57"/>
        <v>1</v>
      </c>
      <c r="H939" s="116" t="str" cm="1">
        <f t="array" ref="H939">_xlfn.IFS((G939&gt;=2)*(G939&lt;=6), "Weekday", G939=7, "Saturday", G939=1, "Sunday")</f>
        <v>Sunday</v>
      </c>
      <c r="I939" s="116">
        <f t="shared" si="58"/>
        <v>8</v>
      </c>
      <c r="J939" s="116" t="str">
        <f t="shared" si="59"/>
        <v>High season</v>
      </c>
      <c r="K939" s="117" t="str" cm="1">
        <f t="array" ref="K939">_xlfn.IFS(AND(H939="Weekday", J939="High season"), VLOOKUP(B939, high_weekday, 2, 0),
    AND(H939="Saturday", J939="High season"), VLOOKUP(B939, high_saturday, 2, 0),
    AND(H939="Sunday", J939="High season"), VLOOKUP(B939, high_sunday, 2, 0),
    AND(H939="Weekday", J939="Low season"), VLOOKUP(B939, low_weekdays, 2, 0),
    AND(H939="Saturday", J939="Low season"), VLOOKUP(B939, low_saturday, 2, 0),
    AND(H939="Sunday", J939="Low season"), VLOOKUP(B939, low_sunday, 2, 0),
    TRUE, "error")</f>
        <v>Off-peak</v>
      </c>
    </row>
    <row r="940" spans="1:11" x14ac:dyDescent="0.25">
      <c r="A940" s="111">
        <v>45158</v>
      </c>
      <c r="B940" s="86">
        <v>0.39583333333333298</v>
      </c>
      <c r="C940" s="91">
        <f t="shared" ca="1" si="56"/>
        <v>6</v>
      </c>
      <c r="D940" s="118">
        <v>19</v>
      </c>
      <c r="E940" s="119">
        <v>0.375</v>
      </c>
      <c r="F940" s="119">
        <v>0.39583333333333298</v>
      </c>
      <c r="G940" s="115">
        <f t="shared" si="57"/>
        <v>1</v>
      </c>
      <c r="H940" s="116" t="str" cm="1">
        <f t="array" ref="H940">_xlfn.IFS((G940&gt;=2)*(G940&lt;=6), "Weekday", G940=7, "Saturday", G940=1, "Sunday")</f>
        <v>Sunday</v>
      </c>
      <c r="I940" s="116">
        <f t="shared" si="58"/>
        <v>8</v>
      </c>
      <c r="J940" s="116" t="str">
        <f t="shared" si="59"/>
        <v>High season</v>
      </c>
      <c r="K940" s="117" t="str" cm="1">
        <f t="array" ref="K940">_xlfn.IFS(AND(H940="Weekday", J940="High season"), VLOOKUP(B940, high_weekday, 2, 0),
    AND(H940="Saturday", J940="High season"), VLOOKUP(B940, high_saturday, 2, 0),
    AND(H940="Sunday", J940="High season"), VLOOKUP(B940, high_sunday, 2, 0),
    AND(H940="Weekday", J940="Low season"), VLOOKUP(B940, low_weekdays, 2, 0),
    AND(H940="Saturday", J940="Low season"), VLOOKUP(B940, low_saturday, 2, 0),
    AND(H940="Sunday", J940="Low season"), VLOOKUP(B940, low_sunday, 2, 0),
    TRUE, "error")</f>
        <v>Off-peak</v>
      </c>
    </row>
    <row r="941" spans="1:11" x14ac:dyDescent="0.25">
      <c r="A941" s="111">
        <v>45158</v>
      </c>
      <c r="B941" s="86">
        <v>0.41666666666666702</v>
      </c>
      <c r="C941" s="91">
        <f t="shared" ca="1" si="56"/>
        <v>4</v>
      </c>
      <c r="D941" s="118">
        <v>20</v>
      </c>
      <c r="E941" s="119">
        <v>0.39583333333333298</v>
      </c>
      <c r="F941" s="119">
        <v>0.41666666666666702</v>
      </c>
      <c r="G941" s="115">
        <f t="shared" si="57"/>
        <v>1</v>
      </c>
      <c r="H941" s="116" t="str" cm="1">
        <f t="array" ref="H941">_xlfn.IFS((G941&gt;=2)*(G941&lt;=6), "Weekday", G941=7, "Saturday", G941=1, "Sunday")</f>
        <v>Sunday</v>
      </c>
      <c r="I941" s="116">
        <f t="shared" si="58"/>
        <v>8</v>
      </c>
      <c r="J941" s="116" t="str">
        <f t="shared" si="59"/>
        <v>High season</v>
      </c>
      <c r="K941" s="117" t="str" cm="1">
        <f t="array" ref="K941">_xlfn.IFS(AND(H941="Weekday", J941="High season"), VLOOKUP(B941, high_weekday, 2, 0),
    AND(H941="Saturday", J941="High season"), VLOOKUP(B941, high_saturday, 2, 0),
    AND(H941="Sunday", J941="High season"), VLOOKUP(B941, high_sunday, 2, 0),
    AND(H941="Weekday", J941="Low season"), VLOOKUP(B941, low_weekdays, 2, 0),
    AND(H941="Saturday", J941="Low season"), VLOOKUP(B941, low_saturday, 2, 0),
    AND(H941="Sunday", J941="Low season"), VLOOKUP(B941, low_sunday, 2, 0),
    TRUE, "error")</f>
        <v>Off-peak</v>
      </c>
    </row>
    <row r="942" spans="1:11" x14ac:dyDescent="0.25">
      <c r="A942" s="111">
        <v>45158</v>
      </c>
      <c r="B942" s="86">
        <v>0.4375</v>
      </c>
      <c r="C942" s="91">
        <f t="shared" ca="1" si="56"/>
        <v>22</v>
      </c>
      <c r="D942" s="118">
        <v>21</v>
      </c>
      <c r="E942" s="119">
        <v>0.41666666666666702</v>
      </c>
      <c r="F942" s="119">
        <v>0.4375</v>
      </c>
      <c r="G942" s="115">
        <f t="shared" si="57"/>
        <v>1</v>
      </c>
      <c r="H942" s="116" t="str" cm="1">
        <f t="array" ref="H942">_xlfn.IFS((G942&gt;=2)*(G942&lt;=6), "Weekday", G942=7, "Saturday", G942=1, "Sunday")</f>
        <v>Sunday</v>
      </c>
      <c r="I942" s="116">
        <f t="shared" si="58"/>
        <v>8</v>
      </c>
      <c r="J942" s="116" t="str">
        <f t="shared" si="59"/>
        <v>High season</v>
      </c>
      <c r="K942" s="117" t="str" cm="1">
        <f t="array" ref="K942">_xlfn.IFS(AND(H942="Weekday", J942="High season"), VLOOKUP(B942, high_weekday, 2, 0),
    AND(H942="Saturday", J942="High season"), VLOOKUP(B942, high_saturday, 2, 0),
    AND(H942="Sunday", J942="High season"), VLOOKUP(B942, high_sunday, 2, 0),
    AND(H942="Weekday", J942="Low season"), VLOOKUP(B942, low_weekdays, 2, 0),
    AND(H942="Saturday", J942="Low season"), VLOOKUP(B942, low_saturday, 2, 0),
    AND(H942="Sunday", J942="Low season"), VLOOKUP(B942, low_sunday, 2, 0),
    TRUE, "error")</f>
        <v>Off-peak</v>
      </c>
    </row>
    <row r="943" spans="1:11" x14ac:dyDescent="0.25">
      <c r="A943" s="111">
        <v>45158</v>
      </c>
      <c r="B943" s="86">
        <v>0.45833333333333298</v>
      </c>
      <c r="C943" s="91">
        <f t="shared" ca="1" si="56"/>
        <v>16</v>
      </c>
      <c r="D943" s="118">
        <v>22</v>
      </c>
      <c r="E943" s="119">
        <v>0.4375</v>
      </c>
      <c r="F943" s="119">
        <v>0.45833333333333298</v>
      </c>
      <c r="G943" s="115">
        <f t="shared" si="57"/>
        <v>1</v>
      </c>
      <c r="H943" s="116" t="str" cm="1">
        <f t="array" ref="H943">_xlfn.IFS((G943&gt;=2)*(G943&lt;=6), "Weekday", G943=7, "Saturday", G943=1, "Sunday")</f>
        <v>Sunday</v>
      </c>
      <c r="I943" s="116">
        <f t="shared" si="58"/>
        <v>8</v>
      </c>
      <c r="J943" s="116" t="str">
        <f t="shared" si="59"/>
        <v>High season</v>
      </c>
      <c r="K943" s="117" t="str" cm="1">
        <f t="array" ref="K943">_xlfn.IFS(AND(H943="Weekday", J943="High season"), VLOOKUP(B943, high_weekday, 2, 0),
    AND(H943="Saturday", J943="High season"), VLOOKUP(B943, high_saturday, 2, 0),
    AND(H943="Sunday", J943="High season"), VLOOKUP(B943, high_sunday, 2, 0),
    AND(H943="Weekday", J943="Low season"), VLOOKUP(B943, low_weekdays, 2, 0),
    AND(H943="Saturday", J943="Low season"), VLOOKUP(B943, low_saturday, 2, 0),
    AND(H943="Sunday", J943="Low season"), VLOOKUP(B943, low_sunday, 2, 0),
    TRUE, "error")</f>
        <v>Off-peak</v>
      </c>
    </row>
    <row r="944" spans="1:11" x14ac:dyDescent="0.25">
      <c r="A944" s="111">
        <v>45158</v>
      </c>
      <c r="B944" s="86">
        <v>0.47916666666666702</v>
      </c>
      <c r="C944" s="91">
        <f t="shared" ca="1" si="56"/>
        <v>21</v>
      </c>
      <c r="D944" s="118">
        <v>23</v>
      </c>
      <c r="E944" s="119">
        <v>0.45833333333333298</v>
      </c>
      <c r="F944" s="119">
        <v>0.47916666666666702</v>
      </c>
      <c r="G944" s="115">
        <f t="shared" si="57"/>
        <v>1</v>
      </c>
      <c r="H944" s="116" t="str" cm="1">
        <f t="array" ref="H944">_xlfn.IFS((G944&gt;=2)*(G944&lt;=6), "Weekday", G944=7, "Saturday", G944=1, "Sunday")</f>
        <v>Sunday</v>
      </c>
      <c r="I944" s="116">
        <f t="shared" si="58"/>
        <v>8</v>
      </c>
      <c r="J944" s="116" t="str">
        <f t="shared" si="59"/>
        <v>High season</v>
      </c>
      <c r="K944" s="117" t="str" cm="1">
        <f t="array" ref="K944">_xlfn.IFS(AND(H944="Weekday", J944="High season"), VLOOKUP(B944, high_weekday, 2, 0),
    AND(H944="Saturday", J944="High season"), VLOOKUP(B944, high_saturday, 2, 0),
    AND(H944="Sunday", J944="High season"), VLOOKUP(B944, high_sunday, 2, 0),
    AND(H944="Weekday", J944="Low season"), VLOOKUP(B944, low_weekdays, 2, 0),
    AND(H944="Saturday", J944="Low season"), VLOOKUP(B944, low_saturday, 2, 0),
    AND(H944="Sunday", J944="Low season"), VLOOKUP(B944, low_sunday, 2, 0),
    TRUE, "error")</f>
        <v>Off-peak</v>
      </c>
    </row>
    <row r="945" spans="1:11" x14ac:dyDescent="0.25">
      <c r="A945" s="111">
        <v>45158</v>
      </c>
      <c r="B945" s="86">
        <v>0.5</v>
      </c>
      <c r="C945" s="91">
        <f t="shared" ca="1" si="56"/>
        <v>27</v>
      </c>
      <c r="D945" s="118">
        <v>24</v>
      </c>
      <c r="E945" s="119">
        <v>0.47916666666666702</v>
      </c>
      <c r="F945" s="119">
        <v>0.5</v>
      </c>
      <c r="G945" s="115">
        <f t="shared" si="57"/>
        <v>1</v>
      </c>
      <c r="H945" s="116" t="str" cm="1">
        <f t="array" ref="H945">_xlfn.IFS((G945&gt;=2)*(G945&lt;=6), "Weekday", G945=7, "Saturday", G945=1, "Sunday")</f>
        <v>Sunday</v>
      </c>
      <c r="I945" s="116">
        <f t="shared" si="58"/>
        <v>8</v>
      </c>
      <c r="J945" s="116" t="str">
        <f t="shared" si="59"/>
        <v>High season</v>
      </c>
      <c r="K945" s="117" t="str" cm="1">
        <f t="array" ref="K945">_xlfn.IFS(AND(H945="Weekday", J945="High season"), VLOOKUP(B945, high_weekday, 2, 0),
    AND(H945="Saturday", J945="High season"), VLOOKUP(B945, high_saturday, 2, 0),
    AND(H945="Sunday", J945="High season"), VLOOKUP(B945, high_sunday, 2, 0),
    AND(H945="Weekday", J945="Low season"), VLOOKUP(B945, low_weekdays, 2, 0),
    AND(H945="Saturday", J945="Low season"), VLOOKUP(B945, low_saturday, 2, 0),
    AND(H945="Sunday", J945="Low season"), VLOOKUP(B945, low_sunday, 2, 0),
    TRUE, "error")</f>
        <v>Off-peak</v>
      </c>
    </row>
    <row r="946" spans="1:11" x14ac:dyDescent="0.25">
      <c r="A946" s="111">
        <v>45158</v>
      </c>
      <c r="B946" s="86">
        <v>0.52083333333333304</v>
      </c>
      <c r="C946" s="91">
        <f t="shared" ca="1" si="56"/>
        <v>28</v>
      </c>
      <c r="D946" s="118">
        <v>25</v>
      </c>
      <c r="E946" s="119">
        <v>0.5</v>
      </c>
      <c r="F946" s="119">
        <v>0.52083333333333304</v>
      </c>
      <c r="G946" s="115">
        <f t="shared" si="57"/>
        <v>1</v>
      </c>
      <c r="H946" s="116" t="str" cm="1">
        <f t="array" ref="H946">_xlfn.IFS((G946&gt;=2)*(G946&lt;=6), "Weekday", G946=7, "Saturday", G946=1, "Sunday")</f>
        <v>Sunday</v>
      </c>
      <c r="I946" s="116">
        <f t="shared" si="58"/>
        <v>8</v>
      </c>
      <c r="J946" s="116" t="str">
        <f t="shared" si="59"/>
        <v>High season</v>
      </c>
      <c r="K946" s="117" t="str" cm="1">
        <f t="array" ref="K946">_xlfn.IFS(AND(H946="Weekday", J946="High season"), VLOOKUP(B946, high_weekday, 2, 0),
    AND(H946="Saturday", J946="High season"), VLOOKUP(B946, high_saturday, 2, 0),
    AND(H946="Sunday", J946="High season"), VLOOKUP(B946, high_sunday, 2, 0),
    AND(H946="Weekday", J946="Low season"), VLOOKUP(B946, low_weekdays, 2, 0),
    AND(H946="Saturday", J946="Low season"), VLOOKUP(B946, low_saturday, 2, 0),
    AND(H946="Sunday", J946="Low season"), VLOOKUP(B946, low_sunday, 2, 0),
    TRUE, "error")</f>
        <v>Off-peak</v>
      </c>
    </row>
    <row r="947" spans="1:11" x14ac:dyDescent="0.25">
      <c r="A947" s="111">
        <v>45158</v>
      </c>
      <c r="B947" s="86">
        <v>0.54166666666666696</v>
      </c>
      <c r="C947" s="91">
        <f t="shared" ca="1" si="56"/>
        <v>5</v>
      </c>
      <c r="D947" s="118">
        <v>26</v>
      </c>
      <c r="E947" s="119">
        <v>0.52083333333333304</v>
      </c>
      <c r="F947" s="119">
        <v>0.54166666666666696</v>
      </c>
      <c r="G947" s="115">
        <f t="shared" si="57"/>
        <v>1</v>
      </c>
      <c r="H947" s="116" t="str" cm="1">
        <f t="array" ref="H947">_xlfn.IFS((G947&gt;=2)*(G947&lt;=6), "Weekday", G947=7, "Saturday", G947=1, "Sunday")</f>
        <v>Sunday</v>
      </c>
      <c r="I947" s="116">
        <f t="shared" si="58"/>
        <v>8</v>
      </c>
      <c r="J947" s="116" t="str">
        <f t="shared" si="59"/>
        <v>High season</v>
      </c>
      <c r="K947" s="117" t="str" cm="1">
        <f t="array" ref="K947">_xlfn.IFS(AND(H947="Weekday", J947="High season"), VLOOKUP(B947, high_weekday, 2, 0),
    AND(H947="Saturday", J947="High season"), VLOOKUP(B947, high_saturday, 2, 0),
    AND(H947="Sunday", J947="High season"), VLOOKUP(B947, high_sunday, 2, 0),
    AND(H947="Weekday", J947="Low season"), VLOOKUP(B947, low_weekdays, 2, 0),
    AND(H947="Saturday", J947="Low season"), VLOOKUP(B947, low_saturday, 2, 0),
    AND(H947="Sunday", J947="Low season"), VLOOKUP(B947, low_sunday, 2, 0),
    TRUE, "error")</f>
        <v>Off-peak</v>
      </c>
    </row>
    <row r="948" spans="1:11" x14ac:dyDescent="0.25">
      <c r="A948" s="111">
        <v>45158</v>
      </c>
      <c r="B948" s="86">
        <v>0.5625</v>
      </c>
      <c r="C948" s="91">
        <f t="shared" ca="1" si="56"/>
        <v>30</v>
      </c>
      <c r="D948" s="118">
        <v>27</v>
      </c>
      <c r="E948" s="119">
        <v>0.54166666666666696</v>
      </c>
      <c r="F948" s="119">
        <v>0.5625</v>
      </c>
      <c r="G948" s="115">
        <f t="shared" si="57"/>
        <v>1</v>
      </c>
      <c r="H948" s="116" t="str" cm="1">
        <f t="array" ref="H948">_xlfn.IFS((G948&gt;=2)*(G948&lt;=6), "Weekday", G948=7, "Saturday", G948=1, "Sunday")</f>
        <v>Sunday</v>
      </c>
      <c r="I948" s="116">
        <f t="shared" si="58"/>
        <v>8</v>
      </c>
      <c r="J948" s="116" t="str">
        <f t="shared" si="59"/>
        <v>High season</v>
      </c>
      <c r="K948" s="117" t="str" cm="1">
        <f t="array" ref="K948">_xlfn.IFS(AND(H948="Weekday", J948="High season"), VLOOKUP(B948, high_weekday, 2, 0),
    AND(H948="Saturday", J948="High season"), VLOOKUP(B948, high_saturday, 2, 0),
    AND(H948="Sunday", J948="High season"), VLOOKUP(B948, high_sunday, 2, 0),
    AND(H948="Weekday", J948="Low season"), VLOOKUP(B948, low_weekdays, 2, 0),
    AND(H948="Saturday", J948="Low season"), VLOOKUP(B948, low_saturday, 2, 0),
    AND(H948="Sunday", J948="Low season"), VLOOKUP(B948, low_sunday, 2, 0),
    TRUE, "error")</f>
        <v>Off-peak</v>
      </c>
    </row>
    <row r="949" spans="1:11" x14ac:dyDescent="0.25">
      <c r="A949" s="111">
        <v>45158</v>
      </c>
      <c r="B949" s="86">
        <v>0.58333333333333304</v>
      </c>
      <c r="C949" s="91">
        <f t="shared" ca="1" si="56"/>
        <v>13</v>
      </c>
      <c r="D949" s="118">
        <v>28</v>
      </c>
      <c r="E949" s="119">
        <v>0.5625</v>
      </c>
      <c r="F949" s="119">
        <v>0.58333333333333304</v>
      </c>
      <c r="G949" s="115">
        <f t="shared" si="57"/>
        <v>1</v>
      </c>
      <c r="H949" s="116" t="str" cm="1">
        <f t="array" ref="H949">_xlfn.IFS((G949&gt;=2)*(G949&lt;=6), "Weekday", G949=7, "Saturday", G949=1, "Sunday")</f>
        <v>Sunday</v>
      </c>
      <c r="I949" s="116">
        <f t="shared" si="58"/>
        <v>8</v>
      </c>
      <c r="J949" s="116" t="str">
        <f t="shared" si="59"/>
        <v>High season</v>
      </c>
      <c r="K949" s="117" t="str" cm="1">
        <f t="array" ref="K949">_xlfn.IFS(AND(H949="Weekday", J949="High season"), VLOOKUP(B949, high_weekday, 2, 0),
    AND(H949="Saturday", J949="High season"), VLOOKUP(B949, high_saturday, 2, 0),
    AND(H949="Sunday", J949="High season"), VLOOKUP(B949, high_sunday, 2, 0),
    AND(H949="Weekday", J949="Low season"), VLOOKUP(B949, low_weekdays, 2, 0),
    AND(H949="Saturday", J949="Low season"), VLOOKUP(B949, low_saturday, 2, 0),
    AND(H949="Sunday", J949="Low season"), VLOOKUP(B949, low_sunday, 2, 0),
    TRUE, "error")</f>
        <v>Off-peak</v>
      </c>
    </row>
    <row r="950" spans="1:11" x14ac:dyDescent="0.25">
      <c r="A950" s="111">
        <v>45158</v>
      </c>
      <c r="B950" s="86">
        <v>0.60416666666666696</v>
      </c>
      <c r="C950" s="91">
        <f t="shared" ca="1" si="56"/>
        <v>13</v>
      </c>
      <c r="D950" s="118">
        <v>29</v>
      </c>
      <c r="E950" s="119">
        <v>0.58333333333333304</v>
      </c>
      <c r="F950" s="119">
        <v>0.60416666666666696</v>
      </c>
      <c r="G950" s="115">
        <f t="shared" si="57"/>
        <v>1</v>
      </c>
      <c r="H950" s="116" t="str" cm="1">
        <f t="array" ref="H950">_xlfn.IFS((G950&gt;=2)*(G950&lt;=6), "Weekday", G950=7, "Saturday", G950=1, "Sunday")</f>
        <v>Sunday</v>
      </c>
      <c r="I950" s="116">
        <f t="shared" si="58"/>
        <v>8</v>
      </c>
      <c r="J950" s="116" t="str">
        <f t="shared" si="59"/>
        <v>High season</v>
      </c>
      <c r="K950" s="117" t="str" cm="1">
        <f t="array" ref="K950">_xlfn.IFS(AND(H950="Weekday", J950="High season"), VLOOKUP(B950, high_weekday, 2, 0),
    AND(H950="Saturday", J950="High season"), VLOOKUP(B950, high_saturday, 2, 0),
    AND(H950="Sunday", J950="High season"), VLOOKUP(B950, high_sunday, 2, 0),
    AND(H950="Weekday", J950="Low season"), VLOOKUP(B950, low_weekdays, 2, 0),
    AND(H950="Saturday", J950="Low season"), VLOOKUP(B950, low_saturday, 2, 0),
    AND(H950="Sunday", J950="Low season"), VLOOKUP(B950, low_sunday, 2, 0),
    TRUE, "error")</f>
        <v>Off-peak</v>
      </c>
    </row>
    <row r="951" spans="1:11" x14ac:dyDescent="0.25">
      <c r="A951" s="111">
        <v>45158</v>
      </c>
      <c r="B951" s="86">
        <v>0.625</v>
      </c>
      <c r="C951" s="91">
        <f t="shared" ca="1" si="56"/>
        <v>28</v>
      </c>
      <c r="D951" s="118">
        <v>30</v>
      </c>
      <c r="E951" s="119">
        <v>0.60416666666666696</v>
      </c>
      <c r="F951" s="119">
        <v>0.625</v>
      </c>
      <c r="G951" s="115">
        <f t="shared" si="57"/>
        <v>1</v>
      </c>
      <c r="H951" s="116" t="str" cm="1">
        <f t="array" ref="H951">_xlfn.IFS((G951&gt;=2)*(G951&lt;=6), "Weekday", G951=7, "Saturday", G951=1, "Sunday")</f>
        <v>Sunday</v>
      </c>
      <c r="I951" s="116">
        <f t="shared" si="58"/>
        <v>8</v>
      </c>
      <c r="J951" s="116" t="str">
        <f t="shared" si="59"/>
        <v>High season</v>
      </c>
      <c r="K951" s="117" t="str" cm="1">
        <f t="array" ref="K951">_xlfn.IFS(AND(H951="Weekday", J951="High season"), VLOOKUP(B951, high_weekday, 2, 0),
    AND(H951="Saturday", J951="High season"), VLOOKUP(B951, high_saturday, 2, 0),
    AND(H951="Sunday", J951="High season"), VLOOKUP(B951, high_sunday, 2, 0),
    AND(H951="Weekday", J951="Low season"), VLOOKUP(B951, low_weekdays, 2, 0),
    AND(H951="Saturday", J951="Low season"), VLOOKUP(B951, low_saturday, 2, 0),
    AND(H951="Sunday", J951="Low season"), VLOOKUP(B951, low_sunday, 2, 0),
    TRUE, "error")</f>
        <v>Off-peak</v>
      </c>
    </row>
    <row r="952" spans="1:11" x14ac:dyDescent="0.25">
      <c r="A952" s="111">
        <v>45158</v>
      </c>
      <c r="B952" s="86">
        <v>0.64583333333333304</v>
      </c>
      <c r="C952" s="91">
        <f t="shared" ca="1" si="56"/>
        <v>19</v>
      </c>
      <c r="D952" s="118">
        <v>31</v>
      </c>
      <c r="E952" s="119">
        <v>0.625</v>
      </c>
      <c r="F952" s="119">
        <v>0.64583333333333304</v>
      </c>
      <c r="G952" s="115">
        <f t="shared" si="57"/>
        <v>1</v>
      </c>
      <c r="H952" s="116" t="str" cm="1">
        <f t="array" ref="H952">_xlfn.IFS((G952&gt;=2)*(G952&lt;=6), "Weekday", G952=7, "Saturday", G952=1, "Sunday")</f>
        <v>Sunday</v>
      </c>
      <c r="I952" s="116">
        <f t="shared" si="58"/>
        <v>8</v>
      </c>
      <c r="J952" s="116" t="str">
        <f t="shared" si="59"/>
        <v>High season</v>
      </c>
      <c r="K952" s="117" t="str" cm="1">
        <f t="array" ref="K952">_xlfn.IFS(AND(H952="Weekday", J952="High season"), VLOOKUP(B952, high_weekday, 2, 0),
    AND(H952="Saturday", J952="High season"), VLOOKUP(B952, high_saturday, 2, 0),
    AND(H952="Sunday", J952="High season"), VLOOKUP(B952, high_sunday, 2, 0),
    AND(H952="Weekday", J952="Low season"), VLOOKUP(B952, low_weekdays, 2, 0),
    AND(H952="Saturday", J952="Low season"), VLOOKUP(B952, low_saturday, 2, 0),
    AND(H952="Sunday", J952="Low season"), VLOOKUP(B952, low_sunday, 2, 0),
    TRUE, "error")</f>
        <v>Off-peak</v>
      </c>
    </row>
    <row r="953" spans="1:11" x14ac:dyDescent="0.25">
      <c r="A953" s="111">
        <v>45158</v>
      </c>
      <c r="B953" s="86">
        <v>0.66666666666666696</v>
      </c>
      <c r="C953" s="91">
        <f t="shared" ca="1" si="56"/>
        <v>12</v>
      </c>
      <c r="D953" s="118">
        <v>32</v>
      </c>
      <c r="E953" s="119">
        <v>0.64583333333333304</v>
      </c>
      <c r="F953" s="119">
        <v>0.66666666666666696</v>
      </c>
      <c r="G953" s="115">
        <f t="shared" si="57"/>
        <v>1</v>
      </c>
      <c r="H953" s="116" t="str" cm="1">
        <f t="array" ref="H953">_xlfn.IFS((G953&gt;=2)*(G953&lt;=6), "Weekday", G953=7, "Saturday", G953=1, "Sunday")</f>
        <v>Sunday</v>
      </c>
      <c r="I953" s="116">
        <f t="shared" si="58"/>
        <v>8</v>
      </c>
      <c r="J953" s="116" t="str">
        <f t="shared" si="59"/>
        <v>High season</v>
      </c>
      <c r="K953" s="117" t="str" cm="1">
        <f t="array" ref="K953">_xlfn.IFS(AND(H953="Weekday", J953="High season"), VLOOKUP(B953, high_weekday, 2, 0),
    AND(H953="Saturday", J953="High season"), VLOOKUP(B953, high_saturday, 2, 0),
    AND(H953="Sunday", J953="High season"), VLOOKUP(B953, high_sunday, 2, 0),
    AND(H953="Weekday", J953="Low season"), VLOOKUP(B953, low_weekdays, 2, 0),
    AND(H953="Saturday", J953="Low season"), VLOOKUP(B953, low_saturday, 2, 0),
    AND(H953="Sunday", J953="Low season"), VLOOKUP(B953, low_sunday, 2, 0),
    TRUE, "error")</f>
        <v>Off-peak</v>
      </c>
    </row>
    <row r="954" spans="1:11" x14ac:dyDescent="0.25">
      <c r="A954" s="111">
        <v>45158</v>
      </c>
      <c r="B954" s="86">
        <v>0.6875</v>
      </c>
      <c r="C954" s="91">
        <f t="shared" ca="1" si="56"/>
        <v>25</v>
      </c>
      <c r="D954" s="118">
        <v>33</v>
      </c>
      <c r="E954" s="119">
        <v>0.66666666666666696</v>
      </c>
      <c r="F954" s="119">
        <v>0.6875</v>
      </c>
      <c r="G954" s="115">
        <f t="shared" si="57"/>
        <v>1</v>
      </c>
      <c r="H954" s="116" t="str" cm="1">
        <f t="array" ref="H954">_xlfn.IFS((G954&gt;=2)*(G954&lt;=6), "Weekday", G954=7, "Saturday", G954=1, "Sunday")</f>
        <v>Sunday</v>
      </c>
      <c r="I954" s="116">
        <f t="shared" si="58"/>
        <v>8</v>
      </c>
      <c r="J954" s="116" t="str">
        <f t="shared" si="59"/>
        <v>High season</v>
      </c>
      <c r="K954" s="117" t="str" cm="1">
        <f t="array" ref="K954">_xlfn.IFS(AND(H954="Weekday", J954="High season"), VLOOKUP(B954, high_weekday, 2, 0),
    AND(H954="Saturday", J954="High season"), VLOOKUP(B954, high_saturday, 2, 0),
    AND(H954="Sunday", J954="High season"), VLOOKUP(B954, high_sunday, 2, 0),
    AND(H954="Weekday", J954="Low season"), VLOOKUP(B954, low_weekdays, 2, 0),
    AND(H954="Saturday", J954="Low season"), VLOOKUP(B954, low_saturday, 2, 0),
    AND(H954="Sunday", J954="Low season"), VLOOKUP(B954, low_sunday, 2, 0),
    TRUE, "error")</f>
        <v>Off-peak</v>
      </c>
    </row>
    <row r="955" spans="1:11" x14ac:dyDescent="0.25">
      <c r="A955" s="111">
        <v>45158</v>
      </c>
      <c r="B955" s="86">
        <v>0.70833333333333304</v>
      </c>
      <c r="C955" s="91">
        <f t="shared" ca="1" si="56"/>
        <v>10</v>
      </c>
      <c r="D955" s="118">
        <v>34</v>
      </c>
      <c r="E955" s="119">
        <v>0.6875</v>
      </c>
      <c r="F955" s="119">
        <v>0.70833333333333304</v>
      </c>
      <c r="G955" s="115">
        <f t="shared" si="57"/>
        <v>1</v>
      </c>
      <c r="H955" s="116" t="str" cm="1">
        <f t="array" ref="H955">_xlfn.IFS((G955&gt;=2)*(G955&lt;=6), "Weekday", G955=7, "Saturday", G955=1, "Sunday")</f>
        <v>Sunday</v>
      </c>
      <c r="I955" s="116">
        <f t="shared" si="58"/>
        <v>8</v>
      </c>
      <c r="J955" s="116" t="str">
        <f t="shared" si="59"/>
        <v>High season</v>
      </c>
      <c r="K955" s="117" t="str" cm="1">
        <f t="array" ref="K955">_xlfn.IFS(AND(H955="Weekday", J955="High season"), VLOOKUP(B955, high_weekday, 2, 0),
    AND(H955="Saturday", J955="High season"), VLOOKUP(B955, high_saturday, 2, 0),
    AND(H955="Sunday", J955="High season"), VLOOKUP(B955, high_sunday, 2, 0),
    AND(H955="Weekday", J955="Low season"), VLOOKUP(B955, low_weekdays, 2, 0),
    AND(H955="Saturday", J955="Low season"), VLOOKUP(B955, low_saturday, 2, 0),
    AND(H955="Sunday", J955="Low season"), VLOOKUP(B955, low_sunday, 2, 0),
    TRUE, "error")</f>
        <v>Off-peak</v>
      </c>
    </row>
    <row r="956" spans="1:11" x14ac:dyDescent="0.25">
      <c r="A956" s="111">
        <v>45158</v>
      </c>
      <c r="B956" s="86">
        <v>0.72916666666666696</v>
      </c>
      <c r="C956" s="91">
        <f t="shared" ca="1" si="56"/>
        <v>24</v>
      </c>
      <c r="D956" s="118">
        <v>35</v>
      </c>
      <c r="E956" s="119">
        <v>0.70833333333333304</v>
      </c>
      <c r="F956" s="119">
        <v>0.72916666666666696</v>
      </c>
      <c r="G956" s="115">
        <f t="shared" si="57"/>
        <v>1</v>
      </c>
      <c r="H956" s="116" t="str" cm="1">
        <f t="array" ref="H956">_xlfn.IFS((G956&gt;=2)*(G956&lt;=6), "Weekday", G956=7, "Saturday", G956=1, "Sunday")</f>
        <v>Sunday</v>
      </c>
      <c r="I956" s="116">
        <f t="shared" si="58"/>
        <v>8</v>
      </c>
      <c r="J956" s="116" t="str">
        <f t="shared" si="59"/>
        <v>High season</v>
      </c>
      <c r="K956" s="117" t="str" cm="1">
        <f t="array" ref="K956">_xlfn.IFS(AND(H956="Weekday", J956="High season"), VLOOKUP(B956, high_weekday, 2, 0),
    AND(H956="Saturday", J956="High season"), VLOOKUP(B956, high_saturday, 2, 0),
    AND(H956="Sunday", J956="High season"), VLOOKUP(B956, high_sunday, 2, 0),
    AND(H956="Weekday", J956="Low season"), VLOOKUP(B956, low_weekdays, 2, 0),
    AND(H956="Saturday", J956="Low season"), VLOOKUP(B956, low_saturday, 2, 0),
    AND(H956="Sunday", J956="Low season"), VLOOKUP(B956, low_sunday, 2, 0),
    TRUE, "error")</f>
        <v>Off-peak</v>
      </c>
    </row>
    <row r="957" spans="1:11" x14ac:dyDescent="0.25">
      <c r="A957" s="111">
        <v>45158</v>
      </c>
      <c r="B957" s="86">
        <v>0.75</v>
      </c>
      <c r="C957" s="91">
        <f t="shared" ca="1" si="56"/>
        <v>12</v>
      </c>
      <c r="D957" s="118">
        <v>36</v>
      </c>
      <c r="E957" s="119">
        <v>0.72916666666666696</v>
      </c>
      <c r="F957" s="119">
        <v>0.75</v>
      </c>
      <c r="G957" s="115">
        <f t="shared" si="57"/>
        <v>1</v>
      </c>
      <c r="H957" s="116" t="str" cm="1">
        <f t="array" ref="H957">_xlfn.IFS((G957&gt;=2)*(G957&lt;=6), "Weekday", G957=7, "Saturday", G957=1, "Sunday")</f>
        <v>Sunday</v>
      </c>
      <c r="I957" s="116">
        <f t="shared" si="58"/>
        <v>8</v>
      </c>
      <c r="J957" s="116" t="str">
        <f t="shared" si="59"/>
        <v>High season</v>
      </c>
      <c r="K957" s="117" t="str" cm="1">
        <f t="array" ref="K957">_xlfn.IFS(AND(H957="Weekday", J957="High season"), VLOOKUP(B957, high_weekday, 2, 0),
    AND(H957="Saturday", J957="High season"), VLOOKUP(B957, high_saturday, 2, 0),
    AND(H957="Sunday", J957="High season"), VLOOKUP(B957, high_sunday, 2, 0),
    AND(H957="Weekday", J957="Low season"), VLOOKUP(B957, low_weekdays, 2, 0),
    AND(H957="Saturday", J957="Low season"), VLOOKUP(B957, low_saturday, 2, 0),
    AND(H957="Sunday", J957="Low season"), VLOOKUP(B957, low_sunday, 2, 0),
    TRUE, "error")</f>
        <v>Off-peak</v>
      </c>
    </row>
    <row r="958" spans="1:11" x14ac:dyDescent="0.25">
      <c r="A958" s="111">
        <v>45158</v>
      </c>
      <c r="B958" s="86">
        <v>0.77083333333333304</v>
      </c>
      <c r="C958" s="91">
        <f t="shared" ca="1" si="56"/>
        <v>20</v>
      </c>
      <c r="D958" s="118">
        <v>37</v>
      </c>
      <c r="E958" s="119">
        <v>0.75</v>
      </c>
      <c r="F958" s="119">
        <v>0.77083333333333304</v>
      </c>
      <c r="G958" s="115">
        <f t="shared" si="57"/>
        <v>1</v>
      </c>
      <c r="H958" s="116" t="str" cm="1">
        <f t="array" ref="H958">_xlfn.IFS((G958&gt;=2)*(G958&lt;=6), "Weekday", G958=7, "Saturday", G958=1, "Sunday")</f>
        <v>Sunday</v>
      </c>
      <c r="I958" s="116">
        <f t="shared" si="58"/>
        <v>8</v>
      </c>
      <c r="J958" s="116" t="str">
        <f t="shared" si="59"/>
        <v>High season</v>
      </c>
      <c r="K958" s="117" t="str" cm="1">
        <f t="array" ref="K958">_xlfn.IFS(AND(H958="Weekday", J958="High season"), VLOOKUP(B958, high_weekday, 2, 0),
    AND(H958="Saturday", J958="High season"), VLOOKUP(B958, high_saturday, 2, 0),
    AND(H958="Sunday", J958="High season"), VLOOKUP(B958, high_sunday, 2, 0),
    AND(H958="Weekday", J958="Low season"), VLOOKUP(B958, low_weekdays, 2, 0),
    AND(H958="Saturday", J958="Low season"), VLOOKUP(B958, low_saturday, 2, 0),
    AND(H958="Sunday", J958="Low season"), VLOOKUP(B958, low_sunday, 2, 0),
    TRUE, "error")</f>
        <v>Off-peak</v>
      </c>
    </row>
    <row r="959" spans="1:11" x14ac:dyDescent="0.25">
      <c r="A959" s="111">
        <v>45158</v>
      </c>
      <c r="B959" s="86">
        <v>0.79166666666666696</v>
      </c>
      <c r="C959" s="91">
        <f t="shared" ca="1" si="56"/>
        <v>25</v>
      </c>
      <c r="D959" s="118">
        <v>38</v>
      </c>
      <c r="E959" s="119">
        <v>0.77083333333333304</v>
      </c>
      <c r="F959" s="119">
        <v>0.79166666666666696</v>
      </c>
      <c r="G959" s="115">
        <f t="shared" si="57"/>
        <v>1</v>
      </c>
      <c r="H959" s="116" t="str" cm="1">
        <f t="array" ref="H959">_xlfn.IFS((G959&gt;=2)*(G959&lt;=6), "Weekday", G959=7, "Saturday", G959=1, "Sunday")</f>
        <v>Sunday</v>
      </c>
      <c r="I959" s="116">
        <f t="shared" si="58"/>
        <v>8</v>
      </c>
      <c r="J959" s="116" t="str">
        <f t="shared" si="59"/>
        <v>High season</v>
      </c>
      <c r="K959" s="117" t="str" cm="1">
        <f t="array" ref="K959">_xlfn.IFS(AND(H959="Weekday", J959="High season"), VLOOKUP(B959, high_weekday, 2, 0),
    AND(H959="Saturday", J959="High season"), VLOOKUP(B959, high_saturday, 2, 0),
    AND(H959="Sunday", J959="High season"), VLOOKUP(B959, high_sunday, 2, 0),
    AND(H959="Weekday", J959="Low season"), VLOOKUP(B959, low_weekdays, 2, 0),
    AND(H959="Saturday", J959="Low season"), VLOOKUP(B959, low_saturday, 2, 0),
    AND(H959="Sunday", J959="Low season"), VLOOKUP(B959, low_sunday, 2, 0),
    TRUE, "error")</f>
        <v>Off-peak</v>
      </c>
    </row>
    <row r="960" spans="1:11" x14ac:dyDescent="0.25">
      <c r="A960" s="111">
        <v>45158</v>
      </c>
      <c r="B960" s="86">
        <v>0.8125</v>
      </c>
      <c r="C960" s="91">
        <f t="shared" ca="1" si="56"/>
        <v>4</v>
      </c>
      <c r="D960" s="118">
        <v>39</v>
      </c>
      <c r="E960" s="119">
        <v>0.79166666666666696</v>
      </c>
      <c r="F960" s="119">
        <v>0.8125</v>
      </c>
      <c r="G960" s="115">
        <f t="shared" si="57"/>
        <v>1</v>
      </c>
      <c r="H960" s="116" t="str" cm="1">
        <f t="array" ref="H960">_xlfn.IFS((G960&gt;=2)*(G960&lt;=6), "Weekday", G960=7, "Saturday", G960=1, "Sunday")</f>
        <v>Sunday</v>
      </c>
      <c r="I960" s="116">
        <f t="shared" si="58"/>
        <v>8</v>
      </c>
      <c r="J960" s="116" t="str">
        <f t="shared" si="59"/>
        <v>High season</v>
      </c>
      <c r="K960" s="117" t="str" cm="1">
        <f t="array" ref="K960">_xlfn.IFS(AND(H960="Weekday", J960="High season"), VLOOKUP(B960, high_weekday, 2, 0),
    AND(H960="Saturday", J960="High season"), VLOOKUP(B960, high_saturday, 2, 0),
    AND(H960="Sunday", J960="High season"), VLOOKUP(B960, high_sunday, 2, 0),
    AND(H960="Weekday", J960="Low season"), VLOOKUP(B960, low_weekdays, 2, 0),
    AND(H960="Saturday", J960="Low season"), VLOOKUP(B960, low_saturday, 2, 0),
    AND(H960="Sunday", J960="Low season"), VLOOKUP(B960, low_sunday, 2, 0),
    TRUE, "error")</f>
        <v>Off-peak</v>
      </c>
    </row>
    <row r="961" spans="1:11" x14ac:dyDescent="0.25">
      <c r="A961" s="111">
        <v>45158</v>
      </c>
      <c r="B961" s="86">
        <v>0.83333333333333304</v>
      </c>
      <c r="C961" s="91">
        <f t="shared" ca="1" si="56"/>
        <v>15</v>
      </c>
      <c r="D961" s="118">
        <v>40</v>
      </c>
      <c r="E961" s="119">
        <v>0.8125</v>
      </c>
      <c r="F961" s="119">
        <v>0.83333333333333304</v>
      </c>
      <c r="G961" s="115">
        <f t="shared" si="57"/>
        <v>1</v>
      </c>
      <c r="H961" s="116" t="str" cm="1">
        <f t="array" ref="H961">_xlfn.IFS((G961&gt;=2)*(G961&lt;=6), "Weekday", G961=7, "Saturday", G961=1, "Sunday")</f>
        <v>Sunday</v>
      </c>
      <c r="I961" s="116">
        <f t="shared" si="58"/>
        <v>8</v>
      </c>
      <c r="J961" s="116" t="str">
        <f t="shared" si="59"/>
        <v>High season</v>
      </c>
      <c r="K961" s="117" t="str" cm="1">
        <f t="array" ref="K961">_xlfn.IFS(AND(H961="Weekday", J961="High season"), VLOOKUP(B961, high_weekday, 2, 0),
    AND(H961="Saturday", J961="High season"), VLOOKUP(B961, high_saturday, 2, 0),
    AND(H961="Sunday", J961="High season"), VLOOKUP(B961, high_sunday, 2, 0),
    AND(H961="Weekday", J961="Low season"), VLOOKUP(B961, low_weekdays, 2, 0),
    AND(H961="Saturday", J961="Low season"), VLOOKUP(B961, low_saturday, 2, 0),
    AND(H961="Sunday", J961="Low season"), VLOOKUP(B961, low_sunday, 2, 0),
    TRUE, "error")</f>
        <v>Off-peak</v>
      </c>
    </row>
    <row r="962" spans="1:11" x14ac:dyDescent="0.25">
      <c r="A962" s="111">
        <v>45158</v>
      </c>
      <c r="B962" s="86">
        <v>0.85416666666666696</v>
      </c>
      <c r="C962" s="91">
        <f t="shared" ca="1" si="56"/>
        <v>4</v>
      </c>
      <c r="D962" s="118">
        <v>41</v>
      </c>
      <c r="E962" s="119">
        <v>0.83333333333333304</v>
      </c>
      <c r="F962" s="119">
        <v>0.85416666666666696</v>
      </c>
      <c r="G962" s="115">
        <f t="shared" si="57"/>
        <v>1</v>
      </c>
      <c r="H962" s="116" t="str" cm="1">
        <f t="array" ref="H962">_xlfn.IFS((G962&gt;=2)*(G962&lt;=6), "Weekday", G962=7, "Saturday", G962=1, "Sunday")</f>
        <v>Sunday</v>
      </c>
      <c r="I962" s="116">
        <f t="shared" si="58"/>
        <v>8</v>
      </c>
      <c r="J962" s="116" t="str">
        <f t="shared" si="59"/>
        <v>High season</v>
      </c>
      <c r="K962" s="117" t="str" cm="1">
        <f t="array" ref="K962">_xlfn.IFS(AND(H962="Weekday", J962="High season"), VLOOKUP(B962, high_weekday, 2, 0),
    AND(H962="Saturday", J962="High season"), VLOOKUP(B962, high_saturday, 2, 0),
    AND(H962="Sunday", J962="High season"), VLOOKUP(B962, high_sunday, 2, 0),
    AND(H962="Weekday", J962="Low season"), VLOOKUP(B962, low_weekdays, 2, 0),
    AND(H962="Saturday", J962="Low season"), VLOOKUP(B962, low_saturday, 2, 0),
    AND(H962="Sunday", J962="Low season"), VLOOKUP(B962, low_sunday, 2, 0),
    TRUE, "error")</f>
        <v>Off-peak</v>
      </c>
    </row>
    <row r="963" spans="1:11" x14ac:dyDescent="0.25">
      <c r="A963" s="111">
        <v>45158</v>
      </c>
      <c r="B963" s="86">
        <v>0.875</v>
      </c>
      <c r="C963" s="91">
        <f t="shared" ca="1" si="56"/>
        <v>6</v>
      </c>
      <c r="D963" s="118">
        <v>42</v>
      </c>
      <c r="E963" s="119">
        <v>0.85416666666666696</v>
      </c>
      <c r="F963" s="119">
        <v>0.875</v>
      </c>
      <c r="G963" s="115">
        <f t="shared" si="57"/>
        <v>1</v>
      </c>
      <c r="H963" s="116" t="str" cm="1">
        <f t="array" ref="H963">_xlfn.IFS((G963&gt;=2)*(G963&lt;=6), "Weekday", G963=7, "Saturday", G963=1, "Sunday")</f>
        <v>Sunday</v>
      </c>
      <c r="I963" s="116">
        <f t="shared" si="58"/>
        <v>8</v>
      </c>
      <c r="J963" s="116" t="str">
        <f t="shared" si="59"/>
        <v>High season</v>
      </c>
      <c r="K963" s="117" t="str" cm="1">
        <f t="array" ref="K963">_xlfn.IFS(AND(H963="Weekday", J963="High season"), VLOOKUP(B963, high_weekday, 2, 0),
    AND(H963="Saturday", J963="High season"), VLOOKUP(B963, high_saturday, 2, 0),
    AND(H963="Sunday", J963="High season"), VLOOKUP(B963, high_sunday, 2, 0),
    AND(H963="Weekday", J963="Low season"), VLOOKUP(B963, low_weekdays, 2, 0),
    AND(H963="Saturday", J963="Low season"), VLOOKUP(B963, low_saturday, 2, 0),
    AND(H963="Sunday", J963="Low season"), VLOOKUP(B963, low_sunday, 2, 0),
    TRUE, "error")</f>
        <v>Off-peak</v>
      </c>
    </row>
    <row r="964" spans="1:11" x14ac:dyDescent="0.25">
      <c r="A964" s="111">
        <v>45158</v>
      </c>
      <c r="B964" s="86">
        <v>0.89583333333333304</v>
      </c>
      <c r="C964" s="91">
        <f t="shared" ca="1" si="56"/>
        <v>17</v>
      </c>
      <c r="D964" s="118">
        <v>43</v>
      </c>
      <c r="E964" s="119">
        <v>0.875</v>
      </c>
      <c r="F964" s="119">
        <v>0.89583333333333304</v>
      </c>
      <c r="G964" s="115">
        <f t="shared" si="57"/>
        <v>1</v>
      </c>
      <c r="H964" s="116" t="str" cm="1">
        <f t="array" ref="H964">_xlfn.IFS((G964&gt;=2)*(G964&lt;=6), "Weekday", G964=7, "Saturday", G964=1, "Sunday")</f>
        <v>Sunday</v>
      </c>
      <c r="I964" s="116">
        <f t="shared" si="58"/>
        <v>8</v>
      </c>
      <c r="J964" s="116" t="str">
        <f t="shared" si="59"/>
        <v>High season</v>
      </c>
      <c r="K964" s="117" t="str" cm="1">
        <f t="array" ref="K964">_xlfn.IFS(AND(H964="Weekday", J964="High season"), VLOOKUP(B964, high_weekday, 2, 0),
    AND(H964="Saturday", J964="High season"), VLOOKUP(B964, high_saturday, 2, 0),
    AND(H964="Sunday", J964="High season"), VLOOKUP(B964, high_sunday, 2, 0),
    AND(H964="Weekday", J964="Low season"), VLOOKUP(B964, low_weekdays, 2, 0),
    AND(H964="Saturday", J964="Low season"), VLOOKUP(B964, low_saturday, 2, 0),
    AND(H964="Sunday", J964="Low season"), VLOOKUP(B964, low_sunday, 2, 0),
    TRUE, "error")</f>
        <v>Off-peak</v>
      </c>
    </row>
    <row r="965" spans="1:11" x14ac:dyDescent="0.25">
      <c r="A965" s="111">
        <v>45158</v>
      </c>
      <c r="B965" s="86">
        <v>0.91666666666666696</v>
      </c>
      <c r="C965" s="91">
        <f t="shared" ca="1" si="56"/>
        <v>25</v>
      </c>
      <c r="D965" s="118">
        <v>44</v>
      </c>
      <c r="E965" s="119">
        <v>0.89583333333333304</v>
      </c>
      <c r="F965" s="119">
        <v>0.91666666666666696</v>
      </c>
      <c r="G965" s="115">
        <f t="shared" si="57"/>
        <v>1</v>
      </c>
      <c r="H965" s="116" t="str" cm="1">
        <f t="array" ref="H965">_xlfn.IFS((G965&gt;=2)*(G965&lt;=6), "Weekday", G965=7, "Saturday", G965=1, "Sunday")</f>
        <v>Sunday</v>
      </c>
      <c r="I965" s="116">
        <f t="shared" si="58"/>
        <v>8</v>
      </c>
      <c r="J965" s="116" t="str">
        <f t="shared" si="59"/>
        <v>High season</v>
      </c>
      <c r="K965" s="117" t="str" cm="1">
        <f t="array" ref="K965">_xlfn.IFS(AND(H965="Weekday", J965="High season"), VLOOKUP(B965, high_weekday, 2, 0),
    AND(H965="Saturday", J965="High season"), VLOOKUP(B965, high_saturday, 2, 0),
    AND(H965="Sunday", J965="High season"), VLOOKUP(B965, high_sunday, 2, 0),
    AND(H965="Weekday", J965="Low season"), VLOOKUP(B965, low_weekdays, 2, 0),
    AND(H965="Saturday", J965="Low season"), VLOOKUP(B965, low_saturday, 2, 0),
    AND(H965="Sunday", J965="Low season"), VLOOKUP(B965, low_sunday, 2, 0),
    TRUE, "error")</f>
        <v>Off-peak</v>
      </c>
    </row>
    <row r="966" spans="1:11" x14ac:dyDescent="0.25">
      <c r="A966" s="111">
        <v>45158</v>
      </c>
      <c r="B966" s="86">
        <v>0.9375</v>
      </c>
      <c r="C966" s="91">
        <f t="shared" ca="1" si="56"/>
        <v>13</v>
      </c>
      <c r="D966" s="118">
        <v>45</v>
      </c>
      <c r="E966" s="119">
        <v>0.91666666666666696</v>
      </c>
      <c r="F966" s="119">
        <v>0.9375</v>
      </c>
      <c r="G966" s="115">
        <f t="shared" si="57"/>
        <v>1</v>
      </c>
      <c r="H966" s="116" t="str" cm="1">
        <f t="array" ref="H966">_xlfn.IFS((G966&gt;=2)*(G966&lt;=6), "Weekday", G966=7, "Saturday", G966=1, "Sunday")</f>
        <v>Sunday</v>
      </c>
      <c r="I966" s="116">
        <f t="shared" si="58"/>
        <v>8</v>
      </c>
      <c r="J966" s="116" t="str">
        <f t="shared" si="59"/>
        <v>High season</v>
      </c>
      <c r="K966" s="117" t="str" cm="1">
        <f t="array" ref="K966">_xlfn.IFS(AND(H966="Weekday", J966="High season"), VLOOKUP(B966, high_weekday, 2, 0),
    AND(H966="Saturday", J966="High season"), VLOOKUP(B966, high_saturday, 2, 0),
    AND(H966="Sunday", J966="High season"), VLOOKUP(B966, high_sunday, 2, 0),
    AND(H966="Weekday", J966="Low season"), VLOOKUP(B966, low_weekdays, 2, 0),
    AND(H966="Saturday", J966="Low season"), VLOOKUP(B966, low_saturday, 2, 0),
    AND(H966="Sunday", J966="Low season"), VLOOKUP(B966, low_sunday, 2, 0),
    TRUE, "error")</f>
        <v>Off-peak</v>
      </c>
    </row>
    <row r="967" spans="1:11" x14ac:dyDescent="0.25">
      <c r="A967" s="111">
        <v>45158</v>
      </c>
      <c r="B967" s="86">
        <v>0.95833333333333304</v>
      </c>
      <c r="C967" s="91">
        <f t="shared" ca="1" si="56"/>
        <v>20</v>
      </c>
      <c r="D967" s="118">
        <v>46</v>
      </c>
      <c r="E967" s="119">
        <v>0.9375</v>
      </c>
      <c r="F967" s="119">
        <v>0.95833333333333304</v>
      </c>
      <c r="G967" s="115">
        <f t="shared" si="57"/>
        <v>1</v>
      </c>
      <c r="H967" s="116" t="str" cm="1">
        <f t="array" ref="H967">_xlfn.IFS((G967&gt;=2)*(G967&lt;=6), "Weekday", G967=7, "Saturday", G967=1, "Sunday")</f>
        <v>Sunday</v>
      </c>
      <c r="I967" s="116">
        <f t="shared" si="58"/>
        <v>8</v>
      </c>
      <c r="J967" s="116" t="str">
        <f t="shared" si="59"/>
        <v>High season</v>
      </c>
      <c r="K967" s="117" t="str" cm="1">
        <f t="array" ref="K967">_xlfn.IFS(AND(H967="Weekday", J967="High season"), VLOOKUP(B967, high_weekday, 2, 0),
    AND(H967="Saturday", J967="High season"), VLOOKUP(B967, high_saturday, 2, 0),
    AND(H967="Sunday", J967="High season"), VLOOKUP(B967, high_sunday, 2, 0),
    AND(H967="Weekday", J967="Low season"), VLOOKUP(B967, low_weekdays, 2, 0),
    AND(H967="Saturday", J967="Low season"), VLOOKUP(B967, low_saturday, 2, 0),
    AND(H967="Sunday", J967="Low season"), VLOOKUP(B967, low_sunday, 2, 0),
    TRUE, "error")</f>
        <v>Off-peak</v>
      </c>
    </row>
    <row r="968" spans="1:11" x14ac:dyDescent="0.25">
      <c r="A968" s="111">
        <v>45158</v>
      </c>
      <c r="B968" s="86">
        <v>0.97916666666666696</v>
      </c>
      <c r="C968" s="91">
        <f t="shared" ca="1" si="56"/>
        <v>5</v>
      </c>
      <c r="D968" s="118">
        <v>47</v>
      </c>
      <c r="E968" s="119">
        <v>0.95833333333333304</v>
      </c>
      <c r="F968" s="119">
        <v>0.97916666666666696</v>
      </c>
      <c r="G968" s="115">
        <f t="shared" si="57"/>
        <v>1</v>
      </c>
      <c r="H968" s="116" t="str" cm="1">
        <f t="array" ref="H968">_xlfn.IFS((G968&gt;=2)*(G968&lt;=6), "Weekday", G968=7, "Saturday", G968=1, "Sunday")</f>
        <v>Sunday</v>
      </c>
      <c r="I968" s="116">
        <f t="shared" si="58"/>
        <v>8</v>
      </c>
      <c r="J968" s="116" t="str">
        <f t="shared" si="59"/>
        <v>High season</v>
      </c>
      <c r="K968" s="117" t="str" cm="1">
        <f t="array" ref="K968">_xlfn.IFS(AND(H968="Weekday", J968="High season"), VLOOKUP(B968, high_weekday, 2, 0),
    AND(H968="Saturday", J968="High season"), VLOOKUP(B968, high_saturday, 2, 0),
    AND(H968="Sunday", J968="High season"), VLOOKUP(B968, high_sunday, 2, 0),
    AND(H968="Weekday", J968="Low season"), VLOOKUP(B968, low_weekdays, 2, 0),
    AND(H968="Saturday", J968="Low season"), VLOOKUP(B968, low_saturday, 2, 0),
    AND(H968="Sunday", J968="Low season"), VLOOKUP(B968, low_sunday, 2, 0),
    TRUE, "error")</f>
        <v>Off-peak</v>
      </c>
    </row>
    <row r="969" spans="1:11" x14ac:dyDescent="0.25">
      <c r="A969" s="111">
        <v>45158</v>
      </c>
      <c r="B969" s="86">
        <v>1</v>
      </c>
      <c r="C969" s="91">
        <f t="shared" ca="1" si="56"/>
        <v>9</v>
      </c>
      <c r="D969" s="118">
        <v>48</v>
      </c>
      <c r="E969" s="119">
        <v>0.97916666666666696</v>
      </c>
      <c r="F969" s="119">
        <v>1</v>
      </c>
      <c r="G969" s="115">
        <f t="shared" si="57"/>
        <v>1</v>
      </c>
      <c r="H969" s="116" t="str" cm="1">
        <f t="array" ref="H969">_xlfn.IFS((G969&gt;=2)*(G969&lt;=6), "Weekday", G969=7, "Saturday", G969=1, "Sunday")</f>
        <v>Sunday</v>
      </c>
      <c r="I969" s="116">
        <f t="shared" si="58"/>
        <v>8</v>
      </c>
      <c r="J969" s="116" t="str">
        <f t="shared" si="59"/>
        <v>High season</v>
      </c>
      <c r="K969" s="117" t="str" cm="1">
        <f t="array" ref="K969">_xlfn.IFS(AND(H969="Weekday", J969="High season"), VLOOKUP(B969, high_weekday, 2, 0),
    AND(H969="Saturday", J969="High season"), VLOOKUP(B969, high_saturday, 2, 0),
    AND(H969="Sunday", J969="High season"), VLOOKUP(B969, high_sunday, 2, 0),
    AND(H969="Weekday", J969="Low season"), VLOOKUP(B969, low_weekdays, 2, 0),
    AND(H969="Saturday", J969="Low season"), VLOOKUP(B969, low_saturday, 2, 0),
    AND(H969="Sunday", J969="Low season"), VLOOKUP(B969, low_sunday, 2, 0),
    TRUE, "error")</f>
        <v>Off-peak</v>
      </c>
    </row>
    <row r="970" spans="1:11" x14ac:dyDescent="0.25">
      <c r="A970" s="111">
        <v>45159</v>
      </c>
      <c r="B970" s="86">
        <v>2.0833333333333332E-2</v>
      </c>
      <c r="C970" s="91">
        <f t="shared" ca="1" si="56"/>
        <v>23</v>
      </c>
      <c r="D970" s="118">
        <v>1</v>
      </c>
      <c r="E970" s="119">
        <v>0</v>
      </c>
      <c r="F970" s="119">
        <v>2.0833333333333332E-2</v>
      </c>
      <c r="G970" s="115">
        <f t="shared" si="57"/>
        <v>2</v>
      </c>
      <c r="H970" s="116" t="str" cm="1">
        <f t="array" ref="H970">_xlfn.IFS((G970&gt;=2)*(G970&lt;=6), "Weekday", G970=7, "Saturday", G970=1, "Sunday")</f>
        <v>Weekday</v>
      </c>
      <c r="I970" s="116">
        <f t="shared" si="58"/>
        <v>8</v>
      </c>
      <c r="J970" s="116" t="str">
        <f t="shared" si="59"/>
        <v>High season</v>
      </c>
      <c r="K970" s="117" t="str" cm="1">
        <f t="array" ref="K970">_xlfn.IFS(AND(H970="Weekday", J970="High season"), VLOOKUP(B970, high_weekday, 2, 0),
    AND(H970="Saturday", J970="High season"), VLOOKUP(B970, high_saturday, 2, 0),
    AND(H970="Sunday", J970="High season"), VLOOKUP(B970, high_sunday, 2, 0),
    AND(H970="Weekday", J970="Low season"), VLOOKUP(B970, low_weekdays, 2, 0),
    AND(H970="Saturday", J970="Low season"), VLOOKUP(B970, low_saturday, 2, 0),
    AND(H970="Sunday", J970="Low season"), VLOOKUP(B970, low_sunday, 2, 0),
    TRUE, "error")</f>
        <v>Off-peak</v>
      </c>
    </row>
    <row r="971" spans="1:11" x14ac:dyDescent="0.25">
      <c r="A971" s="111">
        <v>45159</v>
      </c>
      <c r="B971" s="86">
        <v>4.1666666666666664E-2</v>
      </c>
      <c r="C971" s="91">
        <f t="shared" ref="C971:C1034" ca="1" si="60">RANDBETWEEN(1,30)</f>
        <v>26</v>
      </c>
      <c r="D971" s="118">
        <v>2</v>
      </c>
      <c r="E971" s="119">
        <v>2.0833333333333332E-2</v>
      </c>
      <c r="F971" s="119">
        <v>4.1666666666666664E-2</v>
      </c>
      <c r="G971" s="115">
        <f t="shared" ref="G971:G1034" si="61">WEEKDAY(A971)</f>
        <v>2</v>
      </c>
      <c r="H971" s="116" t="str" cm="1">
        <f t="array" ref="H971">_xlfn.IFS((G971&gt;=2)*(G971&lt;=6), "Weekday", G971=7, "Saturday", G971=1, "Sunday")</f>
        <v>Weekday</v>
      </c>
      <c r="I971" s="116">
        <f t="shared" ref="I971:I1034" si="62">MONTH(A971)</f>
        <v>8</v>
      </c>
      <c r="J971" s="116" t="str">
        <f t="shared" ref="J971:J1034" si="63">IF(AND(I971&gt;6, I971&lt;9), "High season", "Low season")</f>
        <v>High season</v>
      </c>
      <c r="K971" s="117" t="str" cm="1">
        <f t="array" ref="K971">_xlfn.IFS(AND(H971="Weekday", J971="High season"), VLOOKUP(B971, high_weekday, 2, 0),
    AND(H971="Saturday", J971="High season"), VLOOKUP(B971, high_saturday, 2, 0),
    AND(H971="Sunday", J971="High season"), VLOOKUP(B971, high_sunday, 2, 0),
    AND(H971="Weekday", J971="Low season"), VLOOKUP(B971, low_weekdays, 2, 0),
    AND(H971="Saturday", J971="Low season"), VLOOKUP(B971, low_saturday, 2, 0),
    AND(H971="Sunday", J971="Low season"), VLOOKUP(B971, low_sunday, 2, 0),
    TRUE, "error")</f>
        <v>Off-peak</v>
      </c>
    </row>
    <row r="972" spans="1:11" x14ac:dyDescent="0.25">
      <c r="A972" s="111">
        <v>45159</v>
      </c>
      <c r="B972" s="86">
        <v>6.25E-2</v>
      </c>
      <c r="C972" s="91">
        <f t="shared" ca="1" si="60"/>
        <v>7</v>
      </c>
      <c r="D972" s="118">
        <v>3</v>
      </c>
      <c r="E972" s="119">
        <v>4.1666666666666664E-2</v>
      </c>
      <c r="F972" s="119">
        <v>6.25E-2</v>
      </c>
      <c r="G972" s="115">
        <f t="shared" si="61"/>
        <v>2</v>
      </c>
      <c r="H972" s="116" t="str" cm="1">
        <f t="array" ref="H972">_xlfn.IFS((G972&gt;=2)*(G972&lt;=6), "Weekday", G972=7, "Saturday", G972=1, "Sunday")</f>
        <v>Weekday</v>
      </c>
      <c r="I972" s="116">
        <f t="shared" si="62"/>
        <v>8</v>
      </c>
      <c r="J972" s="116" t="str">
        <f t="shared" si="63"/>
        <v>High season</v>
      </c>
      <c r="K972" s="117" t="str" cm="1">
        <f t="array" ref="K972">_xlfn.IFS(AND(H972="Weekday", J972="High season"), VLOOKUP(B972, high_weekday, 2, 0),
    AND(H972="Saturday", J972="High season"), VLOOKUP(B972, high_saturday, 2, 0),
    AND(H972="Sunday", J972="High season"), VLOOKUP(B972, high_sunday, 2, 0),
    AND(H972="Weekday", J972="Low season"), VLOOKUP(B972, low_weekdays, 2, 0),
    AND(H972="Saturday", J972="Low season"), VLOOKUP(B972, low_saturday, 2, 0),
    AND(H972="Sunday", J972="Low season"), VLOOKUP(B972, low_sunday, 2, 0),
    TRUE, "error")</f>
        <v>Off-peak</v>
      </c>
    </row>
    <row r="973" spans="1:11" x14ac:dyDescent="0.25">
      <c r="A973" s="111">
        <v>45159</v>
      </c>
      <c r="B973" s="86">
        <v>8.3333333333333301E-2</v>
      </c>
      <c r="C973" s="91">
        <f t="shared" ca="1" si="60"/>
        <v>18</v>
      </c>
      <c r="D973" s="118">
        <v>4</v>
      </c>
      <c r="E973" s="119">
        <v>6.25E-2</v>
      </c>
      <c r="F973" s="119">
        <v>8.3333333333333301E-2</v>
      </c>
      <c r="G973" s="115">
        <f t="shared" si="61"/>
        <v>2</v>
      </c>
      <c r="H973" s="116" t="str" cm="1">
        <f t="array" ref="H973">_xlfn.IFS((G973&gt;=2)*(G973&lt;=6), "Weekday", G973=7, "Saturday", G973=1, "Sunday")</f>
        <v>Weekday</v>
      </c>
      <c r="I973" s="116">
        <f t="shared" si="62"/>
        <v>8</v>
      </c>
      <c r="J973" s="116" t="str">
        <f t="shared" si="63"/>
        <v>High season</v>
      </c>
      <c r="K973" s="117" t="str" cm="1">
        <f t="array" ref="K973">_xlfn.IFS(AND(H973="Weekday", J973="High season"), VLOOKUP(B973, high_weekday, 2, 0),
    AND(H973="Saturday", J973="High season"), VLOOKUP(B973, high_saturday, 2, 0),
    AND(H973="Sunday", J973="High season"), VLOOKUP(B973, high_sunday, 2, 0),
    AND(H973="Weekday", J973="Low season"), VLOOKUP(B973, low_weekdays, 2, 0),
    AND(H973="Saturday", J973="Low season"), VLOOKUP(B973, low_saturday, 2, 0),
    AND(H973="Sunday", J973="Low season"), VLOOKUP(B973, low_sunday, 2, 0),
    TRUE, "error")</f>
        <v>Off-peak</v>
      </c>
    </row>
    <row r="974" spans="1:11" x14ac:dyDescent="0.25">
      <c r="A974" s="111">
        <v>45159</v>
      </c>
      <c r="B974" s="86">
        <v>0.104166666666667</v>
      </c>
      <c r="C974" s="91">
        <f t="shared" ca="1" si="60"/>
        <v>30</v>
      </c>
      <c r="D974" s="118">
        <v>5</v>
      </c>
      <c r="E974" s="119">
        <v>8.3333333333333301E-2</v>
      </c>
      <c r="F974" s="119">
        <v>0.104166666666667</v>
      </c>
      <c r="G974" s="115">
        <f t="shared" si="61"/>
        <v>2</v>
      </c>
      <c r="H974" s="116" t="str" cm="1">
        <f t="array" ref="H974">_xlfn.IFS((G974&gt;=2)*(G974&lt;=6), "Weekday", G974=7, "Saturday", G974=1, "Sunday")</f>
        <v>Weekday</v>
      </c>
      <c r="I974" s="116">
        <f t="shared" si="62"/>
        <v>8</v>
      </c>
      <c r="J974" s="116" t="str">
        <f t="shared" si="63"/>
        <v>High season</v>
      </c>
      <c r="K974" s="117" t="str" cm="1">
        <f t="array" ref="K974">_xlfn.IFS(AND(H974="Weekday", J974="High season"), VLOOKUP(B974, high_weekday, 2, 0),
    AND(H974="Saturday", J974="High season"), VLOOKUP(B974, high_saturday, 2, 0),
    AND(H974="Sunday", J974="High season"), VLOOKUP(B974, high_sunday, 2, 0),
    AND(H974="Weekday", J974="Low season"), VLOOKUP(B974, low_weekdays, 2, 0),
    AND(H974="Saturday", J974="Low season"), VLOOKUP(B974, low_saturday, 2, 0),
    AND(H974="Sunday", J974="Low season"), VLOOKUP(B974, low_sunday, 2, 0),
    TRUE, "error")</f>
        <v>Off-peak</v>
      </c>
    </row>
    <row r="975" spans="1:11" x14ac:dyDescent="0.25">
      <c r="A975" s="111">
        <v>45159</v>
      </c>
      <c r="B975" s="86">
        <v>0.125</v>
      </c>
      <c r="C975" s="91">
        <f t="shared" ca="1" si="60"/>
        <v>10</v>
      </c>
      <c r="D975" s="118">
        <v>6</v>
      </c>
      <c r="E975" s="119">
        <v>0.104166666666667</v>
      </c>
      <c r="F975" s="119">
        <v>0.125</v>
      </c>
      <c r="G975" s="115">
        <f t="shared" si="61"/>
        <v>2</v>
      </c>
      <c r="H975" s="116" t="str" cm="1">
        <f t="array" ref="H975">_xlfn.IFS((G975&gt;=2)*(G975&lt;=6), "Weekday", G975=7, "Saturday", G975=1, "Sunday")</f>
        <v>Weekday</v>
      </c>
      <c r="I975" s="116">
        <f t="shared" si="62"/>
        <v>8</v>
      </c>
      <c r="J975" s="116" t="str">
        <f t="shared" si="63"/>
        <v>High season</v>
      </c>
      <c r="K975" s="117" t="str" cm="1">
        <f t="array" ref="K975">_xlfn.IFS(AND(H975="Weekday", J975="High season"), VLOOKUP(B975, high_weekday, 2, 0),
    AND(H975="Saturday", J975="High season"), VLOOKUP(B975, high_saturday, 2, 0),
    AND(H975="Sunday", J975="High season"), VLOOKUP(B975, high_sunday, 2, 0),
    AND(H975="Weekday", J975="Low season"), VLOOKUP(B975, low_weekdays, 2, 0),
    AND(H975="Saturday", J975="Low season"), VLOOKUP(B975, low_saturday, 2, 0),
    AND(H975="Sunday", J975="Low season"), VLOOKUP(B975, low_sunday, 2, 0),
    TRUE, "error")</f>
        <v>Off-peak</v>
      </c>
    </row>
    <row r="976" spans="1:11" x14ac:dyDescent="0.25">
      <c r="A976" s="111">
        <v>45159</v>
      </c>
      <c r="B976" s="86">
        <v>0.14583333333333301</v>
      </c>
      <c r="C976" s="91">
        <f t="shared" ca="1" si="60"/>
        <v>29</v>
      </c>
      <c r="D976" s="118">
        <v>7</v>
      </c>
      <c r="E976" s="119">
        <v>0.125</v>
      </c>
      <c r="F976" s="119">
        <v>0.14583333333333301</v>
      </c>
      <c r="G976" s="115">
        <f t="shared" si="61"/>
        <v>2</v>
      </c>
      <c r="H976" s="116" t="str" cm="1">
        <f t="array" ref="H976">_xlfn.IFS((G976&gt;=2)*(G976&lt;=6), "Weekday", G976=7, "Saturday", G976=1, "Sunday")</f>
        <v>Weekday</v>
      </c>
      <c r="I976" s="116">
        <f t="shared" si="62"/>
        <v>8</v>
      </c>
      <c r="J976" s="116" t="str">
        <f t="shared" si="63"/>
        <v>High season</v>
      </c>
      <c r="K976" s="117" t="str" cm="1">
        <f t="array" ref="K976">_xlfn.IFS(AND(H976="Weekday", J976="High season"), VLOOKUP(B976, high_weekday, 2, 0),
    AND(H976="Saturday", J976="High season"), VLOOKUP(B976, high_saturday, 2, 0),
    AND(H976="Sunday", J976="High season"), VLOOKUP(B976, high_sunday, 2, 0),
    AND(H976="Weekday", J976="Low season"), VLOOKUP(B976, low_weekdays, 2, 0),
    AND(H976="Saturday", J976="Low season"), VLOOKUP(B976, low_saturday, 2, 0),
    AND(H976="Sunday", J976="Low season"), VLOOKUP(B976, low_sunday, 2, 0),
    TRUE, "error")</f>
        <v>Off-peak</v>
      </c>
    </row>
    <row r="977" spans="1:11" x14ac:dyDescent="0.25">
      <c r="A977" s="111">
        <v>45159</v>
      </c>
      <c r="B977" s="86">
        <v>0.16666666666666699</v>
      </c>
      <c r="C977" s="91">
        <f t="shared" ca="1" si="60"/>
        <v>1</v>
      </c>
      <c r="D977" s="118">
        <v>8</v>
      </c>
      <c r="E977" s="119">
        <v>0.14583333333333301</v>
      </c>
      <c r="F977" s="119">
        <v>0.16666666666666699</v>
      </c>
      <c r="G977" s="115">
        <f t="shared" si="61"/>
        <v>2</v>
      </c>
      <c r="H977" s="116" t="str" cm="1">
        <f t="array" ref="H977">_xlfn.IFS((G977&gt;=2)*(G977&lt;=6), "Weekday", G977=7, "Saturday", G977=1, "Sunday")</f>
        <v>Weekday</v>
      </c>
      <c r="I977" s="116">
        <f t="shared" si="62"/>
        <v>8</v>
      </c>
      <c r="J977" s="116" t="str">
        <f t="shared" si="63"/>
        <v>High season</v>
      </c>
      <c r="K977" s="117" t="str" cm="1">
        <f t="array" ref="K977">_xlfn.IFS(AND(H977="Weekday", J977="High season"), VLOOKUP(B977, high_weekday, 2, 0),
    AND(H977="Saturday", J977="High season"), VLOOKUP(B977, high_saturday, 2, 0),
    AND(H977="Sunday", J977="High season"), VLOOKUP(B977, high_sunday, 2, 0),
    AND(H977="Weekday", J977="Low season"), VLOOKUP(B977, low_weekdays, 2, 0),
    AND(H977="Saturday", J977="Low season"), VLOOKUP(B977, low_saturday, 2, 0),
    AND(H977="Sunday", J977="Low season"), VLOOKUP(B977, low_sunday, 2, 0),
    TRUE, "error")</f>
        <v>Off-peak</v>
      </c>
    </row>
    <row r="978" spans="1:11" x14ac:dyDescent="0.25">
      <c r="A978" s="111">
        <v>45159</v>
      </c>
      <c r="B978" s="86">
        <v>0.1875</v>
      </c>
      <c r="C978" s="91">
        <f t="shared" ca="1" si="60"/>
        <v>10</v>
      </c>
      <c r="D978" s="118">
        <v>9</v>
      </c>
      <c r="E978" s="119">
        <v>0.16666666666666699</v>
      </c>
      <c r="F978" s="119">
        <v>0.1875</v>
      </c>
      <c r="G978" s="115">
        <f t="shared" si="61"/>
        <v>2</v>
      </c>
      <c r="H978" s="116" t="str" cm="1">
        <f t="array" ref="H978">_xlfn.IFS((G978&gt;=2)*(G978&lt;=6), "Weekday", G978=7, "Saturday", G978=1, "Sunday")</f>
        <v>Weekday</v>
      </c>
      <c r="I978" s="116">
        <f t="shared" si="62"/>
        <v>8</v>
      </c>
      <c r="J978" s="116" t="str">
        <f t="shared" si="63"/>
        <v>High season</v>
      </c>
      <c r="K978" s="117" t="str" cm="1">
        <f t="array" ref="K978">_xlfn.IFS(AND(H978="Weekday", J978="High season"), VLOOKUP(B978, high_weekday, 2, 0),
    AND(H978="Saturday", J978="High season"), VLOOKUP(B978, high_saturday, 2, 0),
    AND(H978="Sunday", J978="High season"), VLOOKUP(B978, high_sunday, 2, 0),
    AND(H978="Weekday", J978="Low season"), VLOOKUP(B978, low_weekdays, 2, 0),
    AND(H978="Saturday", J978="Low season"), VLOOKUP(B978, low_saturday, 2, 0),
    AND(H978="Sunday", J978="Low season"), VLOOKUP(B978, low_sunday, 2, 0),
    TRUE, "error")</f>
        <v>Off-peak</v>
      </c>
    </row>
    <row r="979" spans="1:11" x14ac:dyDescent="0.25">
      <c r="A979" s="111">
        <v>45159</v>
      </c>
      <c r="B979" s="86">
        <v>0.20833333333333301</v>
      </c>
      <c r="C979" s="91">
        <f t="shared" ca="1" si="60"/>
        <v>4</v>
      </c>
      <c r="D979" s="118">
        <v>10</v>
      </c>
      <c r="E979" s="119">
        <v>0.1875</v>
      </c>
      <c r="F979" s="119">
        <v>0.20833333333333301</v>
      </c>
      <c r="G979" s="115">
        <f t="shared" si="61"/>
        <v>2</v>
      </c>
      <c r="H979" s="116" t="str" cm="1">
        <f t="array" ref="H979">_xlfn.IFS((G979&gt;=2)*(G979&lt;=6), "Weekday", G979=7, "Saturday", G979=1, "Sunday")</f>
        <v>Weekday</v>
      </c>
      <c r="I979" s="116">
        <f t="shared" si="62"/>
        <v>8</v>
      </c>
      <c r="J979" s="116" t="str">
        <f t="shared" si="63"/>
        <v>High season</v>
      </c>
      <c r="K979" s="117" t="str" cm="1">
        <f t="array" ref="K979">_xlfn.IFS(AND(H979="Weekday", J979="High season"), VLOOKUP(B979, high_weekday, 2, 0),
    AND(H979="Saturday", J979="High season"), VLOOKUP(B979, high_saturday, 2, 0),
    AND(H979="Sunday", J979="High season"), VLOOKUP(B979, high_sunday, 2, 0),
    AND(H979="Weekday", J979="Low season"), VLOOKUP(B979, low_weekdays, 2, 0),
    AND(H979="Saturday", J979="Low season"), VLOOKUP(B979, low_saturday, 2, 0),
    AND(H979="Sunday", J979="Low season"), VLOOKUP(B979, low_sunday, 2, 0),
    TRUE, "error")</f>
        <v>Off-peak</v>
      </c>
    </row>
    <row r="980" spans="1:11" x14ac:dyDescent="0.25">
      <c r="A980" s="111">
        <v>45159</v>
      </c>
      <c r="B980" s="86">
        <v>0.22916666666666699</v>
      </c>
      <c r="C980" s="91">
        <f t="shared" ca="1" si="60"/>
        <v>21</v>
      </c>
      <c r="D980" s="118">
        <v>11</v>
      </c>
      <c r="E980" s="119">
        <v>0.20833333333333301</v>
      </c>
      <c r="F980" s="119">
        <v>0.22916666666666699</v>
      </c>
      <c r="G980" s="115">
        <f t="shared" si="61"/>
        <v>2</v>
      </c>
      <c r="H980" s="116" t="str" cm="1">
        <f t="array" ref="H980">_xlfn.IFS((G980&gt;=2)*(G980&lt;=6), "Weekday", G980=7, "Saturday", G980=1, "Sunday")</f>
        <v>Weekday</v>
      </c>
      <c r="I980" s="116">
        <f t="shared" si="62"/>
        <v>8</v>
      </c>
      <c r="J980" s="116" t="str">
        <f t="shared" si="63"/>
        <v>High season</v>
      </c>
      <c r="K980" s="117" t="str" cm="1">
        <f t="array" ref="K980">_xlfn.IFS(AND(H980="Weekday", J980="High season"), VLOOKUP(B980, high_weekday, 2, 0),
    AND(H980="Saturday", J980="High season"), VLOOKUP(B980, high_saturday, 2, 0),
    AND(H980="Sunday", J980="High season"), VLOOKUP(B980, high_sunday, 2, 0),
    AND(H980="Weekday", J980="Low season"), VLOOKUP(B980, low_weekdays, 2, 0),
    AND(H980="Saturday", J980="Low season"), VLOOKUP(B980, low_saturday, 2, 0),
    AND(H980="Sunday", J980="Low season"), VLOOKUP(B980, low_sunday, 2, 0),
    TRUE, "error")</f>
        <v>Off-peak</v>
      </c>
    </row>
    <row r="981" spans="1:11" x14ac:dyDescent="0.25">
      <c r="A981" s="111">
        <v>45159</v>
      </c>
      <c r="B981" s="86">
        <v>0.25</v>
      </c>
      <c r="C981" s="91">
        <f t="shared" ca="1" si="60"/>
        <v>13</v>
      </c>
      <c r="D981" s="118">
        <v>12</v>
      </c>
      <c r="E981" s="119">
        <v>0.22916666666666699</v>
      </c>
      <c r="F981" s="119">
        <v>0.25</v>
      </c>
      <c r="G981" s="115">
        <f t="shared" si="61"/>
        <v>2</v>
      </c>
      <c r="H981" s="116" t="str" cm="1">
        <f t="array" ref="H981">_xlfn.IFS((G981&gt;=2)*(G981&lt;=6), "Weekday", G981=7, "Saturday", G981=1, "Sunday")</f>
        <v>Weekday</v>
      </c>
      <c r="I981" s="116">
        <f t="shared" si="62"/>
        <v>8</v>
      </c>
      <c r="J981" s="116" t="str">
        <f t="shared" si="63"/>
        <v>High season</v>
      </c>
      <c r="K981" s="117" t="str" cm="1">
        <f t="array" ref="K981">_xlfn.IFS(AND(H981="Weekday", J981="High season"), VLOOKUP(B981, high_weekday, 2, 0),
    AND(H981="Saturday", J981="High season"), VLOOKUP(B981, high_saturday, 2, 0),
    AND(H981="Sunday", J981="High season"), VLOOKUP(B981, high_sunday, 2, 0),
    AND(H981="Weekday", J981="Low season"), VLOOKUP(B981, low_weekdays, 2, 0),
    AND(H981="Saturday", J981="Low season"), VLOOKUP(B981, low_saturday, 2, 0),
    AND(H981="Sunday", J981="Low season"), VLOOKUP(B981, low_sunday, 2, 0),
    TRUE, "error")</f>
        <v>Off-peak</v>
      </c>
    </row>
    <row r="982" spans="1:11" x14ac:dyDescent="0.25">
      <c r="A982" s="111">
        <v>45159</v>
      </c>
      <c r="B982" s="86">
        <v>0.27083333333333298</v>
      </c>
      <c r="C982" s="91">
        <f t="shared" ca="1" si="60"/>
        <v>15</v>
      </c>
      <c r="D982" s="118">
        <v>13</v>
      </c>
      <c r="E982" s="119">
        <v>0.25</v>
      </c>
      <c r="F982" s="119">
        <v>0.27083333333333298</v>
      </c>
      <c r="G982" s="115">
        <f t="shared" si="61"/>
        <v>2</v>
      </c>
      <c r="H982" s="116" t="str" cm="1">
        <f t="array" ref="H982">_xlfn.IFS((G982&gt;=2)*(G982&lt;=6), "Weekday", G982=7, "Saturday", G982=1, "Sunday")</f>
        <v>Weekday</v>
      </c>
      <c r="I982" s="116">
        <f t="shared" si="62"/>
        <v>8</v>
      </c>
      <c r="J982" s="116" t="str">
        <f t="shared" si="63"/>
        <v>High season</v>
      </c>
      <c r="K982" s="117" t="str" cm="1">
        <f t="array" ref="K982">_xlfn.IFS(AND(H982="Weekday", J982="High season"), VLOOKUP(B982, high_weekday, 2, 0),
    AND(H982="Saturday", J982="High season"), VLOOKUP(B982, high_saturday, 2, 0),
    AND(H982="Sunday", J982="High season"), VLOOKUP(B982, high_sunday, 2, 0),
    AND(H982="Weekday", J982="Low season"), VLOOKUP(B982, low_weekdays, 2, 0),
    AND(H982="Saturday", J982="Low season"), VLOOKUP(B982, low_saturday, 2, 0),
    AND(H982="Sunday", J982="Low season"), VLOOKUP(B982, low_sunday, 2, 0),
    TRUE, "error")</f>
        <v>Peak</v>
      </c>
    </row>
    <row r="983" spans="1:11" x14ac:dyDescent="0.25">
      <c r="A983" s="111">
        <v>45159</v>
      </c>
      <c r="B983" s="86">
        <v>0.29166666666666702</v>
      </c>
      <c r="C983" s="91">
        <f t="shared" ca="1" si="60"/>
        <v>24</v>
      </c>
      <c r="D983" s="118">
        <v>14</v>
      </c>
      <c r="E983" s="119">
        <v>0.27083333333333298</v>
      </c>
      <c r="F983" s="119">
        <v>0.29166666666666702</v>
      </c>
      <c r="G983" s="115">
        <f t="shared" si="61"/>
        <v>2</v>
      </c>
      <c r="H983" s="116" t="str" cm="1">
        <f t="array" ref="H983">_xlfn.IFS((G983&gt;=2)*(G983&lt;=6), "Weekday", G983=7, "Saturday", G983=1, "Sunday")</f>
        <v>Weekday</v>
      </c>
      <c r="I983" s="116">
        <f t="shared" si="62"/>
        <v>8</v>
      </c>
      <c r="J983" s="116" t="str">
        <f t="shared" si="63"/>
        <v>High season</v>
      </c>
      <c r="K983" s="117" t="str" cm="1">
        <f t="array" ref="K983">_xlfn.IFS(AND(H983="Weekday", J983="High season"), VLOOKUP(B983, high_weekday, 2, 0),
    AND(H983="Saturday", J983="High season"), VLOOKUP(B983, high_saturday, 2, 0),
    AND(H983="Sunday", J983="High season"), VLOOKUP(B983, high_sunday, 2, 0),
    AND(H983="Weekday", J983="Low season"), VLOOKUP(B983, low_weekdays, 2, 0),
    AND(H983="Saturday", J983="Low season"), VLOOKUP(B983, low_saturday, 2, 0),
    AND(H983="Sunday", J983="Low season"), VLOOKUP(B983, low_sunday, 2, 0),
    TRUE, "error")</f>
        <v>Peak</v>
      </c>
    </row>
    <row r="984" spans="1:11" x14ac:dyDescent="0.25">
      <c r="A984" s="111">
        <v>45159</v>
      </c>
      <c r="B984" s="86">
        <v>0.3125</v>
      </c>
      <c r="C984" s="91">
        <f t="shared" ca="1" si="60"/>
        <v>5</v>
      </c>
      <c r="D984" s="118">
        <v>15</v>
      </c>
      <c r="E984" s="119">
        <v>0.29166666666666702</v>
      </c>
      <c r="F984" s="119">
        <v>0.3125</v>
      </c>
      <c r="G984" s="115">
        <f t="shared" si="61"/>
        <v>2</v>
      </c>
      <c r="H984" s="116" t="str" cm="1">
        <f t="array" ref="H984">_xlfn.IFS((G984&gt;=2)*(G984&lt;=6), "Weekday", G984=7, "Saturday", G984=1, "Sunday")</f>
        <v>Weekday</v>
      </c>
      <c r="I984" s="116">
        <f t="shared" si="62"/>
        <v>8</v>
      </c>
      <c r="J984" s="116" t="str">
        <f t="shared" si="63"/>
        <v>High season</v>
      </c>
      <c r="K984" s="117" t="str" cm="1">
        <f t="array" ref="K984">_xlfn.IFS(AND(H984="Weekday", J984="High season"), VLOOKUP(B984, high_weekday, 2, 0),
    AND(H984="Saturday", J984="High season"), VLOOKUP(B984, high_saturday, 2, 0),
    AND(H984="Sunday", J984="High season"), VLOOKUP(B984, high_sunday, 2, 0),
    AND(H984="Weekday", J984="Low season"), VLOOKUP(B984, low_weekdays, 2, 0),
    AND(H984="Saturday", J984="Low season"), VLOOKUP(B984, low_saturday, 2, 0),
    AND(H984="Sunday", J984="Low season"), VLOOKUP(B984, low_sunday, 2, 0),
    TRUE, "error")</f>
        <v>Peak</v>
      </c>
    </row>
    <row r="985" spans="1:11" x14ac:dyDescent="0.25">
      <c r="A985" s="111">
        <v>45159</v>
      </c>
      <c r="B985" s="86">
        <v>0.33333333333333298</v>
      </c>
      <c r="C985" s="91">
        <f t="shared" ca="1" si="60"/>
        <v>14</v>
      </c>
      <c r="D985" s="118">
        <v>16</v>
      </c>
      <c r="E985" s="119">
        <v>0.3125</v>
      </c>
      <c r="F985" s="119">
        <v>0.33333333333333298</v>
      </c>
      <c r="G985" s="115">
        <f t="shared" si="61"/>
        <v>2</v>
      </c>
      <c r="H985" s="116" t="str" cm="1">
        <f t="array" ref="H985">_xlfn.IFS((G985&gt;=2)*(G985&lt;=6), "Weekday", G985=7, "Saturday", G985=1, "Sunday")</f>
        <v>Weekday</v>
      </c>
      <c r="I985" s="116">
        <f t="shared" si="62"/>
        <v>8</v>
      </c>
      <c r="J985" s="116" t="str">
        <f t="shared" si="63"/>
        <v>High season</v>
      </c>
      <c r="K985" s="117" t="str" cm="1">
        <f t="array" ref="K985">_xlfn.IFS(AND(H985="Weekday", J985="High season"), VLOOKUP(B985, high_weekday, 2, 0),
    AND(H985="Saturday", J985="High season"), VLOOKUP(B985, high_saturday, 2, 0),
    AND(H985="Sunday", J985="High season"), VLOOKUP(B985, high_sunday, 2, 0),
    AND(H985="Weekday", J985="Low season"), VLOOKUP(B985, low_weekdays, 2, 0),
    AND(H985="Saturday", J985="Low season"), VLOOKUP(B985, low_saturday, 2, 0),
    AND(H985="Sunday", J985="Low season"), VLOOKUP(B985, low_sunday, 2, 0),
    TRUE, "error")</f>
        <v>Peak</v>
      </c>
    </row>
    <row r="986" spans="1:11" x14ac:dyDescent="0.25">
      <c r="A986" s="111">
        <v>45159</v>
      </c>
      <c r="B986" s="86">
        <v>0.35416666666666702</v>
      </c>
      <c r="C986" s="91">
        <f t="shared" ca="1" si="60"/>
        <v>25</v>
      </c>
      <c r="D986" s="118">
        <v>17</v>
      </c>
      <c r="E986" s="119">
        <v>0.33333333333333298</v>
      </c>
      <c r="F986" s="119">
        <v>0.35416666666666702</v>
      </c>
      <c r="G986" s="115">
        <f t="shared" si="61"/>
        <v>2</v>
      </c>
      <c r="H986" s="116" t="str" cm="1">
        <f t="array" ref="H986">_xlfn.IFS((G986&gt;=2)*(G986&lt;=6), "Weekday", G986=7, "Saturday", G986=1, "Sunday")</f>
        <v>Weekday</v>
      </c>
      <c r="I986" s="116">
        <f t="shared" si="62"/>
        <v>8</v>
      </c>
      <c r="J986" s="116" t="str">
        <f t="shared" si="63"/>
        <v>High season</v>
      </c>
      <c r="K986" s="117" t="str" cm="1">
        <f t="array" ref="K986">_xlfn.IFS(AND(H986="Weekday", J986="High season"), VLOOKUP(B986, high_weekday, 2, 0),
    AND(H986="Saturday", J986="High season"), VLOOKUP(B986, high_saturday, 2, 0),
    AND(H986="Sunday", J986="High season"), VLOOKUP(B986, high_sunday, 2, 0),
    AND(H986="Weekday", J986="Low season"), VLOOKUP(B986, low_weekdays, 2, 0),
    AND(H986="Saturday", J986="Low season"), VLOOKUP(B986, low_saturday, 2, 0),
    AND(H986="Sunday", J986="Low season"), VLOOKUP(B986, low_sunday, 2, 0),
    TRUE, "error")</f>
        <v>Peak</v>
      </c>
    </row>
    <row r="987" spans="1:11" x14ac:dyDescent="0.25">
      <c r="A987" s="111">
        <v>45159</v>
      </c>
      <c r="B987" s="86">
        <v>0.375</v>
      </c>
      <c r="C987" s="91">
        <f t="shared" ca="1" si="60"/>
        <v>21</v>
      </c>
      <c r="D987" s="118">
        <v>18</v>
      </c>
      <c r="E987" s="119">
        <v>0.35416666666666702</v>
      </c>
      <c r="F987" s="119">
        <v>0.375</v>
      </c>
      <c r="G987" s="115">
        <f t="shared" si="61"/>
        <v>2</v>
      </c>
      <c r="H987" s="116" t="str" cm="1">
        <f t="array" ref="H987">_xlfn.IFS((G987&gt;=2)*(G987&lt;=6), "Weekday", G987=7, "Saturday", G987=1, "Sunday")</f>
        <v>Weekday</v>
      </c>
      <c r="I987" s="116">
        <f t="shared" si="62"/>
        <v>8</v>
      </c>
      <c r="J987" s="116" t="str">
        <f t="shared" si="63"/>
        <v>High season</v>
      </c>
      <c r="K987" s="117" t="str" cm="1">
        <f t="array" ref="K987">_xlfn.IFS(AND(H987="Weekday", J987="High season"), VLOOKUP(B987, high_weekday, 2, 0),
    AND(H987="Saturday", J987="High season"), VLOOKUP(B987, high_saturday, 2, 0),
    AND(H987="Sunday", J987="High season"), VLOOKUP(B987, high_sunday, 2, 0),
    AND(H987="Weekday", J987="Low season"), VLOOKUP(B987, low_weekdays, 2, 0),
    AND(H987="Saturday", J987="Low season"), VLOOKUP(B987, low_saturday, 2, 0),
    AND(H987="Sunday", J987="Low season"), VLOOKUP(B987, low_sunday, 2, 0),
    TRUE, "error")</f>
        <v>Peak</v>
      </c>
    </row>
    <row r="988" spans="1:11" x14ac:dyDescent="0.25">
      <c r="A988" s="111">
        <v>45159</v>
      </c>
      <c r="B988" s="86">
        <v>0.39583333333333298</v>
      </c>
      <c r="C988" s="91">
        <f t="shared" ca="1" si="60"/>
        <v>18</v>
      </c>
      <c r="D988" s="118">
        <v>19</v>
      </c>
      <c r="E988" s="119">
        <v>0.375</v>
      </c>
      <c r="F988" s="119">
        <v>0.39583333333333298</v>
      </c>
      <c r="G988" s="115">
        <f t="shared" si="61"/>
        <v>2</v>
      </c>
      <c r="H988" s="116" t="str" cm="1">
        <f t="array" ref="H988">_xlfn.IFS((G988&gt;=2)*(G988&lt;=6), "Weekday", G988=7, "Saturday", G988=1, "Sunday")</f>
        <v>Weekday</v>
      </c>
      <c r="I988" s="116">
        <f t="shared" si="62"/>
        <v>8</v>
      </c>
      <c r="J988" s="116" t="str">
        <f t="shared" si="63"/>
        <v>High season</v>
      </c>
      <c r="K988" s="117" t="str" cm="1">
        <f t="array" ref="K988">_xlfn.IFS(AND(H988="Weekday", J988="High season"), VLOOKUP(B988, high_weekday, 2, 0),
    AND(H988="Saturday", J988="High season"), VLOOKUP(B988, high_saturday, 2, 0),
    AND(H988="Sunday", J988="High season"), VLOOKUP(B988, high_sunday, 2, 0),
    AND(H988="Weekday", J988="Low season"), VLOOKUP(B988, low_weekdays, 2, 0),
    AND(H988="Saturday", J988="Low season"), VLOOKUP(B988, low_saturday, 2, 0),
    AND(H988="Sunday", J988="Low season"), VLOOKUP(B988, low_sunday, 2, 0),
    TRUE, "error")</f>
        <v>Standard</v>
      </c>
    </row>
    <row r="989" spans="1:11" x14ac:dyDescent="0.25">
      <c r="A989" s="111">
        <v>45159</v>
      </c>
      <c r="B989" s="86">
        <v>0.41666666666666702</v>
      </c>
      <c r="C989" s="91">
        <f t="shared" ca="1" si="60"/>
        <v>25</v>
      </c>
      <c r="D989" s="118">
        <v>20</v>
      </c>
      <c r="E989" s="119">
        <v>0.39583333333333298</v>
      </c>
      <c r="F989" s="119">
        <v>0.41666666666666702</v>
      </c>
      <c r="G989" s="115">
        <f t="shared" si="61"/>
        <v>2</v>
      </c>
      <c r="H989" s="116" t="str" cm="1">
        <f t="array" ref="H989">_xlfn.IFS((G989&gt;=2)*(G989&lt;=6), "Weekday", G989=7, "Saturday", G989=1, "Sunday")</f>
        <v>Weekday</v>
      </c>
      <c r="I989" s="116">
        <f t="shared" si="62"/>
        <v>8</v>
      </c>
      <c r="J989" s="116" t="str">
        <f t="shared" si="63"/>
        <v>High season</v>
      </c>
      <c r="K989" s="117" t="str" cm="1">
        <f t="array" ref="K989">_xlfn.IFS(AND(H989="Weekday", J989="High season"), VLOOKUP(B989, high_weekday, 2, 0),
    AND(H989="Saturday", J989="High season"), VLOOKUP(B989, high_saturday, 2, 0),
    AND(H989="Sunday", J989="High season"), VLOOKUP(B989, high_sunday, 2, 0),
    AND(H989="Weekday", J989="Low season"), VLOOKUP(B989, low_weekdays, 2, 0),
    AND(H989="Saturday", J989="Low season"), VLOOKUP(B989, low_saturday, 2, 0),
    AND(H989="Sunday", J989="Low season"), VLOOKUP(B989, low_sunday, 2, 0),
    TRUE, "error")</f>
        <v>Standard</v>
      </c>
    </row>
    <row r="990" spans="1:11" x14ac:dyDescent="0.25">
      <c r="A990" s="111">
        <v>45159</v>
      </c>
      <c r="B990" s="86">
        <v>0.4375</v>
      </c>
      <c r="C990" s="91">
        <f t="shared" ca="1" si="60"/>
        <v>21</v>
      </c>
      <c r="D990" s="118">
        <v>21</v>
      </c>
      <c r="E990" s="119">
        <v>0.41666666666666702</v>
      </c>
      <c r="F990" s="119">
        <v>0.4375</v>
      </c>
      <c r="G990" s="115">
        <f t="shared" si="61"/>
        <v>2</v>
      </c>
      <c r="H990" s="116" t="str" cm="1">
        <f t="array" ref="H990">_xlfn.IFS((G990&gt;=2)*(G990&lt;=6), "Weekday", G990=7, "Saturday", G990=1, "Sunday")</f>
        <v>Weekday</v>
      </c>
      <c r="I990" s="116">
        <f t="shared" si="62"/>
        <v>8</v>
      </c>
      <c r="J990" s="116" t="str">
        <f t="shared" si="63"/>
        <v>High season</v>
      </c>
      <c r="K990" s="117" t="str" cm="1">
        <f t="array" ref="K990">_xlfn.IFS(AND(H990="Weekday", J990="High season"), VLOOKUP(B990, high_weekday, 2, 0),
    AND(H990="Saturday", J990="High season"), VLOOKUP(B990, high_saturday, 2, 0),
    AND(H990="Sunday", J990="High season"), VLOOKUP(B990, high_sunday, 2, 0),
    AND(H990="Weekday", J990="Low season"), VLOOKUP(B990, low_weekdays, 2, 0),
    AND(H990="Saturday", J990="Low season"), VLOOKUP(B990, low_saturday, 2, 0),
    AND(H990="Sunday", J990="Low season"), VLOOKUP(B990, low_sunday, 2, 0),
    TRUE, "error")</f>
        <v>Standard</v>
      </c>
    </row>
    <row r="991" spans="1:11" x14ac:dyDescent="0.25">
      <c r="A991" s="111">
        <v>45159</v>
      </c>
      <c r="B991" s="86">
        <v>0.45833333333333298</v>
      </c>
      <c r="C991" s="91">
        <f t="shared" ca="1" si="60"/>
        <v>5</v>
      </c>
      <c r="D991" s="118">
        <v>22</v>
      </c>
      <c r="E991" s="119">
        <v>0.4375</v>
      </c>
      <c r="F991" s="119">
        <v>0.45833333333333298</v>
      </c>
      <c r="G991" s="115">
        <f t="shared" si="61"/>
        <v>2</v>
      </c>
      <c r="H991" s="116" t="str" cm="1">
        <f t="array" ref="H991">_xlfn.IFS((G991&gt;=2)*(G991&lt;=6), "Weekday", G991=7, "Saturday", G991=1, "Sunday")</f>
        <v>Weekday</v>
      </c>
      <c r="I991" s="116">
        <f t="shared" si="62"/>
        <v>8</v>
      </c>
      <c r="J991" s="116" t="str">
        <f t="shared" si="63"/>
        <v>High season</v>
      </c>
      <c r="K991" s="117" t="str" cm="1">
        <f t="array" ref="K991">_xlfn.IFS(AND(H991="Weekday", J991="High season"), VLOOKUP(B991, high_weekday, 2, 0),
    AND(H991="Saturday", J991="High season"), VLOOKUP(B991, high_saturday, 2, 0),
    AND(H991="Sunday", J991="High season"), VLOOKUP(B991, high_sunday, 2, 0),
    AND(H991="Weekday", J991="Low season"), VLOOKUP(B991, low_weekdays, 2, 0),
    AND(H991="Saturday", J991="Low season"), VLOOKUP(B991, low_saturday, 2, 0),
    AND(H991="Sunday", J991="Low season"), VLOOKUP(B991, low_sunday, 2, 0),
    TRUE, "error")</f>
        <v>Standard</v>
      </c>
    </row>
    <row r="992" spans="1:11" x14ac:dyDescent="0.25">
      <c r="A992" s="111">
        <v>45159</v>
      </c>
      <c r="B992" s="86">
        <v>0.47916666666666702</v>
      </c>
      <c r="C992" s="91">
        <f t="shared" ca="1" si="60"/>
        <v>5</v>
      </c>
      <c r="D992" s="118">
        <v>23</v>
      </c>
      <c r="E992" s="119">
        <v>0.45833333333333298</v>
      </c>
      <c r="F992" s="119">
        <v>0.47916666666666702</v>
      </c>
      <c r="G992" s="115">
        <f t="shared" si="61"/>
        <v>2</v>
      </c>
      <c r="H992" s="116" t="str" cm="1">
        <f t="array" ref="H992">_xlfn.IFS((G992&gt;=2)*(G992&lt;=6), "Weekday", G992=7, "Saturday", G992=1, "Sunday")</f>
        <v>Weekday</v>
      </c>
      <c r="I992" s="116">
        <f t="shared" si="62"/>
        <v>8</v>
      </c>
      <c r="J992" s="116" t="str">
        <f t="shared" si="63"/>
        <v>High season</v>
      </c>
      <c r="K992" s="117" t="str" cm="1">
        <f t="array" ref="K992">_xlfn.IFS(AND(H992="Weekday", J992="High season"), VLOOKUP(B992, high_weekday, 2, 0),
    AND(H992="Saturday", J992="High season"), VLOOKUP(B992, high_saturday, 2, 0),
    AND(H992="Sunday", J992="High season"), VLOOKUP(B992, high_sunday, 2, 0),
    AND(H992="Weekday", J992="Low season"), VLOOKUP(B992, low_weekdays, 2, 0),
    AND(H992="Saturday", J992="Low season"), VLOOKUP(B992, low_saturday, 2, 0),
    AND(H992="Sunday", J992="Low season"), VLOOKUP(B992, low_sunday, 2, 0),
    TRUE, "error")</f>
        <v>Standard</v>
      </c>
    </row>
    <row r="993" spans="1:11" x14ac:dyDescent="0.25">
      <c r="A993" s="111">
        <v>45159</v>
      </c>
      <c r="B993" s="86">
        <v>0.5</v>
      </c>
      <c r="C993" s="91">
        <f t="shared" ca="1" si="60"/>
        <v>30</v>
      </c>
      <c r="D993" s="118">
        <v>24</v>
      </c>
      <c r="E993" s="119">
        <v>0.47916666666666702</v>
      </c>
      <c r="F993" s="119">
        <v>0.5</v>
      </c>
      <c r="G993" s="115">
        <f t="shared" si="61"/>
        <v>2</v>
      </c>
      <c r="H993" s="116" t="str" cm="1">
        <f t="array" ref="H993">_xlfn.IFS((G993&gt;=2)*(G993&lt;=6), "Weekday", G993=7, "Saturday", G993=1, "Sunday")</f>
        <v>Weekday</v>
      </c>
      <c r="I993" s="116">
        <f t="shared" si="62"/>
        <v>8</v>
      </c>
      <c r="J993" s="116" t="str">
        <f t="shared" si="63"/>
        <v>High season</v>
      </c>
      <c r="K993" s="117" t="str" cm="1">
        <f t="array" ref="K993">_xlfn.IFS(AND(H993="Weekday", J993="High season"), VLOOKUP(B993, high_weekday, 2, 0),
    AND(H993="Saturday", J993="High season"), VLOOKUP(B993, high_saturday, 2, 0),
    AND(H993="Sunday", J993="High season"), VLOOKUP(B993, high_sunday, 2, 0),
    AND(H993="Weekday", J993="Low season"), VLOOKUP(B993, low_weekdays, 2, 0),
    AND(H993="Saturday", J993="Low season"), VLOOKUP(B993, low_saturday, 2, 0),
    AND(H993="Sunday", J993="Low season"), VLOOKUP(B993, low_sunday, 2, 0),
    TRUE, "error")</f>
        <v>Standard</v>
      </c>
    </row>
    <row r="994" spans="1:11" x14ac:dyDescent="0.25">
      <c r="A994" s="111">
        <v>45159</v>
      </c>
      <c r="B994" s="86">
        <v>0.52083333333333304</v>
      </c>
      <c r="C994" s="91">
        <f t="shared" ca="1" si="60"/>
        <v>26</v>
      </c>
      <c r="D994" s="118">
        <v>25</v>
      </c>
      <c r="E994" s="119">
        <v>0.5</v>
      </c>
      <c r="F994" s="119">
        <v>0.52083333333333304</v>
      </c>
      <c r="G994" s="115">
        <f t="shared" si="61"/>
        <v>2</v>
      </c>
      <c r="H994" s="116" t="str" cm="1">
        <f t="array" ref="H994">_xlfn.IFS((G994&gt;=2)*(G994&lt;=6), "Weekday", G994=7, "Saturday", G994=1, "Sunday")</f>
        <v>Weekday</v>
      </c>
      <c r="I994" s="116">
        <f t="shared" si="62"/>
        <v>8</v>
      </c>
      <c r="J994" s="116" t="str">
        <f t="shared" si="63"/>
        <v>High season</v>
      </c>
      <c r="K994" s="117" t="str" cm="1">
        <f t="array" ref="K994">_xlfn.IFS(AND(H994="Weekday", J994="High season"), VLOOKUP(B994, high_weekday, 2, 0),
    AND(H994="Saturday", J994="High season"), VLOOKUP(B994, high_saturday, 2, 0),
    AND(H994="Sunday", J994="High season"), VLOOKUP(B994, high_sunday, 2, 0),
    AND(H994="Weekday", J994="Low season"), VLOOKUP(B994, low_weekdays, 2, 0),
    AND(H994="Saturday", J994="Low season"), VLOOKUP(B994, low_saturday, 2, 0),
    AND(H994="Sunday", J994="Low season"), VLOOKUP(B994, low_sunday, 2, 0),
    TRUE, "error")</f>
        <v>Standard</v>
      </c>
    </row>
    <row r="995" spans="1:11" x14ac:dyDescent="0.25">
      <c r="A995" s="111">
        <v>45159</v>
      </c>
      <c r="B995" s="86">
        <v>0.54166666666666696</v>
      </c>
      <c r="C995" s="91">
        <f t="shared" ca="1" si="60"/>
        <v>2</v>
      </c>
      <c r="D995" s="118">
        <v>26</v>
      </c>
      <c r="E995" s="119">
        <v>0.52083333333333304</v>
      </c>
      <c r="F995" s="119">
        <v>0.54166666666666696</v>
      </c>
      <c r="G995" s="115">
        <f t="shared" si="61"/>
        <v>2</v>
      </c>
      <c r="H995" s="116" t="str" cm="1">
        <f t="array" ref="H995">_xlfn.IFS((G995&gt;=2)*(G995&lt;=6), "Weekday", G995=7, "Saturday", G995=1, "Sunday")</f>
        <v>Weekday</v>
      </c>
      <c r="I995" s="116">
        <f t="shared" si="62"/>
        <v>8</v>
      </c>
      <c r="J995" s="116" t="str">
        <f t="shared" si="63"/>
        <v>High season</v>
      </c>
      <c r="K995" s="117" t="str" cm="1">
        <f t="array" ref="K995">_xlfn.IFS(AND(H995="Weekday", J995="High season"), VLOOKUP(B995, high_weekday, 2, 0),
    AND(H995="Saturday", J995="High season"), VLOOKUP(B995, high_saturday, 2, 0),
    AND(H995="Sunday", J995="High season"), VLOOKUP(B995, high_sunday, 2, 0),
    AND(H995="Weekday", J995="Low season"), VLOOKUP(B995, low_weekdays, 2, 0),
    AND(H995="Saturday", J995="Low season"), VLOOKUP(B995, low_saturday, 2, 0),
    AND(H995="Sunday", J995="Low season"), VLOOKUP(B995, low_sunday, 2, 0),
    TRUE, "error")</f>
        <v>Standard</v>
      </c>
    </row>
    <row r="996" spans="1:11" x14ac:dyDescent="0.25">
      <c r="A996" s="111">
        <v>45159</v>
      </c>
      <c r="B996" s="86">
        <v>0.5625</v>
      </c>
      <c r="C996" s="91">
        <f t="shared" ca="1" si="60"/>
        <v>16</v>
      </c>
      <c r="D996" s="118">
        <v>27</v>
      </c>
      <c r="E996" s="119">
        <v>0.54166666666666696</v>
      </c>
      <c r="F996" s="119">
        <v>0.5625</v>
      </c>
      <c r="G996" s="115">
        <f t="shared" si="61"/>
        <v>2</v>
      </c>
      <c r="H996" s="116" t="str" cm="1">
        <f t="array" ref="H996">_xlfn.IFS((G996&gt;=2)*(G996&lt;=6), "Weekday", G996=7, "Saturday", G996=1, "Sunday")</f>
        <v>Weekday</v>
      </c>
      <c r="I996" s="116">
        <f t="shared" si="62"/>
        <v>8</v>
      </c>
      <c r="J996" s="116" t="str">
        <f t="shared" si="63"/>
        <v>High season</v>
      </c>
      <c r="K996" s="117" t="str" cm="1">
        <f t="array" ref="K996">_xlfn.IFS(AND(H996="Weekday", J996="High season"), VLOOKUP(B996, high_weekday, 2, 0),
    AND(H996="Saturday", J996="High season"), VLOOKUP(B996, high_saturday, 2, 0),
    AND(H996="Sunday", J996="High season"), VLOOKUP(B996, high_sunday, 2, 0),
    AND(H996="Weekday", J996="Low season"), VLOOKUP(B996, low_weekdays, 2, 0),
    AND(H996="Saturday", J996="Low season"), VLOOKUP(B996, low_saturday, 2, 0),
    AND(H996="Sunday", J996="Low season"), VLOOKUP(B996, low_sunday, 2, 0),
    TRUE, "error")</f>
        <v>Standard</v>
      </c>
    </row>
    <row r="997" spans="1:11" x14ac:dyDescent="0.25">
      <c r="A997" s="111">
        <v>45159</v>
      </c>
      <c r="B997" s="86">
        <v>0.58333333333333304</v>
      </c>
      <c r="C997" s="91">
        <f t="shared" ca="1" si="60"/>
        <v>23</v>
      </c>
      <c r="D997" s="118">
        <v>28</v>
      </c>
      <c r="E997" s="119">
        <v>0.5625</v>
      </c>
      <c r="F997" s="119">
        <v>0.58333333333333304</v>
      </c>
      <c r="G997" s="115">
        <f t="shared" si="61"/>
        <v>2</v>
      </c>
      <c r="H997" s="116" t="str" cm="1">
        <f t="array" ref="H997">_xlfn.IFS((G997&gt;=2)*(G997&lt;=6), "Weekday", G997=7, "Saturday", G997=1, "Sunday")</f>
        <v>Weekday</v>
      </c>
      <c r="I997" s="116">
        <f t="shared" si="62"/>
        <v>8</v>
      </c>
      <c r="J997" s="116" t="str">
        <f t="shared" si="63"/>
        <v>High season</v>
      </c>
      <c r="K997" s="117" t="str" cm="1">
        <f t="array" ref="K997">_xlfn.IFS(AND(H997="Weekday", J997="High season"), VLOOKUP(B997, high_weekday, 2, 0),
    AND(H997="Saturday", J997="High season"), VLOOKUP(B997, high_saturday, 2, 0),
    AND(H997="Sunday", J997="High season"), VLOOKUP(B997, high_sunday, 2, 0),
    AND(H997="Weekday", J997="Low season"), VLOOKUP(B997, low_weekdays, 2, 0),
    AND(H997="Saturday", J997="Low season"), VLOOKUP(B997, low_saturday, 2, 0),
    AND(H997="Sunday", J997="Low season"), VLOOKUP(B997, low_sunday, 2, 0),
    TRUE, "error")</f>
        <v>Standard</v>
      </c>
    </row>
    <row r="998" spans="1:11" x14ac:dyDescent="0.25">
      <c r="A998" s="111">
        <v>45159</v>
      </c>
      <c r="B998" s="86">
        <v>0.60416666666666696</v>
      </c>
      <c r="C998" s="91">
        <f t="shared" ca="1" si="60"/>
        <v>21</v>
      </c>
      <c r="D998" s="118">
        <v>29</v>
      </c>
      <c r="E998" s="119">
        <v>0.58333333333333304</v>
      </c>
      <c r="F998" s="119">
        <v>0.60416666666666696</v>
      </c>
      <c r="G998" s="115">
        <f t="shared" si="61"/>
        <v>2</v>
      </c>
      <c r="H998" s="116" t="str" cm="1">
        <f t="array" ref="H998">_xlfn.IFS((G998&gt;=2)*(G998&lt;=6), "Weekday", G998=7, "Saturday", G998=1, "Sunday")</f>
        <v>Weekday</v>
      </c>
      <c r="I998" s="116">
        <f t="shared" si="62"/>
        <v>8</v>
      </c>
      <c r="J998" s="116" t="str">
        <f t="shared" si="63"/>
        <v>High season</v>
      </c>
      <c r="K998" s="117" t="str" cm="1">
        <f t="array" ref="K998">_xlfn.IFS(AND(H998="Weekday", J998="High season"), VLOOKUP(B998, high_weekday, 2, 0),
    AND(H998="Saturday", J998="High season"), VLOOKUP(B998, high_saturday, 2, 0),
    AND(H998="Sunday", J998="High season"), VLOOKUP(B998, high_sunday, 2, 0),
    AND(H998="Weekday", J998="Low season"), VLOOKUP(B998, low_weekdays, 2, 0),
    AND(H998="Saturday", J998="Low season"), VLOOKUP(B998, low_saturday, 2, 0),
    AND(H998="Sunday", J998="Low season"), VLOOKUP(B998, low_sunday, 2, 0),
    TRUE, "error")</f>
        <v>Standard</v>
      </c>
    </row>
    <row r="999" spans="1:11" x14ac:dyDescent="0.25">
      <c r="A999" s="111">
        <v>45159</v>
      </c>
      <c r="B999" s="86">
        <v>0.625</v>
      </c>
      <c r="C999" s="91">
        <f t="shared" ca="1" si="60"/>
        <v>18</v>
      </c>
      <c r="D999" s="118">
        <v>30</v>
      </c>
      <c r="E999" s="119">
        <v>0.60416666666666696</v>
      </c>
      <c r="F999" s="119">
        <v>0.625</v>
      </c>
      <c r="G999" s="115">
        <f t="shared" si="61"/>
        <v>2</v>
      </c>
      <c r="H999" s="116" t="str" cm="1">
        <f t="array" ref="H999">_xlfn.IFS((G999&gt;=2)*(G999&lt;=6), "Weekday", G999=7, "Saturday", G999=1, "Sunday")</f>
        <v>Weekday</v>
      </c>
      <c r="I999" s="116">
        <f t="shared" si="62"/>
        <v>8</v>
      </c>
      <c r="J999" s="116" t="str">
        <f t="shared" si="63"/>
        <v>High season</v>
      </c>
      <c r="K999" s="117" t="str" cm="1">
        <f t="array" ref="K999">_xlfn.IFS(AND(H999="Weekday", J999="High season"), VLOOKUP(B999, high_weekday, 2, 0),
    AND(H999="Saturday", J999="High season"), VLOOKUP(B999, high_saturday, 2, 0),
    AND(H999="Sunday", J999="High season"), VLOOKUP(B999, high_sunday, 2, 0),
    AND(H999="Weekday", J999="Low season"), VLOOKUP(B999, low_weekdays, 2, 0),
    AND(H999="Saturday", J999="Low season"), VLOOKUP(B999, low_saturday, 2, 0),
    AND(H999="Sunday", J999="Low season"), VLOOKUP(B999, low_sunday, 2, 0),
    TRUE, "error")</f>
        <v>Standard</v>
      </c>
    </row>
    <row r="1000" spans="1:11" x14ac:dyDescent="0.25">
      <c r="A1000" s="111">
        <v>45159</v>
      </c>
      <c r="B1000" s="86">
        <v>0.64583333333333304</v>
      </c>
      <c r="C1000" s="91">
        <f t="shared" ca="1" si="60"/>
        <v>17</v>
      </c>
      <c r="D1000" s="118">
        <v>31</v>
      </c>
      <c r="E1000" s="119">
        <v>0.625</v>
      </c>
      <c r="F1000" s="119">
        <v>0.64583333333333304</v>
      </c>
      <c r="G1000" s="115">
        <f t="shared" si="61"/>
        <v>2</v>
      </c>
      <c r="H1000" s="116" t="str" cm="1">
        <f t="array" ref="H1000">_xlfn.IFS((G1000&gt;=2)*(G1000&lt;=6), "Weekday", G1000=7, "Saturday", G1000=1, "Sunday")</f>
        <v>Weekday</v>
      </c>
      <c r="I1000" s="116">
        <f t="shared" si="62"/>
        <v>8</v>
      </c>
      <c r="J1000" s="116" t="str">
        <f t="shared" si="63"/>
        <v>High season</v>
      </c>
      <c r="K1000" s="117" t="str" cm="1">
        <f t="array" ref="K1000">_xlfn.IFS(AND(H1000="Weekday", J1000="High season"), VLOOKUP(B1000, high_weekday, 2, 0),
    AND(H1000="Saturday", J1000="High season"), VLOOKUP(B1000, high_saturday, 2, 0),
    AND(H1000="Sunday", J1000="High season"), VLOOKUP(B1000, high_sunday, 2, 0),
    AND(H1000="Weekday", J1000="Low season"), VLOOKUP(B1000, low_weekdays, 2, 0),
    AND(H1000="Saturday", J1000="Low season"), VLOOKUP(B1000, low_saturday, 2, 0),
    AND(H1000="Sunday", J1000="Low season"), VLOOKUP(B1000, low_sunday, 2, 0),
    TRUE, "error")</f>
        <v>Standard</v>
      </c>
    </row>
    <row r="1001" spans="1:11" x14ac:dyDescent="0.25">
      <c r="A1001" s="111">
        <v>45159</v>
      </c>
      <c r="B1001" s="86">
        <v>0.66666666666666696</v>
      </c>
      <c r="C1001" s="91">
        <f t="shared" ca="1" si="60"/>
        <v>20</v>
      </c>
      <c r="D1001" s="118">
        <v>32</v>
      </c>
      <c r="E1001" s="119">
        <v>0.64583333333333304</v>
      </c>
      <c r="F1001" s="119">
        <v>0.66666666666666696</v>
      </c>
      <c r="G1001" s="115">
        <f t="shared" si="61"/>
        <v>2</v>
      </c>
      <c r="H1001" s="116" t="str" cm="1">
        <f t="array" ref="H1001">_xlfn.IFS((G1001&gt;=2)*(G1001&lt;=6), "Weekday", G1001=7, "Saturday", G1001=1, "Sunday")</f>
        <v>Weekday</v>
      </c>
      <c r="I1001" s="116">
        <f t="shared" si="62"/>
        <v>8</v>
      </c>
      <c r="J1001" s="116" t="str">
        <f t="shared" si="63"/>
        <v>High season</v>
      </c>
      <c r="K1001" s="117" t="str" cm="1">
        <f t="array" ref="K1001">_xlfn.IFS(AND(H1001="Weekday", J1001="High season"), VLOOKUP(B1001, high_weekday, 2, 0),
    AND(H1001="Saturday", J1001="High season"), VLOOKUP(B1001, high_saturday, 2, 0),
    AND(H1001="Sunday", J1001="High season"), VLOOKUP(B1001, high_sunday, 2, 0),
    AND(H1001="Weekday", J1001="Low season"), VLOOKUP(B1001, low_weekdays, 2, 0),
    AND(H1001="Saturday", J1001="Low season"), VLOOKUP(B1001, low_saturday, 2, 0),
    AND(H1001="Sunday", J1001="Low season"), VLOOKUP(B1001, low_sunday, 2, 0),
    TRUE, "error")</f>
        <v>Standard</v>
      </c>
    </row>
    <row r="1002" spans="1:11" x14ac:dyDescent="0.25">
      <c r="A1002" s="111">
        <v>45159</v>
      </c>
      <c r="B1002" s="86">
        <v>0.6875</v>
      </c>
      <c r="C1002" s="91">
        <f t="shared" ca="1" si="60"/>
        <v>30</v>
      </c>
      <c r="D1002" s="118">
        <v>33</v>
      </c>
      <c r="E1002" s="119">
        <v>0.66666666666666696</v>
      </c>
      <c r="F1002" s="119">
        <v>0.6875</v>
      </c>
      <c r="G1002" s="115">
        <f t="shared" si="61"/>
        <v>2</v>
      </c>
      <c r="H1002" s="116" t="str" cm="1">
        <f t="array" ref="H1002">_xlfn.IFS((G1002&gt;=2)*(G1002&lt;=6), "Weekday", G1002=7, "Saturday", G1002=1, "Sunday")</f>
        <v>Weekday</v>
      </c>
      <c r="I1002" s="116">
        <f t="shared" si="62"/>
        <v>8</v>
      </c>
      <c r="J1002" s="116" t="str">
        <f t="shared" si="63"/>
        <v>High season</v>
      </c>
      <c r="K1002" s="117" t="str" cm="1">
        <f t="array" ref="K1002">_xlfn.IFS(AND(H1002="Weekday", J1002="High season"), VLOOKUP(B1002, high_weekday, 2, 0),
    AND(H1002="Saturday", J1002="High season"), VLOOKUP(B1002, high_saturday, 2, 0),
    AND(H1002="Sunday", J1002="High season"), VLOOKUP(B1002, high_sunday, 2, 0),
    AND(H1002="Weekday", J1002="Low season"), VLOOKUP(B1002, low_weekdays, 2, 0),
    AND(H1002="Saturday", J1002="Low season"), VLOOKUP(B1002, low_saturday, 2, 0),
    AND(H1002="Sunday", J1002="Low season"), VLOOKUP(B1002, low_sunday, 2, 0),
    TRUE, "error")</f>
        <v>Standard</v>
      </c>
    </row>
    <row r="1003" spans="1:11" x14ac:dyDescent="0.25">
      <c r="A1003" s="111">
        <v>45159</v>
      </c>
      <c r="B1003" s="86">
        <v>0.70833333333333304</v>
      </c>
      <c r="C1003" s="91">
        <f t="shared" ca="1" si="60"/>
        <v>2</v>
      </c>
      <c r="D1003" s="118">
        <v>34</v>
      </c>
      <c r="E1003" s="119">
        <v>0.6875</v>
      </c>
      <c r="F1003" s="119">
        <v>0.70833333333333304</v>
      </c>
      <c r="G1003" s="115">
        <f t="shared" si="61"/>
        <v>2</v>
      </c>
      <c r="H1003" s="116" t="str" cm="1">
        <f t="array" ref="H1003">_xlfn.IFS((G1003&gt;=2)*(G1003&lt;=6), "Weekday", G1003=7, "Saturday", G1003=1, "Sunday")</f>
        <v>Weekday</v>
      </c>
      <c r="I1003" s="116">
        <f t="shared" si="62"/>
        <v>8</v>
      </c>
      <c r="J1003" s="116" t="str">
        <f t="shared" si="63"/>
        <v>High season</v>
      </c>
      <c r="K1003" s="117" t="str" cm="1">
        <f t="array" ref="K1003">_xlfn.IFS(AND(H1003="Weekday", J1003="High season"), VLOOKUP(B1003, high_weekday, 2, 0),
    AND(H1003="Saturday", J1003="High season"), VLOOKUP(B1003, high_saturday, 2, 0),
    AND(H1003="Sunday", J1003="High season"), VLOOKUP(B1003, high_sunday, 2, 0),
    AND(H1003="Weekday", J1003="Low season"), VLOOKUP(B1003, low_weekdays, 2, 0),
    AND(H1003="Saturday", J1003="Low season"), VLOOKUP(B1003, low_saturday, 2, 0),
    AND(H1003="Sunday", J1003="Low season"), VLOOKUP(B1003, low_sunday, 2, 0),
    TRUE, "error")</f>
        <v>Standard</v>
      </c>
    </row>
    <row r="1004" spans="1:11" x14ac:dyDescent="0.25">
      <c r="A1004" s="111">
        <v>45159</v>
      </c>
      <c r="B1004" s="86">
        <v>0.72916666666666696</v>
      </c>
      <c r="C1004" s="91">
        <f t="shared" ca="1" si="60"/>
        <v>17</v>
      </c>
      <c r="D1004" s="118">
        <v>35</v>
      </c>
      <c r="E1004" s="119">
        <v>0.70833333333333304</v>
      </c>
      <c r="F1004" s="119">
        <v>0.72916666666666696</v>
      </c>
      <c r="G1004" s="115">
        <f t="shared" si="61"/>
        <v>2</v>
      </c>
      <c r="H1004" s="116" t="str" cm="1">
        <f t="array" ref="H1004">_xlfn.IFS((G1004&gt;=2)*(G1004&lt;=6), "Weekday", G1004=7, "Saturday", G1004=1, "Sunday")</f>
        <v>Weekday</v>
      </c>
      <c r="I1004" s="116">
        <f t="shared" si="62"/>
        <v>8</v>
      </c>
      <c r="J1004" s="116" t="str">
        <f t="shared" si="63"/>
        <v>High season</v>
      </c>
      <c r="K1004" s="117" t="str" cm="1">
        <f t="array" ref="K1004">_xlfn.IFS(AND(H1004="Weekday", J1004="High season"), VLOOKUP(B1004, high_weekday, 2, 0),
    AND(H1004="Saturday", J1004="High season"), VLOOKUP(B1004, high_saturday, 2, 0),
    AND(H1004="Sunday", J1004="High season"), VLOOKUP(B1004, high_sunday, 2, 0),
    AND(H1004="Weekday", J1004="Low season"), VLOOKUP(B1004, low_weekdays, 2, 0),
    AND(H1004="Saturday", J1004="Low season"), VLOOKUP(B1004, low_saturday, 2, 0),
    AND(H1004="Sunday", J1004="Low season"), VLOOKUP(B1004, low_sunday, 2, 0),
    TRUE, "error")</f>
        <v>Peak</v>
      </c>
    </row>
    <row r="1005" spans="1:11" x14ac:dyDescent="0.25">
      <c r="A1005" s="111">
        <v>45159</v>
      </c>
      <c r="B1005" s="86">
        <v>0.75</v>
      </c>
      <c r="C1005" s="91">
        <f t="shared" ca="1" si="60"/>
        <v>22</v>
      </c>
      <c r="D1005" s="118">
        <v>36</v>
      </c>
      <c r="E1005" s="119">
        <v>0.72916666666666696</v>
      </c>
      <c r="F1005" s="119">
        <v>0.75</v>
      </c>
      <c r="G1005" s="115">
        <f t="shared" si="61"/>
        <v>2</v>
      </c>
      <c r="H1005" s="116" t="str" cm="1">
        <f t="array" ref="H1005">_xlfn.IFS((G1005&gt;=2)*(G1005&lt;=6), "Weekday", G1005=7, "Saturday", G1005=1, "Sunday")</f>
        <v>Weekday</v>
      </c>
      <c r="I1005" s="116">
        <f t="shared" si="62"/>
        <v>8</v>
      </c>
      <c r="J1005" s="116" t="str">
        <f t="shared" si="63"/>
        <v>High season</v>
      </c>
      <c r="K1005" s="117" t="str" cm="1">
        <f t="array" ref="K1005">_xlfn.IFS(AND(H1005="Weekday", J1005="High season"), VLOOKUP(B1005, high_weekday, 2, 0),
    AND(H1005="Saturday", J1005="High season"), VLOOKUP(B1005, high_saturday, 2, 0),
    AND(H1005="Sunday", J1005="High season"), VLOOKUP(B1005, high_sunday, 2, 0),
    AND(H1005="Weekday", J1005="Low season"), VLOOKUP(B1005, low_weekdays, 2, 0),
    AND(H1005="Saturday", J1005="Low season"), VLOOKUP(B1005, low_saturday, 2, 0),
    AND(H1005="Sunday", J1005="Low season"), VLOOKUP(B1005, low_sunday, 2, 0),
    TRUE, "error")</f>
        <v>Peak</v>
      </c>
    </row>
    <row r="1006" spans="1:11" x14ac:dyDescent="0.25">
      <c r="A1006" s="111">
        <v>45159</v>
      </c>
      <c r="B1006" s="86">
        <v>0.77083333333333304</v>
      </c>
      <c r="C1006" s="91">
        <f t="shared" ca="1" si="60"/>
        <v>26</v>
      </c>
      <c r="D1006" s="118">
        <v>37</v>
      </c>
      <c r="E1006" s="119">
        <v>0.75</v>
      </c>
      <c r="F1006" s="119">
        <v>0.77083333333333304</v>
      </c>
      <c r="G1006" s="115">
        <f t="shared" si="61"/>
        <v>2</v>
      </c>
      <c r="H1006" s="116" t="str" cm="1">
        <f t="array" ref="H1006">_xlfn.IFS((G1006&gt;=2)*(G1006&lt;=6), "Weekday", G1006=7, "Saturday", G1006=1, "Sunday")</f>
        <v>Weekday</v>
      </c>
      <c r="I1006" s="116">
        <f t="shared" si="62"/>
        <v>8</v>
      </c>
      <c r="J1006" s="116" t="str">
        <f t="shared" si="63"/>
        <v>High season</v>
      </c>
      <c r="K1006" s="117" t="str" cm="1">
        <f t="array" ref="K1006">_xlfn.IFS(AND(H1006="Weekday", J1006="High season"), VLOOKUP(B1006, high_weekday, 2, 0),
    AND(H1006="Saturday", J1006="High season"), VLOOKUP(B1006, high_saturday, 2, 0),
    AND(H1006="Sunday", J1006="High season"), VLOOKUP(B1006, high_sunday, 2, 0),
    AND(H1006="Weekday", J1006="Low season"), VLOOKUP(B1006, low_weekdays, 2, 0),
    AND(H1006="Saturday", J1006="Low season"), VLOOKUP(B1006, low_saturday, 2, 0),
    AND(H1006="Sunday", J1006="Low season"), VLOOKUP(B1006, low_sunday, 2, 0),
    TRUE, "error")</f>
        <v>Peak</v>
      </c>
    </row>
    <row r="1007" spans="1:11" x14ac:dyDescent="0.25">
      <c r="A1007" s="111">
        <v>45159</v>
      </c>
      <c r="B1007" s="86">
        <v>0.79166666666666696</v>
      </c>
      <c r="C1007" s="91">
        <f t="shared" ca="1" si="60"/>
        <v>5</v>
      </c>
      <c r="D1007" s="118">
        <v>38</v>
      </c>
      <c r="E1007" s="119">
        <v>0.77083333333333304</v>
      </c>
      <c r="F1007" s="119">
        <v>0.79166666666666696</v>
      </c>
      <c r="G1007" s="115">
        <f t="shared" si="61"/>
        <v>2</v>
      </c>
      <c r="H1007" s="116" t="str" cm="1">
        <f t="array" ref="H1007">_xlfn.IFS((G1007&gt;=2)*(G1007&lt;=6), "Weekday", G1007=7, "Saturday", G1007=1, "Sunday")</f>
        <v>Weekday</v>
      </c>
      <c r="I1007" s="116">
        <f t="shared" si="62"/>
        <v>8</v>
      </c>
      <c r="J1007" s="116" t="str">
        <f t="shared" si="63"/>
        <v>High season</v>
      </c>
      <c r="K1007" s="117" t="str" cm="1">
        <f t="array" ref="K1007">_xlfn.IFS(AND(H1007="Weekday", J1007="High season"), VLOOKUP(B1007, high_weekday, 2, 0),
    AND(H1007="Saturday", J1007="High season"), VLOOKUP(B1007, high_saturday, 2, 0),
    AND(H1007="Sunday", J1007="High season"), VLOOKUP(B1007, high_sunday, 2, 0),
    AND(H1007="Weekday", J1007="Low season"), VLOOKUP(B1007, low_weekdays, 2, 0),
    AND(H1007="Saturday", J1007="Low season"), VLOOKUP(B1007, low_saturday, 2, 0),
    AND(H1007="Sunday", J1007="Low season"), VLOOKUP(B1007, low_sunday, 2, 0),
    TRUE, "error")</f>
        <v>Peak</v>
      </c>
    </row>
    <row r="1008" spans="1:11" x14ac:dyDescent="0.25">
      <c r="A1008" s="111">
        <v>45159</v>
      </c>
      <c r="B1008" s="86">
        <v>0.8125</v>
      </c>
      <c r="C1008" s="91">
        <f t="shared" ca="1" si="60"/>
        <v>29</v>
      </c>
      <c r="D1008" s="118">
        <v>39</v>
      </c>
      <c r="E1008" s="119">
        <v>0.79166666666666696</v>
      </c>
      <c r="F1008" s="119">
        <v>0.8125</v>
      </c>
      <c r="G1008" s="115">
        <f t="shared" si="61"/>
        <v>2</v>
      </c>
      <c r="H1008" s="116" t="str" cm="1">
        <f t="array" ref="H1008">_xlfn.IFS((G1008&gt;=2)*(G1008&lt;=6), "Weekday", G1008=7, "Saturday", G1008=1, "Sunday")</f>
        <v>Weekday</v>
      </c>
      <c r="I1008" s="116">
        <f t="shared" si="62"/>
        <v>8</v>
      </c>
      <c r="J1008" s="116" t="str">
        <f t="shared" si="63"/>
        <v>High season</v>
      </c>
      <c r="K1008" s="117" t="str" cm="1">
        <f t="array" ref="K1008">_xlfn.IFS(AND(H1008="Weekday", J1008="High season"), VLOOKUP(B1008, high_weekday, 2, 0),
    AND(H1008="Saturday", J1008="High season"), VLOOKUP(B1008, high_saturday, 2, 0),
    AND(H1008="Sunday", J1008="High season"), VLOOKUP(B1008, high_sunday, 2, 0),
    AND(H1008="Weekday", J1008="Low season"), VLOOKUP(B1008, low_weekdays, 2, 0),
    AND(H1008="Saturday", J1008="Low season"), VLOOKUP(B1008, low_saturday, 2, 0),
    AND(H1008="Sunday", J1008="Low season"), VLOOKUP(B1008, low_sunday, 2, 0),
    TRUE, "error")</f>
        <v>Standard</v>
      </c>
    </row>
    <row r="1009" spans="1:11" x14ac:dyDescent="0.25">
      <c r="A1009" s="111">
        <v>45159</v>
      </c>
      <c r="B1009" s="86">
        <v>0.83333333333333304</v>
      </c>
      <c r="C1009" s="91">
        <f t="shared" ca="1" si="60"/>
        <v>17</v>
      </c>
      <c r="D1009" s="118">
        <v>40</v>
      </c>
      <c r="E1009" s="119">
        <v>0.8125</v>
      </c>
      <c r="F1009" s="119">
        <v>0.83333333333333304</v>
      </c>
      <c r="G1009" s="115">
        <f t="shared" si="61"/>
        <v>2</v>
      </c>
      <c r="H1009" s="116" t="str" cm="1">
        <f t="array" ref="H1009">_xlfn.IFS((G1009&gt;=2)*(G1009&lt;=6), "Weekday", G1009=7, "Saturday", G1009=1, "Sunday")</f>
        <v>Weekday</v>
      </c>
      <c r="I1009" s="116">
        <f t="shared" si="62"/>
        <v>8</v>
      </c>
      <c r="J1009" s="116" t="str">
        <f t="shared" si="63"/>
        <v>High season</v>
      </c>
      <c r="K1009" s="117" t="str" cm="1">
        <f t="array" ref="K1009">_xlfn.IFS(AND(H1009="Weekday", J1009="High season"), VLOOKUP(B1009, high_weekday, 2, 0),
    AND(H1009="Saturday", J1009="High season"), VLOOKUP(B1009, high_saturday, 2, 0),
    AND(H1009="Sunday", J1009="High season"), VLOOKUP(B1009, high_sunday, 2, 0),
    AND(H1009="Weekday", J1009="Low season"), VLOOKUP(B1009, low_weekdays, 2, 0),
    AND(H1009="Saturday", J1009="Low season"), VLOOKUP(B1009, low_saturday, 2, 0),
    AND(H1009="Sunday", J1009="Low season"), VLOOKUP(B1009, low_sunday, 2, 0),
    TRUE, "error")</f>
        <v>Standard</v>
      </c>
    </row>
    <row r="1010" spans="1:11" x14ac:dyDescent="0.25">
      <c r="A1010" s="111">
        <v>45159</v>
      </c>
      <c r="B1010" s="86">
        <v>0.85416666666666696</v>
      </c>
      <c r="C1010" s="91">
        <f t="shared" ca="1" si="60"/>
        <v>15</v>
      </c>
      <c r="D1010" s="118">
        <v>41</v>
      </c>
      <c r="E1010" s="119">
        <v>0.83333333333333304</v>
      </c>
      <c r="F1010" s="119">
        <v>0.85416666666666696</v>
      </c>
      <c r="G1010" s="115">
        <f t="shared" si="61"/>
        <v>2</v>
      </c>
      <c r="H1010" s="116" t="str" cm="1">
        <f t="array" ref="H1010">_xlfn.IFS((G1010&gt;=2)*(G1010&lt;=6), "Weekday", G1010=7, "Saturday", G1010=1, "Sunday")</f>
        <v>Weekday</v>
      </c>
      <c r="I1010" s="116">
        <f t="shared" si="62"/>
        <v>8</v>
      </c>
      <c r="J1010" s="116" t="str">
        <f t="shared" si="63"/>
        <v>High season</v>
      </c>
      <c r="K1010" s="117" t="str" cm="1">
        <f t="array" ref="K1010">_xlfn.IFS(AND(H1010="Weekday", J1010="High season"), VLOOKUP(B1010, high_weekday, 2, 0),
    AND(H1010="Saturday", J1010="High season"), VLOOKUP(B1010, high_saturday, 2, 0),
    AND(H1010="Sunday", J1010="High season"), VLOOKUP(B1010, high_sunday, 2, 0),
    AND(H1010="Weekday", J1010="Low season"), VLOOKUP(B1010, low_weekdays, 2, 0),
    AND(H1010="Saturday", J1010="Low season"), VLOOKUP(B1010, low_saturday, 2, 0),
    AND(H1010="Sunday", J1010="Low season"), VLOOKUP(B1010, low_sunday, 2, 0),
    TRUE, "error")</f>
        <v>Standard</v>
      </c>
    </row>
    <row r="1011" spans="1:11" x14ac:dyDescent="0.25">
      <c r="A1011" s="111">
        <v>45159</v>
      </c>
      <c r="B1011" s="86">
        <v>0.875</v>
      </c>
      <c r="C1011" s="91">
        <f t="shared" ca="1" si="60"/>
        <v>21</v>
      </c>
      <c r="D1011" s="118">
        <v>42</v>
      </c>
      <c r="E1011" s="119">
        <v>0.85416666666666696</v>
      </c>
      <c r="F1011" s="119">
        <v>0.875</v>
      </c>
      <c r="G1011" s="115">
        <f t="shared" si="61"/>
        <v>2</v>
      </c>
      <c r="H1011" s="116" t="str" cm="1">
        <f t="array" ref="H1011">_xlfn.IFS((G1011&gt;=2)*(G1011&lt;=6), "Weekday", G1011=7, "Saturday", G1011=1, "Sunday")</f>
        <v>Weekday</v>
      </c>
      <c r="I1011" s="116">
        <f t="shared" si="62"/>
        <v>8</v>
      </c>
      <c r="J1011" s="116" t="str">
        <f t="shared" si="63"/>
        <v>High season</v>
      </c>
      <c r="K1011" s="117" t="str" cm="1">
        <f t="array" ref="K1011">_xlfn.IFS(AND(H1011="Weekday", J1011="High season"), VLOOKUP(B1011, high_weekday, 2, 0),
    AND(H1011="Saturday", J1011="High season"), VLOOKUP(B1011, high_saturday, 2, 0),
    AND(H1011="Sunday", J1011="High season"), VLOOKUP(B1011, high_sunday, 2, 0),
    AND(H1011="Weekday", J1011="Low season"), VLOOKUP(B1011, low_weekdays, 2, 0),
    AND(H1011="Saturday", J1011="Low season"), VLOOKUP(B1011, low_saturday, 2, 0),
    AND(H1011="Sunday", J1011="Low season"), VLOOKUP(B1011, low_sunday, 2, 0),
    TRUE, "error")</f>
        <v>Standard</v>
      </c>
    </row>
    <row r="1012" spans="1:11" x14ac:dyDescent="0.25">
      <c r="A1012" s="111">
        <v>45159</v>
      </c>
      <c r="B1012" s="86">
        <v>0.89583333333333304</v>
      </c>
      <c r="C1012" s="91">
        <f t="shared" ca="1" si="60"/>
        <v>27</v>
      </c>
      <c r="D1012" s="118">
        <v>43</v>
      </c>
      <c r="E1012" s="119">
        <v>0.875</v>
      </c>
      <c r="F1012" s="119">
        <v>0.89583333333333304</v>
      </c>
      <c r="G1012" s="115">
        <f t="shared" si="61"/>
        <v>2</v>
      </c>
      <c r="H1012" s="116" t="str" cm="1">
        <f t="array" ref="H1012">_xlfn.IFS((G1012&gt;=2)*(G1012&lt;=6), "Weekday", G1012=7, "Saturday", G1012=1, "Sunday")</f>
        <v>Weekday</v>
      </c>
      <c r="I1012" s="116">
        <f t="shared" si="62"/>
        <v>8</v>
      </c>
      <c r="J1012" s="116" t="str">
        <f t="shared" si="63"/>
        <v>High season</v>
      </c>
      <c r="K1012" s="117" t="str" cm="1">
        <f t="array" ref="K1012">_xlfn.IFS(AND(H1012="Weekday", J1012="High season"), VLOOKUP(B1012, high_weekday, 2, 0),
    AND(H1012="Saturday", J1012="High season"), VLOOKUP(B1012, high_saturday, 2, 0),
    AND(H1012="Sunday", J1012="High season"), VLOOKUP(B1012, high_sunday, 2, 0),
    AND(H1012="Weekday", J1012="Low season"), VLOOKUP(B1012, low_weekdays, 2, 0),
    AND(H1012="Saturday", J1012="Low season"), VLOOKUP(B1012, low_saturday, 2, 0),
    AND(H1012="Sunday", J1012="Low season"), VLOOKUP(B1012, low_sunday, 2, 0),
    TRUE, "error")</f>
        <v>Standard</v>
      </c>
    </row>
    <row r="1013" spans="1:11" x14ac:dyDescent="0.25">
      <c r="A1013" s="111">
        <v>45159</v>
      </c>
      <c r="B1013" s="86">
        <v>0.91666666666666696</v>
      </c>
      <c r="C1013" s="91">
        <f t="shared" ca="1" si="60"/>
        <v>8</v>
      </c>
      <c r="D1013" s="118">
        <v>44</v>
      </c>
      <c r="E1013" s="119">
        <v>0.89583333333333304</v>
      </c>
      <c r="F1013" s="119">
        <v>0.91666666666666696</v>
      </c>
      <c r="G1013" s="115">
        <f t="shared" si="61"/>
        <v>2</v>
      </c>
      <c r="H1013" s="116" t="str" cm="1">
        <f t="array" ref="H1013">_xlfn.IFS((G1013&gt;=2)*(G1013&lt;=6), "Weekday", G1013=7, "Saturday", G1013=1, "Sunday")</f>
        <v>Weekday</v>
      </c>
      <c r="I1013" s="116">
        <f t="shared" si="62"/>
        <v>8</v>
      </c>
      <c r="J1013" s="116" t="str">
        <f t="shared" si="63"/>
        <v>High season</v>
      </c>
      <c r="K1013" s="117" t="str" cm="1">
        <f t="array" ref="K1013">_xlfn.IFS(AND(H1013="Weekday", J1013="High season"), VLOOKUP(B1013, high_weekday, 2, 0),
    AND(H1013="Saturday", J1013="High season"), VLOOKUP(B1013, high_saturday, 2, 0),
    AND(H1013="Sunday", J1013="High season"), VLOOKUP(B1013, high_sunday, 2, 0),
    AND(H1013="Weekday", J1013="Low season"), VLOOKUP(B1013, low_weekdays, 2, 0),
    AND(H1013="Saturday", J1013="Low season"), VLOOKUP(B1013, low_saturday, 2, 0),
    AND(H1013="Sunday", J1013="Low season"), VLOOKUP(B1013, low_sunday, 2, 0),
    TRUE, "error")</f>
        <v>Standard</v>
      </c>
    </row>
    <row r="1014" spans="1:11" x14ac:dyDescent="0.25">
      <c r="A1014" s="111">
        <v>45159</v>
      </c>
      <c r="B1014" s="86">
        <v>0.9375</v>
      </c>
      <c r="C1014" s="91">
        <f t="shared" ca="1" si="60"/>
        <v>16</v>
      </c>
      <c r="D1014" s="118">
        <v>45</v>
      </c>
      <c r="E1014" s="119">
        <v>0.91666666666666696</v>
      </c>
      <c r="F1014" s="119">
        <v>0.9375</v>
      </c>
      <c r="G1014" s="115">
        <f t="shared" si="61"/>
        <v>2</v>
      </c>
      <c r="H1014" s="116" t="str" cm="1">
        <f t="array" ref="H1014">_xlfn.IFS((G1014&gt;=2)*(G1014&lt;=6), "Weekday", G1014=7, "Saturday", G1014=1, "Sunday")</f>
        <v>Weekday</v>
      </c>
      <c r="I1014" s="116">
        <f t="shared" si="62"/>
        <v>8</v>
      </c>
      <c r="J1014" s="116" t="str">
        <f t="shared" si="63"/>
        <v>High season</v>
      </c>
      <c r="K1014" s="117" t="str" cm="1">
        <f t="array" ref="K1014">_xlfn.IFS(AND(H1014="Weekday", J1014="High season"), VLOOKUP(B1014, high_weekday, 2, 0),
    AND(H1014="Saturday", J1014="High season"), VLOOKUP(B1014, high_saturday, 2, 0),
    AND(H1014="Sunday", J1014="High season"), VLOOKUP(B1014, high_sunday, 2, 0),
    AND(H1014="Weekday", J1014="Low season"), VLOOKUP(B1014, low_weekdays, 2, 0),
    AND(H1014="Saturday", J1014="Low season"), VLOOKUP(B1014, low_saturday, 2, 0),
    AND(H1014="Sunday", J1014="Low season"), VLOOKUP(B1014, low_sunday, 2, 0),
    TRUE, "error")</f>
        <v>Off-peak</v>
      </c>
    </row>
    <row r="1015" spans="1:11" x14ac:dyDescent="0.25">
      <c r="A1015" s="111">
        <v>45159</v>
      </c>
      <c r="B1015" s="86">
        <v>0.95833333333333304</v>
      </c>
      <c r="C1015" s="91">
        <f t="shared" ca="1" si="60"/>
        <v>7</v>
      </c>
      <c r="D1015" s="118">
        <v>46</v>
      </c>
      <c r="E1015" s="119">
        <v>0.9375</v>
      </c>
      <c r="F1015" s="119">
        <v>0.95833333333333304</v>
      </c>
      <c r="G1015" s="115">
        <f t="shared" si="61"/>
        <v>2</v>
      </c>
      <c r="H1015" s="116" t="str" cm="1">
        <f t="array" ref="H1015">_xlfn.IFS((G1015&gt;=2)*(G1015&lt;=6), "Weekday", G1015=7, "Saturday", G1015=1, "Sunday")</f>
        <v>Weekday</v>
      </c>
      <c r="I1015" s="116">
        <f t="shared" si="62"/>
        <v>8</v>
      </c>
      <c r="J1015" s="116" t="str">
        <f t="shared" si="63"/>
        <v>High season</v>
      </c>
      <c r="K1015" s="117" t="str" cm="1">
        <f t="array" ref="K1015">_xlfn.IFS(AND(H1015="Weekday", J1015="High season"), VLOOKUP(B1015, high_weekday, 2, 0),
    AND(H1015="Saturday", J1015="High season"), VLOOKUP(B1015, high_saturday, 2, 0),
    AND(H1015="Sunday", J1015="High season"), VLOOKUP(B1015, high_sunday, 2, 0),
    AND(H1015="Weekday", J1015="Low season"), VLOOKUP(B1015, low_weekdays, 2, 0),
    AND(H1015="Saturday", J1015="Low season"), VLOOKUP(B1015, low_saturday, 2, 0),
    AND(H1015="Sunday", J1015="Low season"), VLOOKUP(B1015, low_sunday, 2, 0),
    TRUE, "error")</f>
        <v>Off-peak</v>
      </c>
    </row>
    <row r="1016" spans="1:11" x14ac:dyDescent="0.25">
      <c r="A1016" s="111">
        <v>45159</v>
      </c>
      <c r="B1016" s="86">
        <v>0.97916666666666696</v>
      </c>
      <c r="C1016" s="91">
        <f t="shared" ca="1" si="60"/>
        <v>27</v>
      </c>
      <c r="D1016" s="118">
        <v>47</v>
      </c>
      <c r="E1016" s="119">
        <v>0.95833333333333304</v>
      </c>
      <c r="F1016" s="119">
        <v>0.97916666666666696</v>
      </c>
      <c r="G1016" s="115">
        <f t="shared" si="61"/>
        <v>2</v>
      </c>
      <c r="H1016" s="116" t="str" cm="1">
        <f t="array" ref="H1016">_xlfn.IFS((G1016&gt;=2)*(G1016&lt;=6), "Weekday", G1016=7, "Saturday", G1016=1, "Sunday")</f>
        <v>Weekday</v>
      </c>
      <c r="I1016" s="116">
        <f t="shared" si="62"/>
        <v>8</v>
      </c>
      <c r="J1016" s="116" t="str">
        <f t="shared" si="63"/>
        <v>High season</v>
      </c>
      <c r="K1016" s="117" t="str" cm="1">
        <f t="array" ref="K1016">_xlfn.IFS(AND(H1016="Weekday", J1016="High season"), VLOOKUP(B1016, high_weekday, 2, 0),
    AND(H1016="Saturday", J1016="High season"), VLOOKUP(B1016, high_saturday, 2, 0),
    AND(H1016="Sunday", J1016="High season"), VLOOKUP(B1016, high_sunday, 2, 0),
    AND(H1016="Weekday", J1016="Low season"), VLOOKUP(B1016, low_weekdays, 2, 0),
    AND(H1016="Saturday", J1016="Low season"), VLOOKUP(B1016, low_saturday, 2, 0),
    AND(H1016="Sunday", J1016="Low season"), VLOOKUP(B1016, low_sunday, 2, 0),
    TRUE, "error")</f>
        <v>Off-peak</v>
      </c>
    </row>
    <row r="1017" spans="1:11" x14ac:dyDescent="0.25">
      <c r="A1017" s="111">
        <v>45159</v>
      </c>
      <c r="B1017" s="86">
        <v>1</v>
      </c>
      <c r="C1017" s="91">
        <f t="shared" ca="1" si="60"/>
        <v>17</v>
      </c>
      <c r="D1017" s="118">
        <v>48</v>
      </c>
      <c r="E1017" s="119">
        <v>0.97916666666666696</v>
      </c>
      <c r="F1017" s="119">
        <v>1</v>
      </c>
      <c r="G1017" s="115">
        <f t="shared" si="61"/>
        <v>2</v>
      </c>
      <c r="H1017" s="116" t="str" cm="1">
        <f t="array" ref="H1017">_xlfn.IFS((G1017&gt;=2)*(G1017&lt;=6), "Weekday", G1017=7, "Saturday", G1017=1, "Sunday")</f>
        <v>Weekday</v>
      </c>
      <c r="I1017" s="116">
        <f t="shared" si="62"/>
        <v>8</v>
      </c>
      <c r="J1017" s="116" t="str">
        <f t="shared" si="63"/>
        <v>High season</v>
      </c>
      <c r="K1017" s="117" t="str" cm="1">
        <f t="array" ref="K1017">_xlfn.IFS(AND(H1017="Weekday", J1017="High season"), VLOOKUP(B1017, high_weekday, 2, 0),
    AND(H1017="Saturday", J1017="High season"), VLOOKUP(B1017, high_saturday, 2, 0),
    AND(H1017="Sunday", J1017="High season"), VLOOKUP(B1017, high_sunday, 2, 0),
    AND(H1017="Weekday", J1017="Low season"), VLOOKUP(B1017, low_weekdays, 2, 0),
    AND(H1017="Saturday", J1017="Low season"), VLOOKUP(B1017, low_saturday, 2, 0),
    AND(H1017="Sunday", J1017="Low season"), VLOOKUP(B1017, low_sunday, 2, 0),
    TRUE, "error")</f>
        <v>Off-peak</v>
      </c>
    </row>
    <row r="1018" spans="1:11" x14ac:dyDescent="0.25">
      <c r="A1018" s="111">
        <v>45160</v>
      </c>
      <c r="B1018" s="86">
        <v>2.0833333333333332E-2</v>
      </c>
      <c r="C1018" s="91">
        <f t="shared" ca="1" si="60"/>
        <v>25</v>
      </c>
      <c r="D1018" s="118">
        <v>1</v>
      </c>
      <c r="E1018" s="119">
        <v>0</v>
      </c>
      <c r="F1018" s="119">
        <v>2.0833333333333332E-2</v>
      </c>
      <c r="G1018" s="115">
        <f t="shared" si="61"/>
        <v>3</v>
      </c>
      <c r="H1018" s="116" t="str" cm="1">
        <f t="array" ref="H1018">_xlfn.IFS((G1018&gt;=2)*(G1018&lt;=6), "Weekday", G1018=7, "Saturday", G1018=1, "Sunday")</f>
        <v>Weekday</v>
      </c>
      <c r="I1018" s="116">
        <f t="shared" si="62"/>
        <v>8</v>
      </c>
      <c r="J1018" s="116" t="str">
        <f t="shared" si="63"/>
        <v>High season</v>
      </c>
      <c r="K1018" s="117" t="str" cm="1">
        <f t="array" ref="K1018">_xlfn.IFS(AND(H1018="Weekday", J1018="High season"), VLOOKUP(B1018, high_weekday, 2, 0),
    AND(H1018="Saturday", J1018="High season"), VLOOKUP(B1018, high_saturday, 2, 0),
    AND(H1018="Sunday", J1018="High season"), VLOOKUP(B1018, high_sunday, 2, 0),
    AND(H1018="Weekday", J1018="Low season"), VLOOKUP(B1018, low_weekdays, 2, 0),
    AND(H1018="Saturday", J1018="Low season"), VLOOKUP(B1018, low_saturday, 2, 0),
    AND(H1018="Sunday", J1018="Low season"), VLOOKUP(B1018, low_sunday, 2, 0),
    TRUE, "error")</f>
        <v>Off-peak</v>
      </c>
    </row>
    <row r="1019" spans="1:11" x14ac:dyDescent="0.25">
      <c r="A1019" s="111">
        <v>45160</v>
      </c>
      <c r="B1019" s="86">
        <v>4.1666666666666664E-2</v>
      </c>
      <c r="C1019" s="91">
        <f t="shared" ca="1" si="60"/>
        <v>24</v>
      </c>
      <c r="D1019" s="118">
        <v>2</v>
      </c>
      <c r="E1019" s="119">
        <v>2.0833333333333332E-2</v>
      </c>
      <c r="F1019" s="119">
        <v>4.1666666666666664E-2</v>
      </c>
      <c r="G1019" s="115">
        <f t="shared" si="61"/>
        <v>3</v>
      </c>
      <c r="H1019" s="116" t="str" cm="1">
        <f t="array" ref="H1019">_xlfn.IFS((G1019&gt;=2)*(G1019&lt;=6), "Weekday", G1019=7, "Saturday", G1019=1, "Sunday")</f>
        <v>Weekday</v>
      </c>
      <c r="I1019" s="116">
        <f t="shared" si="62"/>
        <v>8</v>
      </c>
      <c r="J1019" s="116" t="str">
        <f t="shared" si="63"/>
        <v>High season</v>
      </c>
      <c r="K1019" s="117" t="str" cm="1">
        <f t="array" ref="K1019">_xlfn.IFS(AND(H1019="Weekday", J1019="High season"), VLOOKUP(B1019, high_weekday, 2, 0),
    AND(H1019="Saturday", J1019="High season"), VLOOKUP(B1019, high_saturday, 2, 0),
    AND(H1019="Sunday", J1019="High season"), VLOOKUP(B1019, high_sunday, 2, 0),
    AND(H1019="Weekday", J1019="Low season"), VLOOKUP(B1019, low_weekdays, 2, 0),
    AND(H1019="Saturday", J1019="Low season"), VLOOKUP(B1019, low_saturday, 2, 0),
    AND(H1019="Sunday", J1019="Low season"), VLOOKUP(B1019, low_sunday, 2, 0),
    TRUE, "error")</f>
        <v>Off-peak</v>
      </c>
    </row>
    <row r="1020" spans="1:11" x14ac:dyDescent="0.25">
      <c r="A1020" s="111">
        <v>45160</v>
      </c>
      <c r="B1020" s="86">
        <v>6.25E-2</v>
      </c>
      <c r="C1020" s="91">
        <f t="shared" ca="1" si="60"/>
        <v>2</v>
      </c>
      <c r="D1020" s="118">
        <v>3</v>
      </c>
      <c r="E1020" s="119">
        <v>4.1666666666666664E-2</v>
      </c>
      <c r="F1020" s="119">
        <v>6.25E-2</v>
      </c>
      <c r="G1020" s="115">
        <f t="shared" si="61"/>
        <v>3</v>
      </c>
      <c r="H1020" s="116" t="str" cm="1">
        <f t="array" ref="H1020">_xlfn.IFS((G1020&gt;=2)*(G1020&lt;=6), "Weekday", G1020=7, "Saturday", G1020=1, "Sunday")</f>
        <v>Weekday</v>
      </c>
      <c r="I1020" s="116">
        <f t="shared" si="62"/>
        <v>8</v>
      </c>
      <c r="J1020" s="116" t="str">
        <f t="shared" si="63"/>
        <v>High season</v>
      </c>
      <c r="K1020" s="117" t="str" cm="1">
        <f t="array" ref="K1020">_xlfn.IFS(AND(H1020="Weekday", J1020="High season"), VLOOKUP(B1020, high_weekday, 2, 0),
    AND(H1020="Saturday", J1020="High season"), VLOOKUP(B1020, high_saturday, 2, 0),
    AND(H1020="Sunday", J1020="High season"), VLOOKUP(B1020, high_sunday, 2, 0),
    AND(H1020="Weekday", J1020="Low season"), VLOOKUP(B1020, low_weekdays, 2, 0),
    AND(H1020="Saturday", J1020="Low season"), VLOOKUP(B1020, low_saturday, 2, 0),
    AND(H1020="Sunday", J1020="Low season"), VLOOKUP(B1020, low_sunday, 2, 0),
    TRUE, "error")</f>
        <v>Off-peak</v>
      </c>
    </row>
    <row r="1021" spans="1:11" x14ac:dyDescent="0.25">
      <c r="A1021" s="111">
        <v>45160</v>
      </c>
      <c r="B1021" s="86">
        <v>8.3333333333333301E-2</v>
      </c>
      <c r="C1021" s="91">
        <f t="shared" ca="1" si="60"/>
        <v>2</v>
      </c>
      <c r="D1021" s="118">
        <v>4</v>
      </c>
      <c r="E1021" s="119">
        <v>6.25E-2</v>
      </c>
      <c r="F1021" s="119">
        <v>8.3333333333333301E-2</v>
      </c>
      <c r="G1021" s="115">
        <f t="shared" si="61"/>
        <v>3</v>
      </c>
      <c r="H1021" s="116" t="str" cm="1">
        <f t="array" ref="H1021">_xlfn.IFS((G1021&gt;=2)*(G1021&lt;=6), "Weekday", G1021=7, "Saturday", G1021=1, "Sunday")</f>
        <v>Weekday</v>
      </c>
      <c r="I1021" s="116">
        <f t="shared" si="62"/>
        <v>8</v>
      </c>
      <c r="J1021" s="116" t="str">
        <f t="shared" si="63"/>
        <v>High season</v>
      </c>
      <c r="K1021" s="117" t="str" cm="1">
        <f t="array" ref="K1021">_xlfn.IFS(AND(H1021="Weekday", J1021="High season"), VLOOKUP(B1021, high_weekday, 2, 0),
    AND(H1021="Saturday", J1021="High season"), VLOOKUP(B1021, high_saturday, 2, 0),
    AND(H1021="Sunday", J1021="High season"), VLOOKUP(B1021, high_sunday, 2, 0),
    AND(H1021="Weekday", J1021="Low season"), VLOOKUP(B1021, low_weekdays, 2, 0),
    AND(H1021="Saturday", J1021="Low season"), VLOOKUP(B1021, low_saturday, 2, 0),
    AND(H1021="Sunday", J1021="Low season"), VLOOKUP(B1021, low_sunday, 2, 0),
    TRUE, "error")</f>
        <v>Off-peak</v>
      </c>
    </row>
    <row r="1022" spans="1:11" x14ac:dyDescent="0.25">
      <c r="A1022" s="111">
        <v>45160</v>
      </c>
      <c r="B1022" s="86">
        <v>0.104166666666667</v>
      </c>
      <c r="C1022" s="91">
        <f t="shared" ca="1" si="60"/>
        <v>8</v>
      </c>
      <c r="D1022" s="118">
        <v>5</v>
      </c>
      <c r="E1022" s="119">
        <v>8.3333333333333301E-2</v>
      </c>
      <c r="F1022" s="119">
        <v>0.104166666666667</v>
      </c>
      <c r="G1022" s="115">
        <f t="shared" si="61"/>
        <v>3</v>
      </c>
      <c r="H1022" s="116" t="str" cm="1">
        <f t="array" ref="H1022">_xlfn.IFS((G1022&gt;=2)*(G1022&lt;=6), "Weekday", G1022=7, "Saturday", G1022=1, "Sunday")</f>
        <v>Weekday</v>
      </c>
      <c r="I1022" s="116">
        <f t="shared" si="62"/>
        <v>8</v>
      </c>
      <c r="J1022" s="116" t="str">
        <f t="shared" si="63"/>
        <v>High season</v>
      </c>
      <c r="K1022" s="117" t="str" cm="1">
        <f t="array" ref="K1022">_xlfn.IFS(AND(H1022="Weekday", J1022="High season"), VLOOKUP(B1022, high_weekday, 2, 0),
    AND(H1022="Saturday", J1022="High season"), VLOOKUP(B1022, high_saturday, 2, 0),
    AND(H1022="Sunday", J1022="High season"), VLOOKUP(B1022, high_sunday, 2, 0),
    AND(H1022="Weekday", J1022="Low season"), VLOOKUP(B1022, low_weekdays, 2, 0),
    AND(H1022="Saturday", J1022="Low season"), VLOOKUP(B1022, low_saturday, 2, 0),
    AND(H1022="Sunday", J1022="Low season"), VLOOKUP(B1022, low_sunday, 2, 0),
    TRUE, "error")</f>
        <v>Off-peak</v>
      </c>
    </row>
    <row r="1023" spans="1:11" x14ac:dyDescent="0.25">
      <c r="A1023" s="111">
        <v>45160</v>
      </c>
      <c r="B1023" s="86">
        <v>0.125</v>
      </c>
      <c r="C1023" s="91">
        <f t="shared" ca="1" si="60"/>
        <v>26</v>
      </c>
      <c r="D1023" s="118">
        <v>6</v>
      </c>
      <c r="E1023" s="119">
        <v>0.104166666666667</v>
      </c>
      <c r="F1023" s="119">
        <v>0.125</v>
      </c>
      <c r="G1023" s="115">
        <f t="shared" si="61"/>
        <v>3</v>
      </c>
      <c r="H1023" s="116" t="str" cm="1">
        <f t="array" ref="H1023">_xlfn.IFS((G1023&gt;=2)*(G1023&lt;=6), "Weekday", G1023=7, "Saturday", G1023=1, "Sunday")</f>
        <v>Weekday</v>
      </c>
      <c r="I1023" s="116">
        <f t="shared" si="62"/>
        <v>8</v>
      </c>
      <c r="J1023" s="116" t="str">
        <f t="shared" si="63"/>
        <v>High season</v>
      </c>
      <c r="K1023" s="117" t="str" cm="1">
        <f t="array" ref="K1023">_xlfn.IFS(AND(H1023="Weekday", J1023="High season"), VLOOKUP(B1023, high_weekday, 2, 0),
    AND(H1023="Saturday", J1023="High season"), VLOOKUP(B1023, high_saturday, 2, 0),
    AND(H1023="Sunday", J1023="High season"), VLOOKUP(B1023, high_sunday, 2, 0),
    AND(H1023="Weekday", J1023="Low season"), VLOOKUP(B1023, low_weekdays, 2, 0),
    AND(H1023="Saturday", J1023="Low season"), VLOOKUP(B1023, low_saturday, 2, 0),
    AND(H1023="Sunday", J1023="Low season"), VLOOKUP(B1023, low_sunday, 2, 0),
    TRUE, "error")</f>
        <v>Off-peak</v>
      </c>
    </row>
    <row r="1024" spans="1:11" x14ac:dyDescent="0.25">
      <c r="A1024" s="111">
        <v>45160</v>
      </c>
      <c r="B1024" s="86">
        <v>0.14583333333333301</v>
      </c>
      <c r="C1024" s="91">
        <f t="shared" ca="1" si="60"/>
        <v>1</v>
      </c>
      <c r="D1024" s="118">
        <v>7</v>
      </c>
      <c r="E1024" s="119">
        <v>0.125</v>
      </c>
      <c r="F1024" s="119">
        <v>0.14583333333333301</v>
      </c>
      <c r="G1024" s="115">
        <f t="shared" si="61"/>
        <v>3</v>
      </c>
      <c r="H1024" s="116" t="str" cm="1">
        <f t="array" ref="H1024">_xlfn.IFS((G1024&gt;=2)*(G1024&lt;=6), "Weekday", G1024=7, "Saturday", G1024=1, "Sunday")</f>
        <v>Weekday</v>
      </c>
      <c r="I1024" s="116">
        <f t="shared" si="62"/>
        <v>8</v>
      </c>
      <c r="J1024" s="116" t="str">
        <f t="shared" si="63"/>
        <v>High season</v>
      </c>
      <c r="K1024" s="117" t="str" cm="1">
        <f t="array" ref="K1024">_xlfn.IFS(AND(H1024="Weekday", J1024="High season"), VLOOKUP(B1024, high_weekday, 2, 0),
    AND(H1024="Saturday", J1024="High season"), VLOOKUP(B1024, high_saturday, 2, 0),
    AND(H1024="Sunday", J1024="High season"), VLOOKUP(B1024, high_sunday, 2, 0),
    AND(H1024="Weekday", J1024="Low season"), VLOOKUP(B1024, low_weekdays, 2, 0),
    AND(H1024="Saturday", J1024="Low season"), VLOOKUP(B1024, low_saturday, 2, 0),
    AND(H1024="Sunday", J1024="Low season"), VLOOKUP(B1024, low_sunday, 2, 0),
    TRUE, "error")</f>
        <v>Off-peak</v>
      </c>
    </row>
    <row r="1025" spans="1:11" x14ac:dyDescent="0.25">
      <c r="A1025" s="111">
        <v>45160</v>
      </c>
      <c r="B1025" s="86">
        <v>0.16666666666666699</v>
      </c>
      <c r="C1025" s="91">
        <f t="shared" ca="1" si="60"/>
        <v>2</v>
      </c>
      <c r="D1025" s="118">
        <v>8</v>
      </c>
      <c r="E1025" s="119">
        <v>0.14583333333333301</v>
      </c>
      <c r="F1025" s="119">
        <v>0.16666666666666699</v>
      </c>
      <c r="G1025" s="115">
        <f t="shared" si="61"/>
        <v>3</v>
      </c>
      <c r="H1025" s="116" t="str" cm="1">
        <f t="array" ref="H1025">_xlfn.IFS((G1025&gt;=2)*(G1025&lt;=6), "Weekday", G1025=7, "Saturday", G1025=1, "Sunday")</f>
        <v>Weekday</v>
      </c>
      <c r="I1025" s="116">
        <f t="shared" si="62"/>
        <v>8</v>
      </c>
      <c r="J1025" s="116" t="str">
        <f t="shared" si="63"/>
        <v>High season</v>
      </c>
      <c r="K1025" s="117" t="str" cm="1">
        <f t="array" ref="K1025">_xlfn.IFS(AND(H1025="Weekday", J1025="High season"), VLOOKUP(B1025, high_weekday, 2, 0),
    AND(H1025="Saturday", J1025="High season"), VLOOKUP(B1025, high_saturday, 2, 0),
    AND(H1025="Sunday", J1025="High season"), VLOOKUP(B1025, high_sunday, 2, 0),
    AND(H1025="Weekday", J1025="Low season"), VLOOKUP(B1025, low_weekdays, 2, 0),
    AND(H1025="Saturday", J1025="Low season"), VLOOKUP(B1025, low_saturday, 2, 0),
    AND(H1025="Sunday", J1025="Low season"), VLOOKUP(B1025, low_sunday, 2, 0),
    TRUE, "error")</f>
        <v>Off-peak</v>
      </c>
    </row>
    <row r="1026" spans="1:11" x14ac:dyDescent="0.25">
      <c r="A1026" s="111">
        <v>45160</v>
      </c>
      <c r="B1026" s="86">
        <v>0.1875</v>
      </c>
      <c r="C1026" s="91">
        <f t="shared" ca="1" si="60"/>
        <v>12</v>
      </c>
      <c r="D1026" s="118">
        <v>9</v>
      </c>
      <c r="E1026" s="119">
        <v>0.16666666666666699</v>
      </c>
      <c r="F1026" s="119">
        <v>0.1875</v>
      </c>
      <c r="G1026" s="115">
        <f t="shared" si="61"/>
        <v>3</v>
      </c>
      <c r="H1026" s="116" t="str" cm="1">
        <f t="array" ref="H1026">_xlfn.IFS((G1026&gt;=2)*(G1026&lt;=6), "Weekday", G1026=7, "Saturday", G1026=1, "Sunday")</f>
        <v>Weekday</v>
      </c>
      <c r="I1026" s="116">
        <f t="shared" si="62"/>
        <v>8</v>
      </c>
      <c r="J1026" s="116" t="str">
        <f t="shared" si="63"/>
        <v>High season</v>
      </c>
      <c r="K1026" s="117" t="str" cm="1">
        <f t="array" ref="K1026">_xlfn.IFS(AND(H1026="Weekday", J1026="High season"), VLOOKUP(B1026, high_weekday, 2, 0),
    AND(H1026="Saturday", J1026="High season"), VLOOKUP(B1026, high_saturday, 2, 0),
    AND(H1026="Sunday", J1026="High season"), VLOOKUP(B1026, high_sunday, 2, 0),
    AND(H1026="Weekday", J1026="Low season"), VLOOKUP(B1026, low_weekdays, 2, 0),
    AND(H1026="Saturday", J1026="Low season"), VLOOKUP(B1026, low_saturday, 2, 0),
    AND(H1026="Sunday", J1026="Low season"), VLOOKUP(B1026, low_sunday, 2, 0),
    TRUE, "error")</f>
        <v>Off-peak</v>
      </c>
    </row>
    <row r="1027" spans="1:11" x14ac:dyDescent="0.25">
      <c r="A1027" s="111">
        <v>45160</v>
      </c>
      <c r="B1027" s="86">
        <v>0.20833333333333301</v>
      </c>
      <c r="C1027" s="91">
        <f t="shared" ca="1" si="60"/>
        <v>2</v>
      </c>
      <c r="D1027" s="118">
        <v>10</v>
      </c>
      <c r="E1027" s="119">
        <v>0.1875</v>
      </c>
      <c r="F1027" s="119">
        <v>0.20833333333333301</v>
      </c>
      <c r="G1027" s="115">
        <f t="shared" si="61"/>
        <v>3</v>
      </c>
      <c r="H1027" s="116" t="str" cm="1">
        <f t="array" ref="H1027">_xlfn.IFS((G1027&gt;=2)*(G1027&lt;=6), "Weekday", G1027=7, "Saturday", G1027=1, "Sunday")</f>
        <v>Weekday</v>
      </c>
      <c r="I1027" s="116">
        <f t="shared" si="62"/>
        <v>8</v>
      </c>
      <c r="J1027" s="116" t="str">
        <f t="shared" si="63"/>
        <v>High season</v>
      </c>
      <c r="K1027" s="117" t="str" cm="1">
        <f t="array" ref="K1027">_xlfn.IFS(AND(H1027="Weekday", J1027="High season"), VLOOKUP(B1027, high_weekday, 2, 0),
    AND(H1027="Saturday", J1027="High season"), VLOOKUP(B1027, high_saturday, 2, 0),
    AND(H1027="Sunday", J1027="High season"), VLOOKUP(B1027, high_sunday, 2, 0),
    AND(H1027="Weekday", J1027="Low season"), VLOOKUP(B1027, low_weekdays, 2, 0),
    AND(H1027="Saturday", J1027="Low season"), VLOOKUP(B1027, low_saturday, 2, 0),
    AND(H1027="Sunday", J1027="Low season"), VLOOKUP(B1027, low_sunday, 2, 0),
    TRUE, "error")</f>
        <v>Off-peak</v>
      </c>
    </row>
    <row r="1028" spans="1:11" x14ac:dyDescent="0.25">
      <c r="A1028" s="111">
        <v>45160</v>
      </c>
      <c r="B1028" s="86">
        <v>0.22916666666666699</v>
      </c>
      <c r="C1028" s="91">
        <f t="shared" ca="1" si="60"/>
        <v>8</v>
      </c>
      <c r="D1028" s="118">
        <v>11</v>
      </c>
      <c r="E1028" s="119">
        <v>0.20833333333333301</v>
      </c>
      <c r="F1028" s="119">
        <v>0.22916666666666699</v>
      </c>
      <c r="G1028" s="115">
        <f t="shared" si="61"/>
        <v>3</v>
      </c>
      <c r="H1028" s="116" t="str" cm="1">
        <f t="array" ref="H1028">_xlfn.IFS((G1028&gt;=2)*(G1028&lt;=6), "Weekday", G1028=7, "Saturday", G1028=1, "Sunday")</f>
        <v>Weekday</v>
      </c>
      <c r="I1028" s="116">
        <f t="shared" si="62"/>
        <v>8</v>
      </c>
      <c r="J1028" s="116" t="str">
        <f t="shared" si="63"/>
        <v>High season</v>
      </c>
      <c r="K1028" s="117" t="str" cm="1">
        <f t="array" ref="K1028">_xlfn.IFS(AND(H1028="Weekday", J1028="High season"), VLOOKUP(B1028, high_weekday, 2, 0),
    AND(H1028="Saturday", J1028="High season"), VLOOKUP(B1028, high_saturday, 2, 0),
    AND(H1028="Sunday", J1028="High season"), VLOOKUP(B1028, high_sunday, 2, 0),
    AND(H1028="Weekday", J1028="Low season"), VLOOKUP(B1028, low_weekdays, 2, 0),
    AND(H1028="Saturday", J1028="Low season"), VLOOKUP(B1028, low_saturday, 2, 0),
    AND(H1028="Sunday", J1028="Low season"), VLOOKUP(B1028, low_sunday, 2, 0),
    TRUE, "error")</f>
        <v>Off-peak</v>
      </c>
    </row>
    <row r="1029" spans="1:11" x14ac:dyDescent="0.25">
      <c r="A1029" s="111">
        <v>45160</v>
      </c>
      <c r="B1029" s="86">
        <v>0.25</v>
      </c>
      <c r="C1029" s="91">
        <f t="shared" ca="1" si="60"/>
        <v>3</v>
      </c>
      <c r="D1029" s="118">
        <v>12</v>
      </c>
      <c r="E1029" s="119">
        <v>0.22916666666666699</v>
      </c>
      <c r="F1029" s="119">
        <v>0.25</v>
      </c>
      <c r="G1029" s="115">
        <f t="shared" si="61"/>
        <v>3</v>
      </c>
      <c r="H1029" s="116" t="str" cm="1">
        <f t="array" ref="H1029">_xlfn.IFS((G1029&gt;=2)*(G1029&lt;=6), "Weekday", G1029=7, "Saturday", G1029=1, "Sunday")</f>
        <v>Weekday</v>
      </c>
      <c r="I1029" s="116">
        <f t="shared" si="62"/>
        <v>8</v>
      </c>
      <c r="J1029" s="116" t="str">
        <f t="shared" si="63"/>
        <v>High season</v>
      </c>
      <c r="K1029" s="117" t="str" cm="1">
        <f t="array" ref="K1029">_xlfn.IFS(AND(H1029="Weekday", J1029="High season"), VLOOKUP(B1029, high_weekday, 2, 0),
    AND(H1029="Saturday", J1029="High season"), VLOOKUP(B1029, high_saturday, 2, 0),
    AND(H1029="Sunday", J1029="High season"), VLOOKUP(B1029, high_sunday, 2, 0),
    AND(H1029="Weekday", J1029="Low season"), VLOOKUP(B1029, low_weekdays, 2, 0),
    AND(H1029="Saturday", J1029="Low season"), VLOOKUP(B1029, low_saturday, 2, 0),
    AND(H1029="Sunday", J1029="Low season"), VLOOKUP(B1029, low_sunday, 2, 0),
    TRUE, "error")</f>
        <v>Off-peak</v>
      </c>
    </row>
    <row r="1030" spans="1:11" x14ac:dyDescent="0.25">
      <c r="A1030" s="111">
        <v>45160</v>
      </c>
      <c r="B1030" s="86">
        <v>0.27083333333333298</v>
      </c>
      <c r="C1030" s="91">
        <f t="shared" ca="1" si="60"/>
        <v>7</v>
      </c>
      <c r="D1030" s="118">
        <v>13</v>
      </c>
      <c r="E1030" s="119">
        <v>0.25</v>
      </c>
      <c r="F1030" s="119">
        <v>0.27083333333333298</v>
      </c>
      <c r="G1030" s="115">
        <f t="shared" si="61"/>
        <v>3</v>
      </c>
      <c r="H1030" s="116" t="str" cm="1">
        <f t="array" ref="H1030">_xlfn.IFS((G1030&gt;=2)*(G1030&lt;=6), "Weekday", G1030=7, "Saturday", G1030=1, "Sunday")</f>
        <v>Weekday</v>
      </c>
      <c r="I1030" s="116">
        <f t="shared" si="62"/>
        <v>8</v>
      </c>
      <c r="J1030" s="116" t="str">
        <f t="shared" si="63"/>
        <v>High season</v>
      </c>
      <c r="K1030" s="117" t="str" cm="1">
        <f t="array" ref="K1030">_xlfn.IFS(AND(H1030="Weekday", J1030="High season"), VLOOKUP(B1030, high_weekday, 2, 0),
    AND(H1030="Saturday", J1030="High season"), VLOOKUP(B1030, high_saturday, 2, 0),
    AND(H1030="Sunday", J1030="High season"), VLOOKUP(B1030, high_sunday, 2, 0),
    AND(H1030="Weekday", J1030="Low season"), VLOOKUP(B1030, low_weekdays, 2, 0),
    AND(H1030="Saturday", J1030="Low season"), VLOOKUP(B1030, low_saturday, 2, 0),
    AND(H1030="Sunday", J1030="Low season"), VLOOKUP(B1030, low_sunday, 2, 0),
    TRUE, "error")</f>
        <v>Peak</v>
      </c>
    </row>
    <row r="1031" spans="1:11" x14ac:dyDescent="0.25">
      <c r="A1031" s="111">
        <v>45160</v>
      </c>
      <c r="B1031" s="86">
        <v>0.29166666666666702</v>
      </c>
      <c r="C1031" s="91">
        <f t="shared" ca="1" si="60"/>
        <v>13</v>
      </c>
      <c r="D1031" s="118">
        <v>14</v>
      </c>
      <c r="E1031" s="119">
        <v>0.27083333333333298</v>
      </c>
      <c r="F1031" s="119">
        <v>0.29166666666666702</v>
      </c>
      <c r="G1031" s="115">
        <f t="shared" si="61"/>
        <v>3</v>
      </c>
      <c r="H1031" s="116" t="str" cm="1">
        <f t="array" ref="H1031">_xlfn.IFS((G1031&gt;=2)*(G1031&lt;=6), "Weekday", G1031=7, "Saturday", G1031=1, "Sunday")</f>
        <v>Weekday</v>
      </c>
      <c r="I1031" s="116">
        <f t="shared" si="62"/>
        <v>8</v>
      </c>
      <c r="J1031" s="116" t="str">
        <f t="shared" si="63"/>
        <v>High season</v>
      </c>
      <c r="K1031" s="117" t="str" cm="1">
        <f t="array" ref="K1031">_xlfn.IFS(AND(H1031="Weekday", J1031="High season"), VLOOKUP(B1031, high_weekday, 2, 0),
    AND(H1031="Saturday", J1031="High season"), VLOOKUP(B1031, high_saturday, 2, 0),
    AND(H1031="Sunday", J1031="High season"), VLOOKUP(B1031, high_sunday, 2, 0),
    AND(H1031="Weekday", J1031="Low season"), VLOOKUP(B1031, low_weekdays, 2, 0),
    AND(H1031="Saturday", J1031="Low season"), VLOOKUP(B1031, low_saturday, 2, 0),
    AND(H1031="Sunday", J1031="Low season"), VLOOKUP(B1031, low_sunday, 2, 0),
    TRUE, "error")</f>
        <v>Peak</v>
      </c>
    </row>
    <row r="1032" spans="1:11" x14ac:dyDescent="0.25">
      <c r="A1032" s="111">
        <v>45160</v>
      </c>
      <c r="B1032" s="86">
        <v>0.3125</v>
      </c>
      <c r="C1032" s="91">
        <f t="shared" ca="1" si="60"/>
        <v>23</v>
      </c>
      <c r="D1032" s="118">
        <v>15</v>
      </c>
      <c r="E1032" s="119">
        <v>0.29166666666666702</v>
      </c>
      <c r="F1032" s="119">
        <v>0.3125</v>
      </c>
      <c r="G1032" s="115">
        <f t="shared" si="61"/>
        <v>3</v>
      </c>
      <c r="H1032" s="116" t="str" cm="1">
        <f t="array" ref="H1032">_xlfn.IFS((G1032&gt;=2)*(G1032&lt;=6), "Weekday", G1032=7, "Saturday", G1032=1, "Sunday")</f>
        <v>Weekday</v>
      </c>
      <c r="I1032" s="116">
        <f t="shared" si="62"/>
        <v>8</v>
      </c>
      <c r="J1032" s="116" t="str">
        <f t="shared" si="63"/>
        <v>High season</v>
      </c>
      <c r="K1032" s="117" t="str" cm="1">
        <f t="array" ref="K1032">_xlfn.IFS(AND(H1032="Weekday", J1032="High season"), VLOOKUP(B1032, high_weekday, 2, 0),
    AND(H1032="Saturday", J1032="High season"), VLOOKUP(B1032, high_saturday, 2, 0),
    AND(H1032="Sunday", J1032="High season"), VLOOKUP(B1032, high_sunday, 2, 0),
    AND(H1032="Weekday", J1032="Low season"), VLOOKUP(B1032, low_weekdays, 2, 0),
    AND(H1032="Saturday", J1032="Low season"), VLOOKUP(B1032, low_saturday, 2, 0),
    AND(H1032="Sunday", J1032="Low season"), VLOOKUP(B1032, low_sunday, 2, 0),
    TRUE, "error")</f>
        <v>Peak</v>
      </c>
    </row>
    <row r="1033" spans="1:11" x14ac:dyDescent="0.25">
      <c r="A1033" s="111">
        <v>45160</v>
      </c>
      <c r="B1033" s="86">
        <v>0.33333333333333298</v>
      </c>
      <c r="C1033" s="91">
        <f t="shared" ca="1" si="60"/>
        <v>25</v>
      </c>
      <c r="D1033" s="118">
        <v>16</v>
      </c>
      <c r="E1033" s="119">
        <v>0.3125</v>
      </c>
      <c r="F1033" s="119">
        <v>0.33333333333333298</v>
      </c>
      <c r="G1033" s="115">
        <f t="shared" si="61"/>
        <v>3</v>
      </c>
      <c r="H1033" s="116" t="str" cm="1">
        <f t="array" ref="H1033">_xlfn.IFS((G1033&gt;=2)*(G1033&lt;=6), "Weekday", G1033=7, "Saturday", G1033=1, "Sunday")</f>
        <v>Weekday</v>
      </c>
      <c r="I1033" s="116">
        <f t="shared" si="62"/>
        <v>8</v>
      </c>
      <c r="J1033" s="116" t="str">
        <f t="shared" si="63"/>
        <v>High season</v>
      </c>
      <c r="K1033" s="117" t="str" cm="1">
        <f t="array" ref="K1033">_xlfn.IFS(AND(H1033="Weekday", J1033="High season"), VLOOKUP(B1033, high_weekday, 2, 0),
    AND(H1033="Saturday", J1033="High season"), VLOOKUP(B1033, high_saturday, 2, 0),
    AND(H1033="Sunday", J1033="High season"), VLOOKUP(B1033, high_sunday, 2, 0),
    AND(H1033="Weekday", J1033="Low season"), VLOOKUP(B1033, low_weekdays, 2, 0),
    AND(H1033="Saturday", J1033="Low season"), VLOOKUP(B1033, low_saturday, 2, 0),
    AND(H1033="Sunday", J1033="Low season"), VLOOKUP(B1033, low_sunday, 2, 0),
    TRUE, "error")</f>
        <v>Peak</v>
      </c>
    </row>
    <row r="1034" spans="1:11" x14ac:dyDescent="0.25">
      <c r="A1034" s="111">
        <v>45160</v>
      </c>
      <c r="B1034" s="86">
        <v>0.35416666666666702</v>
      </c>
      <c r="C1034" s="91">
        <f t="shared" ca="1" si="60"/>
        <v>18</v>
      </c>
      <c r="D1034" s="118">
        <v>17</v>
      </c>
      <c r="E1034" s="119">
        <v>0.33333333333333298</v>
      </c>
      <c r="F1034" s="119">
        <v>0.35416666666666702</v>
      </c>
      <c r="G1034" s="115">
        <f t="shared" si="61"/>
        <v>3</v>
      </c>
      <c r="H1034" s="116" t="str" cm="1">
        <f t="array" ref="H1034">_xlfn.IFS((G1034&gt;=2)*(G1034&lt;=6), "Weekday", G1034=7, "Saturday", G1034=1, "Sunday")</f>
        <v>Weekday</v>
      </c>
      <c r="I1034" s="116">
        <f t="shared" si="62"/>
        <v>8</v>
      </c>
      <c r="J1034" s="116" t="str">
        <f t="shared" si="63"/>
        <v>High season</v>
      </c>
      <c r="K1034" s="117" t="str" cm="1">
        <f t="array" ref="K1034">_xlfn.IFS(AND(H1034="Weekday", J1034="High season"), VLOOKUP(B1034, high_weekday, 2, 0),
    AND(H1034="Saturday", J1034="High season"), VLOOKUP(B1034, high_saturday, 2, 0),
    AND(H1034="Sunday", J1034="High season"), VLOOKUP(B1034, high_sunday, 2, 0),
    AND(H1034="Weekday", J1034="Low season"), VLOOKUP(B1034, low_weekdays, 2, 0),
    AND(H1034="Saturday", J1034="Low season"), VLOOKUP(B1034, low_saturday, 2, 0),
    AND(H1034="Sunday", J1034="Low season"), VLOOKUP(B1034, low_sunday, 2, 0),
    TRUE, "error")</f>
        <v>Peak</v>
      </c>
    </row>
    <row r="1035" spans="1:11" x14ac:dyDescent="0.25">
      <c r="A1035" s="111">
        <v>45160</v>
      </c>
      <c r="B1035" s="86">
        <v>0.375</v>
      </c>
      <c r="C1035" s="91">
        <f t="shared" ref="C1035:C1098" ca="1" si="64">RANDBETWEEN(1,30)</f>
        <v>27</v>
      </c>
      <c r="D1035" s="118">
        <v>18</v>
      </c>
      <c r="E1035" s="119">
        <v>0.35416666666666702</v>
      </c>
      <c r="F1035" s="119">
        <v>0.375</v>
      </c>
      <c r="G1035" s="115">
        <f t="shared" ref="G1035:G1098" si="65">WEEKDAY(A1035)</f>
        <v>3</v>
      </c>
      <c r="H1035" s="116" t="str" cm="1">
        <f t="array" ref="H1035">_xlfn.IFS((G1035&gt;=2)*(G1035&lt;=6), "Weekday", G1035=7, "Saturday", G1035=1, "Sunday")</f>
        <v>Weekday</v>
      </c>
      <c r="I1035" s="116">
        <f t="shared" ref="I1035:I1098" si="66">MONTH(A1035)</f>
        <v>8</v>
      </c>
      <c r="J1035" s="116" t="str">
        <f t="shared" ref="J1035:J1098" si="67">IF(AND(I1035&gt;6, I1035&lt;9), "High season", "Low season")</f>
        <v>High season</v>
      </c>
      <c r="K1035" s="117" t="str" cm="1">
        <f t="array" ref="K1035">_xlfn.IFS(AND(H1035="Weekday", J1035="High season"), VLOOKUP(B1035, high_weekday, 2, 0),
    AND(H1035="Saturday", J1035="High season"), VLOOKUP(B1035, high_saturday, 2, 0),
    AND(H1035="Sunday", J1035="High season"), VLOOKUP(B1035, high_sunday, 2, 0),
    AND(H1035="Weekday", J1035="Low season"), VLOOKUP(B1035, low_weekdays, 2, 0),
    AND(H1035="Saturday", J1035="Low season"), VLOOKUP(B1035, low_saturday, 2, 0),
    AND(H1035="Sunday", J1035="Low season"), VLOOKUP(B1035, low_sunday, 2, 0),
    TRUE, "error")</f>
        <v>Peak</v>
      </c>
    </row>
    <row r="1036" spans="1:11" x14ac:dyDescent="0.25">
      <c r="A1036" s="111">
        <v>45160</v>
      </c>
      <c r="B1036" s="86">
        <v>0.39583333333333298</v>
      </c>
      <c r="C1036" s="91">
        <f t="shared" ca="1" si="64"/>
        <v>2</v>
      </c>
      <c r="D1036" s="118">
        <v>19</v>
      </c>
      <c r="E1036" s="119">
        <v>0.375</v>
      </c>
      <c r="F1036" s="119">
        <v>0.39583333333333298</v>
      </c>
      <c r="G1036" s="115">
        <f t="shared" si="65"/>
        <v>3</v>
      </c>
      <c r="H1036" s="116" t="str" cm="1">
        <f t="array" ref="H1036">_xlfn.IFS((G1036&gt;=2)*(G1036&lt;=6), "Weekday", G1036=7, "Saturday", G1036=1, "Sunday")</f>
        <v>Weekday</v>
      </c>
      <c r="I1036" s="116">
        <f t="shared" si="66"/>
        <v>8</v>
      </c>
      <c r="J1036" s="116" t="str">
        <f t="shared" si="67"/>
        <v>High season</v>
      </c>
      <c r="K1036" s="117" t="str" cm="1">
        <f t="array" ref="K1036">_xlfn.IFS(AND(H1036="Weekday", J1036="High season"), VLOOKUP(B1036, high_weekday, 2, 0),
    AND(H1036="Saturday", J1036="High season"), VLOOKUP(B1036, high_saturday, 2, 0),
    AND(H1036="Sunday", J1036="High season"), VLOOKUP(B1036, high_sunday, 2, 0),
    AND(H1036="Weekday", J1036="Low season"), VLOOKUP(B1036, low_weekdays, 2, 0),
    AND(H1036="Saturday", J1036="Low season"), VLOOKUP(B1036, low_saturday, 2, 0),
    AND(H1036="Sunday", J1036="Low season"), VLOOKUP(B1036, low_sunday, 2, 0),
    TRUE, "error")</f>
        <v>Standard</v>
      </c>
    </row>
    <row r="1037" spans="1:11" x14ac:dyDescent="0.25">
      <c r="A1037" s="111">
        <v>45160</v>
      </c>
      <c r="B1037" s="86">
        <v>0.41666666666666702</v>
      </c>
      <c r="C1037" s="91">
        <f t="shared" ca="1" si="64"/>
        <v>25</v>
      </c>
      <c r="D1037" s="118">
        <v>20</v>
      </c>
      <c r="E1037" s="119">
        <v>0.39583333333333298</v>
      </c>
      <c r="F1037" s="119">
        <v>0.41666666666666702</v>
      </c>
      <c r="G1037" s="115">
        <f t="shared" si="65"/>
        <v>3</v>
      </c>
      <c r="H1037" s="116" t="str" cm="1">
        <f t="array" ref="H1037">_xlfn.IFS((G1037&gt;=2)*(G1037&lt;=6), "Weekday", G1037=7, "Saturday", G1037=1, "Sunday")</f>
        <v>Weekday</v>
      </c>
      <c r="I1037" s="116">
        <f t="shared" si="66"/>
        <v>8</v>
      </c>
      <c r="J1037" s="116" t="str">
        <f t="shared" si="67"/>
        <v>High season</v>
      </c>
      <c r="K1037" s="117" t="str" cm="1">
        <f t="array" ref="K1037">_xlfn.IFS(AND(H1037="Weekday", J1037="High season"), VLOOKUP(B1037, high_weekday, 2, 0),
    AND(H1037="Saturday", J1037="High season"), VLOOKUP(B1037, high_saturday, 2, 0),
    AND(H1037="Sunday", J1037="High season"), VLOOKUP(B1037, high_sunday, 2, 0),
    AND(H1037="Weekday", J1037="Low season"), VLOOKUP(B1037, low_weekdays, 2, 0),
    AND(H1037="Saturday", J1037="Low season"), VLOOKUP(B1037, low_saturday, 2, 0),
    AND(H1037="Sunday", J1037="Low season"), VLOOKUP(B1037, low_sunday, 2, 0),
    TRUE, "error")</f>
        <v>Standard</v>
      </c>
    </row>
    <row r="1038" spans="1:11" x14ac:dyDescent="0.25">
      <c r="A1038" s="111">
        <v>45160</v>
      </c>
      <c r="B1038" s="86">
        <v>0.4375</v>
      </c>
      <c r="C1038" s="91">
        <f t="shared" ca="1" si="64"/>
        <v>28</v>
      </c>
      <c r="D1038" s="118">
        <v>21</v>
      </c>
      <c r="E1038" s="119">
        <v>0.41666666666666702</v>
      </c>
      <c r="F1038" s="119">
        <v>0.4375</v>
      </c>
      <c r="G1038" s="115">
        <f t="shared" si="65"/>
        <v>3</v>
      </c>
      <c r="H1038" s="116" t="str" cm="1">
        <f t="array" ref="H1038">_xlfn.IFS((G1038&gt;=2)*(G1038&lt;=6), "Weekday", G1038=7, "Saturday", G1038=1, "Sunday")</f>
        <v>Weekday</v>
      </c>
      <c r="I1038" s="116">
        <f t="shared" si="66"/>
        <v>8</v>
      </c>
      <c r="J1038" s="116" t="str">
        <f t="shared" si="67"/>
        <v>High season</v>
      </c>
      <c r="K1038" s="117" t="str" cm="1">
        <f t="array" ref="K1038">_xlfn.IFS(AND(H1038="Weekday", J1038="High season"), VLOOKUP(B1038, high_weekday, 2, 0),
    AND(H1038="Saturday", J1038="High season"), VLOOKUP(B1038, high_saturday, 2, 0),
    AND(H1038="Sunday", J1038="High season"), VLOOKUP(B1038, high_sunday, 2, 0),
    AND(H1038="Weekday", J1038="Low season"), VLOOKUP(B1038, low_weekdays, 2, 0),
    AND(H1038="Saturday", J1038="Low season"), VLOOKUP(B1038, low_saturday, 2, 0),
    AND(H1038="Sunday", J1038="Low season"), VLOOKUP(B1038, low_sunday, 2, 0),
    TRUE, "error")</f>
        <v>Standard</v>
      </c>
    </row>
    <row r="1039" spans="1:11" x14ac:dyDescent="0.25">
      <c r="A1039" s="111">
        <v>45160</v>
      </c>
      <c r="B1039" s="86">
        <v>0.45833333333333298</v>
      </c>
      <c r="C1039" s="91">
        <f t="shared" ca="1" si="64"/>
        <v>20</v>
      </c>
      <c r="D1039" s="118">
        <v>22</v>
      </c>
      <c r="E1039" s="119">
        <v>0.4375</v>
      </c>
      <c r="F1039" s="119">
        <v>0.45833333333333298</v>
      </c>
      <c r="G1039" s="115">
        <f t="shared" si="65"/>
        <v>3</v>
      </c>
      <c r="H1039" s="116" t="str" cm="1">
        <f t="array" ref="H1039">_xlfn.IFS((G1039&gt;=2)*(G1039&lt;=6), "Weekday", G1039=7, "Saturday", G1039=1, "Sunday")</f>
        <v>Weekday</v>
      </c>
      <c r="I1039" s="116">
        <f t="shared" si="66"/>
        <v>8</v>
      </c>
      <c r="J1039" s="116" t="str">
        <f t="shared" si="67"/>
        <v>High season</v>
      </c>
      <c r="K1039" s="117" t="str" cm="1">
        <f t="array" ref="K1039">_xlfn.IFS(AND(H1039="Weekday", J1039="High season"), VLOOKUP(B1039, high_weekday, 2, 0),
    AND(H1039="Saturday", J1039="High season"), VLOOKUP(B1039, high_saturday, 2, 0),
    AND(H1039="Sunday", J1039="High season"), VLOOKUP(B1039, high_sunday, 2, 0),
    AND(H1039="Weekday", J1039="Low season"), VLOOKUP(B1039, low_weekdays, 2, 0),
    AND(H1039="Saturday", J1039="Low season"), VLOOKUP(B1039, low_saturday, 2, 0),
    AND(H1039="Sunday", J1039="Low season"), VLOOKUP(B1039, low_sunday, 2, 0),
    TRUE, "error")</f>
        <v>Standard</v>
      </c>
    </row>
    <row r="1040" spans="1:11" x14ac:dyDescent="0.25">
      <c r="A1040" s="111">
        <v>45160</v>
      </c>
      <c r="B1040" s="86">
        <v>0.47916666666666702</v>
      </c>
      <c r="C1040" s="91">
        <f t="shared" ca="1" si="64"/>
        <v>28</v>
      </c>
      <c r="D1040" s="118">
        <v>23</v>
      </c>
      <c r="E1040" s="119">
        <v>0.45833333333333298</v>
      </c>
      <c r="F1040" s="119">
        <v>0.47916666666666702</v>
      </c>
      <c r="G1040" s="115">
        <f t="shared" si="65"/>
        <v>3</v>
      </c>
      <c r="H1040" s="116" t="str" cm="1">
        <f t="array" ref="H1040">_xlfn.IFS((G1040&gt;=2)*(G1040&lt;=6), "Weekday", G1040=7, "Saturday", G1040=1, "Sunday")</f>
        <v>Weekday</v>
      </c>
      <c r="I1040" s="116">
        <f t="shared" si="66"/>
        <v>8</v>
      </c>
      <c r="J1040" s="116" t="str">
        <f t="shared" si="67"/>
        <v>High season</v>
      </c>
      <c r="K1040" s="117" t="str" cm="1">
        <f t="array" ref="K1040">_xlfn.IFS(AND(H1040="Weekday", J1040="High season"), VLOOKUP(B1040, high_weekday, 2, 0),
    AND(H1040="Saturday", J1040="High season"), VLOOKUP(B1040, high_saturday, 2, 0),
    AND(H1040="Sunday", J1040="High season"), VLOOKUP(B1040, high_sunday, 2, 0),
    AND(H1040="Weekday", J1040="Low season"), VLOOKUP(B1040, low_weekdays, 2, 0),
    AND(H1040="Saturday", J1040="Low season"), VLOOKUP(B1040, low_saturday, 2, 0),
    AND(H1040="Sunday", J1040="Low season"), VLOOKUP(B1040, low_sunday, 2, 0),
    TRUE, "error")</f>
        <v>Standard</v>
      </c>
    </row>
    <row r="1041" spans="1:11" x14ac:dyDescent="0.25">
      <c r="A1041" s="111">
        <v>45160</v>
      </c>
      <c r="B1041" s="86">
        <v>0.5</v>
      </c>
      <c r="C1041" s="91">
        <f t="shared" ca="1" si="64"/>
        <v>16</v>
      </c>
      <c r="D1041" s="118">
        <v>24</v>
      </c>
      <c r="E1041" s="119">
        <v>0.47916666666666702</v>
      </c>
      <c r="F1041" s="119">
        <v>0.5</v>
      </c>
      <c r="G1041" s="115">
        <f t="shared" si="65"/>
        <v>3</v>
      </c>
      <c r="H1041" s="116" t="str" cm="1">
        <f t="array" ref="H1041">_xlfn.IFS((G1041&gt;=2)*(G1041&lt;=6), "Weekday", G1041=7, "Saturday", G1041=1, "Sunday")</f>
        <v>Weekday</v>
      </c>
      <c r="I1041" s="116">
        <f t="shared" si="66"/>
        <v>8</v>
      </c>
      <c r="J1041" s="116" t="str">
        <f t="shared" si="67"/>
        <v>High season</v>
      </c>
      <c r="K1041" s="117" t="str" cm="1">
        <f t="array" ref="K1041">_xlfn.IFS(AND(H1041="Weekday", J1041="High season"), VLOOKUP(B1041, high_weekday, 2, 0),
    AND(H1041="Saturday", J1041="High season"), VLOOKUP(B1041, high_saturday, 2, 0),
    AND(H1041="Sunday", J1041="High season"), VLOOKUP(B1041, high_sunday, 2, 0),
    AND(H1041="Weekday", J1041="Low season"), VLOOKUP(B1041, low_weekdays, 2, 0),
    AND(H1041="Saturday", J1041="Low season"), VLOOKUP(B1041, low_saturday, 2, 0),
    AND(H1041="Sunday", J1041="Low season"), VLOOKUP(B1041, low_sunday, 2, 0),
    TRUE, "error")</f>
        <v>Standard</v>
      </c>
    </row>
    <row r="1042" spans="1:11" x14ac:dyDescent="0.25">
      <c r="A1042" s="111">
        <v>45160</v>
      </c>
      <c r="B1042" s="86">
        <v>0.52083333333333304</v>
      </c>
      <c r="C1042" s="91">
        <f t="shared" ca="1" si="64"/>
        <v>18</v>
      </c>
      <c r="D1042" s="118">
        <v>25</v>
      </c>
      <c r="E1042" s="119">
        <v>0.5</v>
      </c>
      <c r="F1042" s="119">
        <v>0.52083333333333304</v>
      </c>
      <c r="G1042" s="115">
        <f t="shared" si="65"/>
        <v>3</v>
      </c>
      <c r="H1042" s="116" t="str" cm="1">
        <f t="array" ref="H1042">_xlfn.IFS((G1042&gt;=2)*(G1042&lt;=6), "Weekday", G1042=7, "Saturday", G1042=1, "Sunday")</f>
        <v>Weekday</v>
      </c>
      <c r="I1042" s="116">
        <f t="shared" si="66"/>
        <v>8</v>
      </c>
      <c r="J1042" s="116" t="str">
        <f t="shared" si="67"/>
        <v>High season</v>
      </c>
      <c r="K1042" s="117" t="str" cm="1">
        <f t="array" ref="K1042">_xlfn.IFS(AND(H1042="Weekday", J1042="High season"), VLOOKUP(B1042, high_weekday, 2, 0),
    AND(H1042="Saturday", J1042="High season"), VLOOKUP(B1042, high_saturday, 2, 0),
    AND(H1042="Sunday", J1042="High season"), VLOOKUP(B1042, high_sunday, 2, 0),
    AND(H1042="Weekday", J1042="Low season"), VLOOKUP(B1042, low_weekdays, 2, 0),
    AND(H1042="Saturday", J1042="Low season"), VLOOKUP(B1042, low_saturday, 2, 0),
    AND(H1042="Sunday", J1042="Low season"), VLOOKUP(B1042, low_sunday, 2, 0),
    TRUE, "error")</f>
        <v>Standard</v>
      </c>
    </row>
    <row r="1043" spans="1:11" x14ac:dyDescent="0.25">
      <c r="A1043" s="111">
        <v>45160</v>
      </c>
      <c r="B1043" s="86">
        <v>0.54166666666666696</v>
      </c>
      <c r="C1043" s="91">
        <f t="shared" ca="1" si="64"/>
        <v>4</v>
      </c>
      <c r="D1043" s="118">
        <v>26</v>
      </c>
      <c r="E1043" s="119">
        <v>0.52083333333333304</v>
      </c>
      <c r="F1043" s="119">
        <v>0.54166666666666696</v>
      </c>
      <c r="G1043" s="115">
        <f t="shared" si="65"/>
        <v>3</v>
      </c>
      <c r="H1043" s="116" t="str" cm="1">
        <f t="array" ref="H1043">_xlfn.IFS((G1043&gt;=2)*(G1043&lt;=6), "Weekday", G1043=7, "Saturday", G1043=1, "Sunday")</f>
        <v>Weekday</v>
      </c>
      <c r="I1043" s="116">
        <f t="shared" si="66"/>
        <v>8</v>
      </c>
      <c r="J1043" s="116" t="str">
        <f t="shared" si="67"/>
        <v>High season</v>
      </c>
      <c r="K1043" s="117" t="str" cm="1">
        <f t="array" ref="K1043">_xlfn.IFS(AND(H1043="Weekday", J1043="High season"), VLOOKUP(B1043, high_weekday, 2, 0),
    AND(H1043="Saturday", J1043="High season"), VLOOKUP(B1043, high_saturday, 2, 0),
    AND(H1043="Sunday", J1043="High season"), VLOOKUP(B1043, high_sunday, 2, 0),
    AND(H1043="Weekday", J1043="Low season"), VLOOKUP(B1043, low_weekdays, 2, 0),
    AND(H1043="Saturday", J1043="Low season"), VLOOKUP(B1043, low_saturday, 2, 0),
    AND(H1043="Sunday", J1043="Low season"), VLOOKUP(B1043, low_sunday, 2, 0),
    TRUE, "error")</f>
        <v>Standard</v>
      </c>
    </row>
    <row r="1044" spans="1:11" x14ac:dyDescent="0.25">
      <c r="A1044" s="111">
        <v>45160</v>
      </c>
      <c r="B1044" s="86">
        <v>0.5625</v>
      </c>
      <c r="C1044" s="91">
        <f t="shared" ca="1" si="64"/>
        <v>16</v>
      </c>
      <c r="D1044" s="118">
        <v>27</v>
      </c>
      <c r="E1044" s="119">
        <v>0.54166666666666696</v>
      </c>
      <c r="F1044" s="119">
        <v>0.5625</v>
      </c>
      <c r="G1044" s="115">
        <f t="shared" si="65"/>
        <v>3</v>
      </c>
      <c r="H1044" s="116" t="str" cm="1">
        <f t="array" ref="H1044">_xlfn.IFS((G1044&gt;=2)*(G1044&lt;=6), "Weekday", G1044=7, "Saturday", G1044=1, "Sunday")</f>
        <v>Weekday</v>
      </c>
      <c r="I1044" s="116">
        <f t="shared" si="66"/>
        <v>8</v>
      </c>
      <c r="J1044" s="116" t="str">
        <f t="shared" si="67"/>
        <v>High season</v>
      </c>
      <c r="K1044" s="117" t="str" cm="1">
        <f t="array" ref="K1044">_xlfn.IFS(AND(H1044="Weekday", J1044="High season"), VLOOKUP(B1044, high_weekday, 2, 0),
    AND(H1044="Saturday", J1044="High season"), VLOOKUP(B1044, high_saturday, 2, 0),
    AND(H1044="Sunday", J1044="High season"), VLOOKUP(B1044, high_sunday, 2, 0),
    AND(H1044="Weekday", J1044="Low season"), VLOOKUP(B1044, low_weekdays, 2, 0),
    AND(H1044="Saturday", J1044="Low season"), VLOOKUP(B1044, low_saturday, 2, 0),
    AND(H1044="Sunday", J1044="Low season"), VLOOKUP(B1044, low_sunday, 2, 0),
    TRUE, "error")</f>
        <v>Standard</v>
      </c>
    </row>
    <row r="1045" spans="1:11" x14ac:dyDescent="0.25">
      <c r="A1045" s="111">
        <v>45160</v>
      </c>
      <c r="B1045" s="86">
        <v>0.58333333333333304</v>
      </c>
      <c r="C1045" s="91">
        <f t="shared" ca="1" si="64"/>
        <v>12</v>
      </c>
      <c r="D1045" s="118">
        <v>28</v>
      </c>
      <c r="E1045" s="119">
        <v>0.5625</v>
      </c>
      <c r="F1045" s="119">
        <v>0.58333333333333304</v>
      </c>
      <c r="G1045" s="115">
        <f t="shared" si="65"/>
        <v>3</v>
      </c>
      <c r="H1045" s="116" t="str" cm="1">
        <f t="array" ref="H1045">_xlfn.IFS((G1045&gt;=2)*(G1045&lt;=6), "Weekday", G1045=7, "Saturday", G1045=1, "Sunday")</f>
        <v>Weekday</v>
      </c>
      <c r="I1045" s="116">
        <f t="shared" si="66"/>
        <v>8</v>
      </c>
      <c r="J1045" s="116" t="str">
        <f t="shared" si="67"/>
        <v>High season</v>
      </c>
      <c r="K1045" s="117" t="str" cm="1">
        <f t="array" ref="K1045">_xlfn.IFS(AND(H1045="Weekday", J1045="High season"), VLOOKUP(B1045, high_weekday, 2, 0),
    AND(H1045="Saturday", J1045="High season"), VLOOKUP(B1045, high_saturday, 2, 0),
    AND(H1045="Sunday", J1045="High season"), VLOOKUP(B1045, high_sunday, 2, 0),
    AND(H1045="Weekday", J1045="Low season"), VLOOKUP(B1045, low_weekdays, 2, 0),
    AND(H1045="Saturday", J1045="Low season"), VLOOKUP(B1045, low_saturday, 2, 0),
    AND(H1045="Sunday", J1045="Low season"), VLOOKUP(B1045, low_sunday, 2, 0),
    TRUE, "error")</f>
        <v>Standard</v>
      </c>
    </row>
    <row r="1046" spans="1:11" x14ac:dyDescent="0.25">
      <c r="A1046" s="111">
        <v>45160</v>
      </c>
      <c r="B1046" s="86">
        <v>0.60416666666666696</v>
      </c>
      <c r="C1046" s="91">
        <f t="shared" ca="1" si="64"/>
        <v>4</v>
      </c>
      <c r="D1046" s="118">
        <v>29</v>
      </c>
      <c r="E1046" s="119">
        <v>0.58333333333333304</v>
      </c>
      <c r="F1046" s="119">
        <v>0.60416666666666696</v>
      </c>
      <c r="G1046" s="115">
        <f t="shared" si="65"/>
        <v>3</v>
      </c>
      <c r="H1046" s="116" t="str" cm="1">
        <f t="array" ref="H1046">_xlfn.IFS((G1046&gt;=2)*(G1046&lt;=6), "Weekday", G1046=7, "Saturday", G1046=1, "Sunday")</f>
        <v>Weekday</v>
      </c>
      <c r="I1046" s="116">
        <f t="shared" si="66"/>
        <v>8</v>
      </c>
      <c r="J1046" s="116" t="str">
        <f t="shared" si="67"/>
        <v>High season</v>
      </c>
      <c r="K1046" s="117" t="str" cm="1">
        <f t="array" ref="K1046">_xlfn.IFS(AND(H1046="Weekday", J1046="High season"), VLOOKUP(B1046, high_weekday, 2, 0),
    AND(H1046="Saturday", J1046="High season"), VLOOKUP(B1046, high_saturday, 2, 0),
    AND(H1046="Sunday", J1046="High season"), VLOOKUP(B1046, high_sunday, 2, 0),
    AND(H1046="Weekday", J1046="Low season"), VLOOKUP(B1046, low_weekdays, 2, 0),
    AND(H1046="Saturday", J1046="Low season"), VLOOKUP(B1046, low_saturday, 2, 0),
    AND(H1046="Sunday", J1046="Low season"), VLOOKUP(B1046, low_sunday, 2, 0),
    TRUE, "error")</f>
        <v>Standard</v>
      </c>
    </row>
    <row r="1047" spans="1:11" x14ac:dyDescent="0.25">
      <c r="A1047" s="111">
        <v>45160</v>
      </c>
      <c r="B1047" s="86">
        <v>0.625</v>
      </c>
      <c r="C1047" s="91">
        <f t="shared" ca="1" si="64"/>
        <v>15</v>
      </c>
      <c r="D1047" s="118">
        <v>30</v>
      </c>
      <c r="E1047" s="119">
        <v>0.60416666666666696</v>
      </c>
      <c r="F1047" s="119">
        <v>0.625</v>
      </c>
      <c r="G1047" s="115">
        <f t="shared" si="65"/>
        <v>3</v>
      </c>
      <c r="H1047" s="116" t="str" cm="1">
        <f t="array" ref="H1047">_xlfn.IFS((G1047&gt;=2)*(G1047&lt;=6), "Weekday", G1047=7, "Saturday", G1047=1, "Sunday")</f>
        <v>Weekday</v>
      </c>
      <c r="I1047" s="116">
        <f t="shared" si="66"/>
        <v>8</v>
      </c>
      <c r="J1047" s="116" t="str">
        <f t="shared" si="67"/>
        <v>High season</v>
      </c>
      <c r="K1047" s="117" t="str" cm="1">
        <f t="array" ref="K1047">_xlfn.IFS(AND(H1047="Weekday", J1047="High season"), VLOOKUP(B1047, high_weekday, 2, 0),
    AND(H1047="Saturday", J1047="High season"), VLOOKUP(B1047, high_saturday, 2, 0),
    AND(H1047="Sunday", J1047="High season"), VLOOKUP(B1047, high_sunday, 2, 0),
    AND(H1047="Weekday", J1047="Low season"), VLOOKUP(B1047, low_weekdays, 2, 0),
    AND(H1047="Saturday", J1047="Low season"), VLOOKUP(B1047, low_saturday, 2, 0),
    AND(H1047="Sunday", J1047="Low season"), VLOOKUP(B1047, low_sunday, 2, 0),
    TRUE, "error")</f>
        <v>Standard</v>
      </c>
    </row>
    <row r="1048" spans="1:11" x14ac:dyDescent="0.25">
      <c r="A1048" s="111">
        <v>45160</v>
      </c>
      <c r="B1048" s="86">
        <v>0.64583333333333304</v>
      </c>
      <c r="C1048" s="91">
        <f t="shared" ca="1" si="64"/>
        <v>15</v>
      </c>
      <c r="D1048" s="118">
        <v>31</v>
      </c>
      <c r="E1048" s="119">
        <v>0.625</v>
      </c>
      <c r="F1048" s="119">
        <v>0.64583333333333304</v>
      </c>
      <c r="G1048" s="115">
        <f t="shared" si="65"/>
        <v>3</v>
      </c>
      <c r="H1048" s="116" t="str" cm="1">
        <f t="array" ref="H1048">_xlfn.IFS((G1048&gt;=2)*(G1048&lt;=6), "Weekday", G1048=7, "Saturday", G1048=1, "Sunday")</f>
        <v>Weekday</v>
      </c>
      <c r="I1048" s="116">
        <f t="shared" si="66"/>
        <v>8</v>
      </c>
      <c r="J1048" s="116" t="str">
        <f t="shared" si="67"/>
        <v>High season</v>
      </c>
      <c r="K1048" s="117" t="str" cm="1">
        <f t="array" ref="K1048">_xlfn.IFS(AND(H1048="Weekday", J1048="High season"), VLOOKUP(B1048, high_weekday, 2, 0),
    AND(H1048="Saturday", J1048="High season"), VLOOKUP(B1048, high_saturday, 2, 0),
    AND(H1048="Sunday", J1048="High season"), VLOOKUP(B1048, high_sunday, 2, 0),
    AND(H1048="Weekday", J1048="Low season"), VLOOKUP(B1048, low_weekdays, 2, 0),
    AND(H1048="Saturday", J1048="Low season"), VLOOKUP(B1048, low_saturday, 2, 0),
    AND(H1048="Sunday", J1048="Low season"), VLOOKUP(B1048, low_sunday, 2, 0),
    TRUE, "error")</f>
        <v>Standard</v>
      </c>
    </row>
    <row r="1049" spans="1:11" x14ac:dyDescent="0.25">
      <c r="A1049" s="111">
        <v>45160</v>
      </c>
      <c r="B1049" s="86">
        <v>0.66666666666666696</v>
      </c>
      <c r="C1049" s="91">
        <f t="shared" ca="1" si="64"/>
        <v>8</v>
      </c>
      <c r="D1049" s="118">
        <v>32</v>
      </c>
      <c r="E1049" s="119">
        <v>0.64583333333333304</v>
      </c>
      <c r="F1049" s="119">
        <v>0.66666666666666696</v>
      </c>
      <c r="G1049" s="115">
        <f t="shared" si="65"/>
        <v>3</v>
      </c>
      <c r="H1049" s="116" t="str" cm="1">
        <f t="array" ref="H1049">_xlfn.IFS((G1049&gt;=2)*(G1049&lt;=6), "Weekday", G1049=7, "Saturday", G1049=1, "Sunday")</f>
        <v>Weekday</v>
      </c>
      <c r="I1049" s="116">
        <f t="shared" si="66"/>
        <v>8</v>
      </c>
      <c r="J1049" s="116" t="str">
        <f t="shared" si="67"/>
        <v>High season</v>
      </c>
      <c r="K1049" s="117" t="str" cm="1">
        <f t="array" ref="K1049">_xlfn.IFS(AND(H1049="Weekday", J1049="High season"), VLOOKUP(B1049, high_weekday, 2, 0),
    AND(H1049="Saturday", J1049="High season"), VLOOKUP(B1049, high_saturday, 2, 0),
    AND(H1049="Sunday", J1049="High season"), VLOOKUP(B1049, high_sunday, 2, 0),
    AND(H1049="Weekday", J1049="Low season"), VLOOKUP(B1049, low_weekdays, 2, 0),
    AND(H1049="Saturday", J1049="Low season"), VLOOKUP(B1049, low_saturday, 2, 0),
    AND(H1049="Sunday", J1049="Low season"), VLOOKUP(B1049, low_sunday, 2, 0),
    TRUE, "error")</f>
        <v>Standard</v>
      </c>
    </row>
    <row r="1050" spans="1:11" x14ac:dyDescent="0.25">
      <c r="A1050" s="111">
        <v>45160</v>
      </c>
      <c r="B1050" s="86">
        <v>0.6875</v>
      </c>
      <c r="C1050" s="91">
        <f t="shared" ca="1" si="64"/>
        <v>23</v>
      </c>
      <c r="D1050" s="118">
        <v>33</v>
      </c>
      <c r="E1050" s="119">
        <v>0.66666666666666696</v>
      </c>
      <c r="F1050" s="119">
        <v>0.6875</v>
      </c>
      <c r="G1050" s="115">
        <f t="shared" si="65"/>
        <v>3</v>
      </c>
      <c r="H1050" s="116" t="str" cm="1">
        <f t="array" ref="H1050">_xlfn.IFS((G1050&gt;=2)*(G1050&lt;=6), "Weekday", G1050=7, "Saturday", G1050=1, "Sunday")</f>
        <v>Weekday</v>
      </c>
      <c r="I1050" s="116">
        <f t="shared" si="66"/>
        <v>8</v>
      </c>
      <c r="J1050" s="116" t="str">
        <f t="shared" si="67"/>
        <v>High season</v>
      </c>
      <c r="K1050" s="117" t="str" cm="1">
        <f t="array" ref="K1050">_xlfn.IFS(AND(H1050="Weekday", J1050="High season"), VLOOKUP(B1050, high_weekday, 2, 0),
    AND(H1050="Saturday", J1050="High season"), VLOOKUP(B1050, high_saturday, 2, 0),
    AND(H1050="Sunday", J1050="High season"), VLOOKUP(B1050, high_sunday, 2, 0),
    AND(H1050="Weekday", J1050="Low season"), VLOOKUP(B1050, low_weekdays, 2, 0),
    AND(H1050="Saturday", J1050="Low season"), VLOOKUP(B1050, low_saturday, 2, 0),
    AND(H1050="Sunday", J1050="Low season"), VLOOKUP(B1050, low_sunday, 2, 0),
    TRUE, "error")</f>
        <v>Standard</v>
      </c>
    </row>
    <row r="1051" spans="1:11" x14ac:dyDescent="0.25">
      <c r="A1051" s="111">
        <v>45160</v>
      </c>
      <c r="B1051" s="86">
        <v>0.70833333333333304</v>
      </c>
      <c r="C1051" s="91">
        <f t="shared" ca="1" si="64"/>
        <v>27</v>
      </c>
      <c r="D1051" s="118">
        <v>34</v>
      </c>
      <c r="E1051" s="119">
        <v>0.6875</v>
      </c>
      <c r="F1051" s="119">
        <v>0.70833333333333304</v>
      </c>
      <c r="G1051" s="115">
        <f t="shared" si="65"/>
        <v>3</v>
      </c>
      <c r="H1051" s="116" t="str" cm="1">
        <f t="array" ref="H1051">_xlfn.IFS((G1051&gt;=2)*(G1051&lt;=6), "Weekday", G1051=7, "Saturday", G1051=1, "Sunday")</f>
        <v>Weekday</v>
      </c>
      <c r="I1051" s="116">
        <f t="shared" si="66"/>
        <v>8</v>
      </c>
      <c r="J1051" s="116" t="str">
        <f t="shared" si="67"/>
        <v>High season</v>
      </c>
      <c r="K1051" s="117" t="str" cm="1">
        <f t="array" ref="K1051">_xlfn.IFS(AND(H1051="Weekday", J1051="High season"), VLOOKUP(B1051, high_weekday, 2, 0),
    AND(H1051="Saturday", J1051="High season"), VLOOKUP(B1051, high_saturday, 2, 0),
    AND(H1051="Sunday", J1051="High season"), VLOOKUP(B1051, high_sunday, 2, 0),
    AND(H1051="Weekday", J1051="Low season"), VLOOKUP(B1051, low_weekdays, 2, 0),
    AND(H1051="Saturday", J1051="Low season"), VLOOKUP(B1051, low_saturday, 2, 0),
    AND(H1051="Sunday", J1051="Low season"), VLOOKUP(B1051, low_sunday, 2, 0),
    TRUE, "error")</f>
        <v>Standard</v>
      </c>
    </row>
    <row r="1052" spans="1:11" x14ac:dyDescent="0.25">
      <c r="A1052" s="111">
        <v>45160</v>
      </c>
      <c r="B1052" s="86">
        <v>0.72916666666666696</v>
      </c>
      <c r="C1052" s="91">
        <f t="shared" ca="1" si="64"/>
        <v>15</v>
      </c>
      <c r="D1052" s="118">
        <v>35</v>
      </c>
      <c r="E1052" s="119">
        <v>0.70833333333333304</v>
      </c>
      <c r="F1052" s="119">
        <v>0.72916666666666696</v>
      </c>
      <c r="G1052" s="115">
        <f t="shared" si="65"/>
        <v>3</v>
      </c>
      <c r="H1052" s="116" t="str" cm="1">
        <f t="array" ref="H1052">_xlfn.IFS((G1052&gt;=2)*(G1052&lt;=6), "Weekday", G1052=7, "Saturday", G1052=1, "Sunday")</f>
        <v>Weekday</v>
      </c>
      <c r="I1052" s="116">
        <f t="shared" si="66"/>
        <v>8</v>
      </c>
      <c r="J1052" s="116" t="str">
        <f t="shared" si="67"/>
        <v>High season</v>
      </c>
      <c r="K1052" s="117" t="str" cm="1">
        <f t="array" ref="K1052">_xlfn.IFS(AND(H1052="Weekday", J1052="High season"), VLOOKUP(B1052, high_weekday, 2, 0),
    AND(H1052="Saturday", J1052="High season"), VLOOKUP(B1052, high_saturday, 2, 0),
    AND(H1052="Sunday", J1052="High season"), VLOOKUP(B1052, high_sunday, 2, 0),
    AND(H1052="Weekday", J1052="Low season"), VLOOKUP(B1052, low_weekdays, 2, 0),
    AND(H1052="Saturday", J1052="Low season"), VLOOKUP(B1052, low_saturday, 2, 0),
    AND(H1052="Sunday", J1052="Low season"), VLOOKUP(B1052, low_sunday, 2, 0),
    TRUE, "error")</f>
        <v>Peak</v>
      </c>
    </row>
    <row r="1053" spans="1:11" x14ac:dyDescent="0.25">
      <c r="A1053" s="111">
        <v>45160</v>
      </c>
      <c r="B1053" s="86">
        <v>0.75</v>
      </c>
      <c r="C1053" s="91">
        <f t="shared" ca="1" si="64"/>
        <v>16</v>
      </c>
      <c r="D1053" s="118">
        <v>36</v>
      </c>
      <c r="E1053" s="119">
        <v>0.72916666666666696</v>
      </c>
      <c r="F1053" s="119">
        <v>0.75</v>
      </c>
      <c r="G1053" s="115">
        <f t="shared" si="65"/>
        <v>3</v>
      </c>
      <c r="H1053" s="116" t="str" cm="1">
        <f t="array" ref="H1053">_xlfn.IFS((G1053&gt;=2)*(G1053&lt;=6), "Weekday", G1053=7, "Saturday", G1053=1, "Sunday")</f>
        <v>Weekday</v>
      </c>
      <c r="I1053" s="116">
        <f t="shared" si="66"/>
        <v>8</v>
      </c>
      <c r="J1053" s="116" t="str">
        <f t="shared" si="67"/>
        <v>High season</v>
      </c>
      <c r="K1053" s="117" t="str" cm="1">
        <f t="array" ref="K1053">_xlfn.IFS(AND(H1053="Weekday", J1053="High season"), VLOOKUP(B1053, high_weekday, 2, 0),
    AND(H1053="Saturday", J1053="High season"), VLOOKUP(B1053, high_saturday, 2, 0),
    AND(H1053="Sunday", J1053="High season"), VLOOKUP(B1053, high_sunday, 2, 0),
    AND(H1053="Weekday", J1053="Low season"), VLOOKUP(B1053, low_weekdays, 2, 0),
    AND(H1053="Saturday", J1053="Low season"), VLOOKUP(B1053, low_saturday, 2, 0),
    AND(H1053="Sunday", J1053="Low season"), VLOOKUP(B1053, low_sunday, 2, 0),
    TRUE, "error")</f>
        <v>Peak</v>
      </c>
    </row>
    <row r="1054" spans="1:11" x14ac:dyDescent="0.25">
      <c r="A1054" s="111">
        <v>45160</v>
      </c>
      <c r="B1054" s="86">
        <v>0.77083333333333304</v>
      </c>
      <c r="C1054" s="91">
        <f t="shared" ca="1" si="64"/>
        <v>12</v>
      </c>
      <c r="D1054" s="118">
        <v>37</v>
      </c>
      <c r="E1054" s="119">
        <v>0.75</v>
      </c>
      <c r="F1054" s="119">
        <v>0.77083333333333304</v>
      </c>
      <c r="G1054" s="115">
        <f t="shared" si="65"/>
        <v>3</v>
      </c>
      <c r="H1054" s="116" t="str" cm="1">
        <f t="array" ref="H1054">_xlfn.IFS((G1054&gt;=2)*(G1054&lt;=6), "Weekday", G1054=7, "Saturday", G1054=1, "Sunday")</f>
        <v>Weekday</v>
      </c>
      <c r="I1054" s="116">
        <f t="shared" si="66"/>
        <v>8</v>
      </c>
      <c r="J1054" s="116" t="str">
        <f t="shared" si="67"/>
        <v>High season</v>
      </c>
      <c r="K1054" s="117" t="str" cm="1">
        <f t="array" ref="K1054">_xlfn.IFS(AND(H1054="Weekday", J1054="High season"), VLOOKUP(B1054, high_weekday, 2, 0),
    AND(H1054="Saturday", J1054="High season"), VLOOKUP(B1054, high_saturday, 2, 0),
    AND(H1054="Sunday", J1054="High season"), VLOOKUP(B1054, high_sunday, 2, 0),
    AND(H1054="Weekday", J1054="Low season"), VLOOKUP(B1054, low_weekdays, 2, 0),
    AND(H1054="Saturday", J1054="Low season"), VLOOKUP(B1054, low_saturday, 2, 0),
    AND(H1054="Sunday", J1054="Low season"), VLOOKUP(B1054, low_sunday, 2, 0),
    TRUE, "error")</f>
        <v>Peak</v>
      </c>
    </row>
    <row r="1055" spans="1:11" x14ac:dyDescent="0.25">
      <c r="A1055" s="111">
        <v>45160</v>
      </c>
      <c r="B1055" s="86">
        <v>0.79166666666666696</v>
      </c>
      <c r="C1055" s="91">
        <f t="shared" ca="1" si="64"/>
        <v>28</v>
      </c>
      <c r="D1055" s="118">
        <v>38</v>
      </c>
      <c r="E1055" s="119">
        <v>0.77083333333333304</v>
      </c>
      <c r="F1055" s="119">
        <v>0.79166666666666696</v>
      </c>
      <c r="G1055" s="115">
        <f t="shared" si="65"/>
        <v>3</v>
      </c>
      <c r="H1055" s="116" t="str" cm="1">
        <f t="array" ref="H1055">_xlfn.IFS((G1055&gt;=2)*(G1055&lt;=6), "Weekday", G1055=7, "Saturday", G1055=1, "Sunday")</f>
        <v>Weekday</v>
      </c>
      <c r="I1055" s="116">
        <f t="shared" si="66"/>
        <v>8</v>
      </c>
      <c r="J1055" s="116" t="str">
        <f t="shared" si="67"/>
        <v>High season</v>
      </c>
      <c r="K1055" s="117" t="str" cm="1">
        <f t="array" ref="K1055">_xlfn.IFS(AND(H1055="Weekday", J1055="High season"), VLOOKUP(B1055, high_weekday, 2, 0),
    AND(H1055="Saturday", J1055="High season"), VLOOKUP(B1055, high_saturday, 2, 0),
    AND(H1055="Sunday", J1055="High season"), VLOOKUP(B1055, high_sunday, 2, 0),
    AND(H1055="Weekday", J1055="Low season"), VLOOKUP(B1055, low_weekdays, 2, 0),
    AND(H1055="Saturday", J1055="Low season"), VLOOKUP(B1055, low_saturday, 2, 0),
    AND(H1055="Sunday", J1055="Low season"), VLOOKUP(B1055, low_sunday, 2, 0),
    TRUE, "error")</f>
        <v>Peak</v>
      </c>
    </row>
    <row r="1056" spans="1:11" x14ac:dyDescent="0.25">
      <c r="A1056" s="111">
        <v>45160</v>
      </c>
      <c r="B1056" s="86">
        <v>0.8125</v>
      </c>
      <c r="C1056" s="91">
        <f t="shared" ca="1" si="64"/>
        <v>17</v>
      </c>
      <c r="D1056" s="118">
        <v>39</v>
      </c>
      <c r="E1056" s="119">
        <v>0.79166666666666696</v>
      </c>
      <c r="F1056" s="119">
        <v>0.8125</v>
      </c>
      <c r="G1056" s="115">
        <f t="shared" si="65"/>
        <v>3</v>
      </c>
      <c r="H1056" s="116" t="str" cm="1">
        <f t="array" ref="H1056">_xlfn.IFS((G1056&gt;=2)*(G1056&lt;=6), "Weekday", G1056=7, "Saturday", G1056=1, "Sunday")</f>
        <v>Weekday</v>
      </c>
      <c r="I1056" s="116">
        <f t="shared" si="66"/>
        <v>8</v>
      </c>
      <c r="J1056" s="116" t="str">
        <f t="shared" si="67"/>
        <v>High season</v>
      </c>
      <c r="K1056" s="117" t="str" cm="1">
        <f t="array" ref="K1056">_xlfn.IFS(AND(H1056="Weekday", J1056="High season"), VLOOKUP(B1056, high_weekday, 2, 0),
    AND(H1056="Saturday", J1056="High season"), VLOOKUP(B1056, high_saturday, 2, 0),
    AND(H1056="Sunday", J1056="High season"), VLOOKUP(B1056, high_sunday, 2, 0),
    AND(H1056="Weekday", J1056="Low season"), VLOOKUP(B1056, low_weekdays, 2, 0),
    AND(H1056="Saturday", J1056="Low season"), VLOOKUP(B1056, low_saturday, 2, 0),
    AND(H1056="Sunday", J1056="Low season"), VLOOKUP(B1056, low_sunday, 2, 0),
    TRUE, "error")</f>
        <v>Standard</v>
      </c>
    </row>
    <row r="1057" spans="1:11" x14ac:dyDescent="0.25">
      <c r="A1057" s="111">
        <v>45160</v>
      </c>
      <c r="B1057" s="86">
        <v>0.83333333333333304</v>
      </c>
      <c r="C1057" s="91">
        <f t="shared" ca="1" si="64"/>
        <v>7</v>
      </c>
      <c r="D1057" s="118">
        <v>40</v>
      </c>
      <c r="E1057" s="119">
        <v>0.8125</v>
      </c>
      <c r="F1057" s="119">
        <v>0.83333333333333304</v>
      </c>
      <c r="G1057" s="115">
        <f t="shared" si="65"/>
        <v>3</v>
      </c>
      <c r="H1057" s="116" t="str" cm="1">
        <f t="array" ref="H1057">_xlfn.IFS((G1057&gt;=2)*(G1057&lt;=6), "Weekday", G1057=7, "Saturday", G1057=1, "Sunday")</f>
        <v>Weekday</v>
      </c>
      <c r="I1057" s="116">
        <f t="shared" si="66"/>
        <v>8</v>
      </c>
      <c r="J1057" s="116" t="str">
        <f t="shared" si="67"/>
        <v>High season</v>
      </c>
      <c r="K1057" s="117" t="str" cm="1">
        <f t="array" ref="K1057">_xlfn.IFS(AND(H1057="Weekday", J1057="High season"), VLOOKUP(B1057, high_weekday, 2, 0),
    AND(H1057="Saturday", J1057="High season"), VLOOKUP(B1057, high_saturday, 2, 0),
    AND(H1057="Sunday", J1057="High season"), VLOOKUP(B1057, high_sunday, 2, 0),
    AND(H1057="Weekday", J1057="Low season"), VLOOKUP(B1057, low_weekdays, 2, 0),
    AND(H1057="Saturday", J1057="Low season"), VLOOKUP(B1057, low_saturday, 2, 0),
    AND(H1057="Sunday", J1057="Low season"), VLOOKUP(B1057, low_sunday, 2, 0),
    TRUE, "error")</f>
        <v>Standard</v>
      </c>
    </row>
    <row r="1058" spans="1:11" x14ac:dyDescent="0.25">
      <c r="A1058" s="111">
        <v>45160</v>
      </c>
      <c r="B1058" s="86">
        <v>0.85416666666666696</v>
      </c>
      <c r="C1058" s="91">
        <f t="shared" ca="1" si="64"/>
        <v>1</v>
      </c>
      <c r="D1058" s="118">
        <v>41</v>
      </c>
      <c r="E1058" s="119">
        <v>0.83333333333333304</v>
      </c>
      <c r="F1058" s="119">
        <v>0.85416666666666696</v>
      </c>
      <c r="G1058" s="115">
        <f t="shared" si="65"/>
        <v>3</v>
      </c>
      <c r="H1058" s="116" t="str" cm="1">
        <f t="array" ref="H1058">_xlfn.IFS((G1058&gt;=2)*(G1058&lt;=6), "Weekday", G1058=7, "Saturday", G1058=1, "Sunday")</f>
        <v>Weekday</v>
      </c>
      <c r="I1058" s="116">
        <f t="shared" si="66"/>
        <v>8</v>
      </c>
      <c r="J1058" s="116" t="str">
        <f t="shared" si="67"/>
        <v>High season</v>
      </c>
      <c r="K1058" s="117" t="str" cm="1">
        <f t="array" ref="K1058">_xlfn.IFS(AND(H1058="Weekday", J1058="High season"), VLOOKUP(B1058, high_weekday, 2, 0),
    AND(H1058="Saturday", J1058="High season"), VLOOKUP(B1058, high_saturday, 2, 0),
    AND(H1058="Sunday", J1058="High season"), VLOOKUP(B1058, high_sunday, 2, 0),
    AND(H1058="Weekday", J1058="Low season"), VLOOKUP(B1058, low_weekdays, 2, 0),
    AND(H1058="Saturday", J1058="Low season"), VLOOKUP(B1058, low_saturday, 2, 0),
    AND(H1058="Sunday", J1058="Low season"), VLOOKUP(B1058, low_sunday, 2, 0),
    TRUE, "error")</f>
        <v>Standard</v>
      </c>
    </row>
    <row r="1059" spans="1:11" x14ac:dyDescent="0.25">
      <c r="A1059" s="111">
        <v>45160</v>
      </c>
      <c r="B1059" s="86">
        <v>0.875</v>
      </c>
      <c r="C1059" s="91">
        <f t="shared" ca="1" si="64"/>
        <v>21</v>
      </c>
      <c r="D1059" s="118">
        <v>42</v>
      </c>
      <c r="E1059" s="119">
        <v>0.85416666666666696</v>
      </c>
      <c r="F1059" s="119">
        <v>0.875</v>
      </c>
      <c r="G1059" s="115">
        <f t="shared" si="65"/>
        <v>3</v>
      </c>
      <c r="H1059" s="116" t="str" cm="1">
        <f t="array" ref="H1059">_xlfn.IFS((G1059&gt;=2)*(G1059&lt;=6), "Weekday", G1059=7, "Saturday", G1059=1, "Sunday")</f>
        <v>Weekday</v>
      </c>
      <c r="I1059" s="116">
        <f t="shared" si="66"/>
        <v>8</v>
      </c>
      <c r="J1059" s="116" t="str">
        <f t="shared" si="67"/>
        <v>High season</v>
      </c>
      <c r="K1059" s="117" t="str" cm="1">
        <f t="array" ref="K1059">_xlfn.IFS(AND(H1059="Weekday", J1059="High season"), VLOOKUP(B1059, high_weekday, 2, 0),
    AND(H1059="Saturday", J1059="High season"), VLOOKUP(B1059, high_saturday, 2, 0),
    AND(H1059="Sunday", J1059="High season"), VLOOKUP(B1059, high_sunday, 2, 0),
    AND(H1059="Weekday", J1059="Low season"), VLOOKUP(B1059, low_weekdays, 2, 0),
    AND(H1059="Saturday", J1059="Low season"), VLOOKUP(B1059, low_saturday, 2, 0),
    AND(H1059="Sunday", J1059="Low season"), VLOOKUP(B1059, low_sunday, 2, 0),
    TRUE, "error")</f>
        <v>Standard</v>
      </c>
    </row>
    <row r="1060" spans="1:11" x14ac:dyDescent="0.25">
      <c r="A1060" s="111">
        <v>45160</v>
      </c>
      <c r="B1060" s="86">
        <v>0.89583333333333304</v>
      </c>
      <c r="C1060" s="91">
        <f t="shared" ca="1" si="64"/>
        <v>20</v>
      </c>
      <c r="D1060" s="118">
        <v>43</v>
      </c>
      <c r="E1060" s="119">
        <v>0.875</v>
      </c>
      <c r="F1060" s="119">
        <v>0.89583333333333304</v>
      </c>
      <c r="G1060" s="115">
        <f t="shared" si="65"/>
        <v>3</v>
      </c>
      <c r="H1060" s="116" t="str" cm="1">
        <f t="array" ref="H1060">_xlfn.IFS((G1060&gt;=2)*(G1060&lt;=6), "Weekday", G1060=7, "Saturday", G1060=1, "Sunday")</f>
        <v>Weekday</v>
      </c>
      <c r="I1060" s="116">
        <f t="shared" si="66"/>
        <v>8</v>
      </c>
      <c r="J1060" s="116" t="str">
        <f t="shared" si="67"/>
        <v>High season</v>
      </c>
      <c r="K1060" s="117" t="str" cm="1">
        <f t="array" ref="K1060">_xlfn.IFS(AND(H1060="Weekday", J1060="High season"), VLOOKUP(B1060, high_weekday, 2, 0),
    AND(H1060="Saturday", J1060="High season"), VLOOKUP(B1060, high_saturday, 2, 0),
    AND(H1060="Sunday", J1060="High season"), VLOOKUP(B1060, high_sunday, 2, 0),
    AND(H1060="Weekday", J1060="Low season"), VLOOKUP(B1060, low_weekdays, 2, 0),
    AND(H1060="Saturday", J1060="Low season"), VLOOKUP(B1060, low_saturday, 2, 0),
    AND(H1060="Sunday", J1060="Low season"), VLOOKUP(B1060, low_sunday, 2, 0),
    TRUE, "error")</f>
        <v>Standard</v>
      </c>
    </row>
    <row r="1061" spans="1:11" x14ac:dyDescent="0.25">
      <c r="A1061" s="111">
        <v>45160</v>
      </c>
      <c r="B1061" s="86">
        <v>0.91666666666666696</v>
      </c>
      <c r="C1061" s="91">
        <f t="shared" ca="1" si="64"/>
        <v>6</v>
      </c>
      <c r="D1061" s="118">
        <v>44</v>
      </c>
      <c r="E1061" s="119">
        <v>0.89583333333333304</v>
      </c>
      <c r="F1061" s="119">
        <v>0.91666666666666696</v>
      </c>
      <c r="G1061" s="115">
        <f t="shared" si="65"/>
        <v>3</v>
      </c>
      <c r="H1061" s="116" t="str" cm="1">
        <f t="array" ref="H1061">_xlfn.IFS((G1061&gt;=2)*(G1061&lt;=6), "Weekday", G1061=7, "Saturday", G1061=1, "Sunday")</f>
        <v>Weekday</v>
      </c>
      <c r="I1061" s="116">
        <f t="shared" si="66"/>
        <v>8</v>
      </c>
      <c r="J1061" s="116" t="str">
        <f t="shared" si="67"/>
        <v>High season</v>
      </c>
      <c r="K1061" s="117" t="str" cm="1">
        <f t="array" ref="K1061">_xlfn.IFS(AND(H1061="Weekday", J1061="High season"), VLOOKUP(B1061, high_weekday, 2, 0),
    AND(H1061="Saturday", J1061="High season"), VLOOKUP(B1061, high_saturday, 2, 0),
    AND(H1061="Sunday", J1061="High season"), VLOOKUP(B1061, high_sunday, 2, 0),
    AND(H1061="Weekday", J1061="Low season"), VLOOKUP(B1061, low_weekdays, 2, 0),
    AND(H1061="Saturday", J1061="Low season"), VLOOKUP(B1061, low_saturday, 2, 0),
    AND(H1061="Sunday", J1061="Low season"), VLOOKUP(B1061, low_sunday, 2, 0),
    TRUE, "error")</f>
        <v>Standard</v>
      </c>
    </row>
    <row r="1062" spans="1:11" x14ac:dyDescent="0.25">
      <c r="A1062" s="111">
        <v>45160</v>
      </c>
      <c r="B1062" s="86">
        <v>0.9375</v>
      </c>
      <c r="C1062" s="91">
        <f t="shared" ca="1" si="64"/>
        <v>21</v>
      </c>
      <c r="D1062" s="118">
        <v>45</v>
      </c>
      <c r="E1062" s="119">
        <v>0.91666666666666696</v>
      </c>
      <c r="F1062" s="119">
        <v>0.9375</v>
      </c>
      <c r="G1062" s="115">
        <f t="shared" si="65"/>
        <v>3</v>
      </c>
      <c r="H1062" s="116" t="str" cm="1">
        <f t="array" ref="H1062">_xlfn.IFS((G1062&gt;=2)*(G1062&lt;=6), "Weekday", G1062=7, "Saturday", G1062=1, "Sunday")</f>
        <v>Weekday</v>
      </c>
      <c r="I1062" s="116">
        <f t="shared" si="66"/>
        <v>8</v>
      </c>
      <c r="J1062" s="116" t="str">
        <f t="shared" si="67"/>
        <v>High season</v>
      </c>
      <c r="K1062" s="117" t="str" cm="1">
        <f t="array" ref="K1062">_xlfn.IFS(AND(H1062="Weekday", J1062="High season"), VLOOKUP(B1062, high_weekday, 2, 0),
    AND(H1062="Saturday", J1062="High season"), VLOOKUP(B1062, high_saturday, 2, 0),
    AND(H1062="Sunday", J1062="High season"), VLOOKUP(B1062, high_sunday, 2, 0),
    AND(H1062="Weekday", J1062="Low season"), VLOOKUP(B1062, low_weekdays, 2, 0),
    AND(H1062="Saturday", J1062="Low season"), VLOOKUP(B1062, low_saturday, 2, 0),
    AND(H1062="Sunday", J1062="Low season"), VLOOKUP(B1062, low_sunday, 2, 0),
    TRUE, "error")</f>
        <v>Off-peak</v>
      </c>
    </row>
    <row r="1063" spans="1:11" x14ac:dyDescent="0.25">
      <c r="A1063" s="111">
        <v>45160</v>
      </c>
      <c r="B1063" s="86">
        <v>0.95833333333333304</v>
      </c>
      <c r="C1063" s="91">
        <f t="shared" ca="1" si="64"/>
        <v>30</v>
      </c>
      <c r="D1063" s="118">
        <v>46</v>
      </c>
      <c r="E1063" s="119">
        <v>0.9375</v>
      </c>
      <c r="F1063" s="119">
        <v>0.95833333333333304</v>
      </c>
      <c r="G1063" s="115">
        <f t="shared" si="65"/>
        <v>3</v>
      </c>
      <c r="H1063" s="116" t="str" cm="1">
        <f t="array" ref="H1063">_xlfn.IFS((G1063&gt;=2)*(G1063&lt;=6), "Weekday", G1063=7, "Saturday", G1063=1, "Sunday")</f>
        <v>Weekday</v>
      </c>
      <c r="I1063" s="116">
        <f t="shared" si="66"/>
        <v>8</v>
      </c>
      <c r="J1063" s="116" t="str">
        <f t="shared" si="67"/>
        <v>High season</v>
      </c>
      <c r="K1063" s="117" t="str" cm="1">
        <f t="array" ref="K1063">_xlfn.IFS(AND(H1063="Weekday", J1063="High season"), VLOOKUP(B1063, high_weekday, 2, 0),
    AND(H1063="Saturday", J1063="High season"), VLOOKUP(B1063, high_saturday, 2, 0),
    AND(H1063="Sunday", J1063="High season"), VLOOKUP(B1063, high_sunday, 2, 0),
    AND(H1063="Weekday", J1063="Low season"), VLOOKUP(B1063, low_weekdays, 2, 0),
    AND(H1063="Saturday", J1063="Low season"), VLOOKUP(B1063, low_saturday, 2, 0),
    AND(H1063="Sunday", J1063="Low season"), VLOOKUP(B1063, low_sunday, 2, 0),
    TRUE, "error")</f>
        <v>Off-peak</v>
      </c>
    </row>
    <row r="1064" spans="1:11" x14ac:dyDescent="0.25">
      <c r="A1064" s="111">
        <v>45160</v>
      </c>
      <c r="B1064" s="86">
        <v>0.97916666666666696</v>
      </c>
      <c r="C1064" s="91">
        <f t="shared" ca="1" si="64"/>
        <v>25</v>
      </c>
      <c r="D1064" s="118">
        <v>47</v>
      </c>
      <c r="E1064" s="119">
        <v>0.95833333333333304</v>
      </c>
      <c r="F1064" s="119">
        <v>0.97916666666666696</v>
      </c>
      <c r="G1064" s="115">
        <f t="shared" si="65"/>
        <v>3</v>
      </c>
      <c r="H1064" s="116" t="str" cm="1">
        <f t="array" ref="H1064">_xlfn.IFS((G1064&gt;=2)*(G1064&lt;=6), "Weekday", G1064=7, "Saturday", G1064=1, "Sunday")</f>
        <v>Weekday</v>
      </c>
      <c r="I1064" s="116">
        <f t="shared" si="66"/>
        <v>8</v>
      </c>
      <c r="J1064" s="116" t="str">
        <f t="shared" si="67"/>
        <v>High season</v>
      </c>
      <c r="K1064" s="117" t="str" cm="1">
        <f t="array" ref="K1064">_xlfn.IFS(AND(H1064="Weekday", J1064="High season"), VLOOKUP(B1064, high_weekday, 2, 0),
    AND(H1064="Saturday", J1064="High season"), VLOOKUP(B1064, high_saturday, 2, 0),
    AND(H1064="Sunday", J1064="High season"), VLOOKUP(B1064, high_sunday, 2, 0),
    AND(H1064="Weekday", J1064="Low season"), VLOOKUP(B1064, low_weekdays, 2, 0),
    AND(H1064="Saturday", J1064="Low season"), VLOOKUP(B1064, low_saturday, 2, 0),
    AND(H1064="Sunday", J1064="Low season"), VLOOKUP(B1064, low_sunday, 2, 0),
    TRUE, "error")</f>
        <v>Off-peak</v>
      </c>
    </row>
    <row r="1065" spans="1:11" x14ac:dyDescent="0.25">
      <c r="A1065" s="111">
        <v>45160</v>
      </c>
      <c r="B1065" s="86">
        <v>1</v>
      </c>
      <c r="C1065" s="91">
        <f t="shared" ca="1" si="64"/>
        <v>24</v>
      </c>
      <c r="D1065" s="118">
        <v>48</v>
      </c>
      <c r="E1065" s="119">
        <v>0.97916666666666696</v>
      </c>
      <c r="F1065" s="119">
        <v>1</v>
      </c>
      <c r="G1065" s="115">
        <f t="shared" si="65"/>
        <v>3</v>
      </c>
      <c r="H1065" s="116" t="str" cm="1">
        <f t="array" ref="H1065">_xlfn.IFS((G1065&gt;=2)*(G1065&lt;=6), "Weekday", G1065=7, "Saturday", G1065=1, "Sunday")</f>
        <v>Weekday</v>
      </c>
      <c r="I1065" s="116">
        <f t="shared" si="66"/>
        <v>8</v>
      </c>
      <c r="J1065" s="116" t="str">
        <f t="shared" si="67"/>
        <v>High season</v>
      </c>
      <c r="K1065" s="117" t="str" cm="1">
        <f t="array" ref="K1065">_xlfn.IFS(AND(H1065="Weekday", J1065="High season"), VLOOKUP(B1065, high_weekday, 2, 0),
    AND(H1065="Saturday", J1065="High season"), VLOOKUP(B1065, high_saturday, 2, 0),
    AND(H1065="Sunday", J1065="High season"), VLOOKUP(B1065, high_sunday, 2, 0),
    AND(H1065="Weekday", J1065="Low season"), VLOOKUP(B1065, low_weekdays, 2, 0),
    AND(H1065="Saturday", J1065="Low season"), VLOOKUP(B1065, low_saturday, 2, 0),
    AND(H1065="Sunday", J1065="Low season"), VLOOKUP(B1065, low_sunday, 2, 0),
    TRUE, "error")</f>
        <v>Off-peak</v>
      </c>
    </row>
    <row r="1066" spans="1:11" x14ac:dyDescent="0.25">
      <c r="A1066" s="111">
        <v>45161</v>
      </c>
      <c r="B1066" s="86">
        <v>2.0833333333333332E-2</v>
      </c>
      <c r="C1066" s="91">
        <f t="shared" ca="1" si="64"/>
        <v>20</v>
      </c>
      <c r="D1066" s="118">
        <v>1</v>
      </c>
      <c r="E1066" s="119">
        <v>0</v>
      </c>
      <c r="F1066" s="119">
        <v>2.0833333333333332E-2</v>
      </c>
      <c r="G1066" s="115">
        <f t="shared" si="65"/>
        <v>4</v>
      </c>
      <c r="H1066" s="116" t="str" cm="1">
        <f t="array" ref="H1066">_xlfn.IFS((G1066&gt;=2)*(G1066&lt;=6), "Weekday", G1066=7, "Saturday", G1066=1, "Sunday")</f>
        <v>Weekday</v>
      </c>
      <c r="I1066" s="116">
        <f t="shared" si="66"/>
        <v>8</v>
      </c>
      <c r="J1066" s="116" t="str">
        <f t="shared" si="67"/>
        <v>High season</v>
      </c>
      <c r="K1066" s="117" t="str" cm="1">
        <f t="array" ref="K1066">_xlfn.IFS(AND(H1066="Weekday", J1066="High season"), VLOOKUP(B1066, high_weekday, 2, 0),
    AND(H1066="Saturday", J1066="High season"), VLOOKUP(B1066, high_saturday, 2, 0),
    AND(H1066="Sunday", J1066="High season"), VLOOKUP(B1066, high_sunday, 2, 0),
    AND(H1066="Weekday", J1066="Low season"), VLOOKUP(B1066, low_weekdays, 2, 0),
    AND(H1066="Saturday", J1066="Low season"), VLOOKUP(B1066, low_saturday, 2, 0),
    AND(H1066="Sunday", J1066="Low season"), VLOOKUP(B1066, low_sunday, 2, 0),
    TRUE, "error")</f>
        <v>Off-peak</v>
      </c>
    </row>
    <row r="1067" spans="1:11" x14ac:dyDescent="0.25">
      <c r="A1067" s="111">
        <v>45161</v>
      </c>
      <c r="B1067" s="86">
        <v>4.1666666666666664E-2</v>
      </c>
      <c r="C1067" s="91">
        <f t="shared" ca="1" si="64"/>
        <v>14</v>
      </c>
      <c r="D1067" s="118">
        <v>2</v>
      </c>
      <c r="E1067" s="119">
        <v>2.0833333333333332E-2</v>
      </c>
      <c r="F1067" s="119">
        <v>4.1666666666666664E-2</v>
      </c>
      <c r="G1067" s="115">
        <f t="shared" si="65"/>
        <v>4</v>
      </c>
      <c r="H1067" s="116" t="str" cm="1">
        <f t="array" ref="H1067">_xlfn.IFS((G1067&gt;=2)*(G1067&lt;=6), "Weekday", G1067=7, "Saturday", G1067=1, "Sunday")</f>
        <v>Weekday</v>
      </c>
      <c r="I1067" s="116">
        <f t="shared" si="66"/>
        <v>8</v>
      </c>
      <c r="J1067" s="116" t="str">
        <f t="shared" si="67"/>
        <v>High season</v>
      </c>
      <c r="K1067" s="117" t="str" cm="1">
        <f t="array" ref="K1067">_xlfn.IFS(AND(H1067="Weekday", J1067="High season"), VLOOKUP(B1067, high_weekday, 2, 0),
    AND(H1067="Saturday", J1067="High season"), VLOOKUP(B1067, high_saturday, 2, 0),
    AND(H1067="Sunday", J1067="High season"), VLOOKUP(B1067, high_sunday, 2, 0),
    AND(H1067="Weekday", J1067="Low season"), VLOOKUP(B1067, low_weekdays, 2, 0),
    AND(H1067="Saturday", J1067="Low season"), VLOOKUP(B1067, low_saturday, 2, 0),
    AND(H1067="Sunday", J1067="Low season"), VLOOKUP(B1067, low_sunday, 2, 0),
    TRUE, "error")</f>
        <v>Off-peak</v>
      </c>
    </row>
    <row r="1068" spans="1:11" x14ac:dyDescent="0.25">
      <c r="A1068" s="111">
        <v>45161</v>
      </c>
      <c r="B1068" s="86">
        <v>6.25E-2</v>
      </c>
      <c r="C1068" s="91">
        <f t="shared" ca="1" si="64"/>
        <v>7</v>
      </c>
      <c r="D1068" s="118">
        <v>3</v>
      </c>
      <c r="E1068" s="119">
        <v>4.1666666666666664E-2</v>
      </c>
      <c r="F1068" s="119">
        <v>6.25E-2</v>
      </c>
      <c r="G1068" s="115">
        <f t="shared" si="65"/>
        <v>4</v>
      </c>
      <c r="H1068" s="116" t="str" cm="1">
        <f t="array" ref="H1068">_xlfn.IFS((G1068&gt;=2)*(G1068&lt;=6), "Weekday", G1068=7, "Saturday", G1068=1, "Sunday")</f>
        <v>Weekday</v>
      </c>
      <c r="I1068" s="116">
        <f t="shared" si="66"/>
        <v>8</v>
      </c>
      <c r="J1068" s="116" t="str">
        <f t="shared" si="67"/>
        <v>High season</v>
      </c>
      <c r="K1068" s="117" t="str" cm="1">
        <f t="array" ref="K1068">_xlfn.IFS(AND(H1068="Weekday", J1068="High season"), VLOOKUP(B1068, high_weekday, 2, 0),
    AND(H1068="Saturday", J1068="High season"), VLOOKUP(B1068, high_saturday, 2, 0),
    AND(H1068="Sunday", J1068="High season"), VLOOKUP(B1068, high_sunday, 2, 0),
    AND(H1068="Weekday", J1068="Low season"), VLOOKUP(B1068, low_weekdays, 2, 0),
    AND(H1068="Saturday", J1068="Low season"), VLOOKUP(B1068, low_saturday, 2, 0),
    AND(H1068="Sunday", J1068="Low season"), VLOOKUP(B1068, low_sunday, 2, 0),
    TRUE, "error")</f>
        <v>Off-peak</v>
      </c>
    </row>
    <row r="1069" spans="1:11" x14ac:dyDescent="0.25">
      <c r="A1069" s="111">
        <v>45161</v>
      </c>
      <c r="B1069" s="86">
        <v>8.3333333333333301E-2</v>
      </c>
      <c r="C1069" s="91">
        <f t="shared" ca="1" si="64"/>
        <v>14</v>
      </c>
      <c r="D1069" s="118">
        <v>4</v>
      </c>
      <c r="E1069" s="119">
        <v>6.25E-2</v>
      </c>
      <c r="F1069" s="119">
        <v>8.3333333333333301E-2</v>
      </c>
      <c r="G1069" s="115">
        <f t="shared" si="65"/>
        <v>4</v>
      </c>
      <c r="H1069" s="116" t="str" cm="1">
        <f t="array" ref="H1069">_xlfn.IFS((G1069&gt;=2)*(G1069&lt;=6), "Weekday", G1069=7, "Saturday", G1069=1, "Sunday")</f>
        <v>Weekday</v>
      </c>
      <c r="I1069" s="116">
        <f t="shared" si="66"/>
        <v>8</v>
      </c>
      <c r="J1069" s="116" t="str">
        <f t="shared" si="67"/>
        <v>High season</v>
      </c>
      <c r="K1069" s="117" t="str" cm="1">
        <f t="array" ref="K1069">_xlfn.IFS(AND(H1069="Weekday", J1069="High season"), VLOOKUP(B1069, high_weekday, 2, 0),
    AND(H1069="Saturday", J1069="High season"), VLOOKUP(B1069, high_saturday, 2, 0),
    AND(H1069="Sunday", J1069="High season"), VLOOKUP(B1069, high_sunday, 2, 0),
    AND(H1069="Weekday", J1069="Low season"), VLOOKUP(B1069, low_weekdays, 2, 0),
    AND(H1069="Saturday", J1069="Low season"), VLOOKUP(B1069, low_saturday, 2, 0),
    AND(H1069="Sunday", J1069="Low season"), VLOOKUP(B1069, low_sunday, 2, 0),
    TRUE, "error")</f>
        <v>Off-peak</v>
      </c>
    </row>
    <row r="1070" spans="1:11" x14ac:dyDescent="0.25">
      <c r="A1070" s="111">
        <v>45161</v>
      </c>
      <c r="B1070" s="86">
        <v>0.104166666666667</v>
      </c>
      <c r="C1070" s="91">
        <f t="shared" ca="1" si="64"/>
        <v>29</v>
      </c>
      <c r="D1070" s="118">
        <v>5</v>
      </c>
      <c r="E1070" s="119">
        <v>8.3333333333333301E-2</v>
      </c>
      <c r="F1070" s="119">
        <v>0.104166666666667</v>
      </c>
      <c r="G1070" s="115">
        <f t="shared" si="65"/>
        <v>4</v>
      </c>
      <c r="H1070" s="116" t="str" cm="1">
        <f t="array" ref="H1070">_xlfn.IFS((G1070&gt;=2)*(G1070&lt;=6), "Weekday", G1070=7, "Saturday", G1070=1, "Sunday")</f>
        <v>Weekday</v>
      </c>
      <c r="I1070" s="116">
        <f t="shared" si="66"/>
        <v>8</v>
      </c>
      <c r="J1070" s="116" t="str">
        <f t="shared" si="67"/>
        <v>High season</v>
      </c>
      <c r="K1070" s="117" t="str" cm="1">
        <f t="array" ref="K1070">_xlfn.IFS(AND(H1070="Weekday", J1070="High season"), VLOOKUP(B1070, high_weekday, 2, 0),
    AND(H1070="Saturday", J1070="High season"), VLOOKUP(B1070, high_saturday, 2, 0),
    AND(H1070="Sunday", J1070="High season"), VLOOKUP(B1070, high_sunday, 2, 0),
    AND(H1070="Weekday", J1070="Low season"), VLOOKUP(B1070, low_weekdays, 2, 0),
    AND(H1070="Saturday", J1070="Low season"), VLOOKUP(B1070, low_saturday, 2, 0),
    AND(H1070="Sunday", J1070="Low season"), VLOOKUP(B1070, low_sunday, 2, 0),
    TRUE, "error")</f>
        <v>Off-peak</v>
      </c>
    </row>
    <row r="1071" spans="1:11" x14ac:dyDescent="0.25">
      <c r="A1071" s="111">
        <v>45161</v>
      </c>
      <c r="B1071" s="86">
        <v>0.125</v>
      </c>
      <c r="C1071" s="91">
        <f t="shared" ca="1" si="64"/>
        <v>5</v>
      </c>
      <c r="D1071" s="118">
        <v>6</v>
      </c>
      <c r="E1071" s="119">
        <v>0.104166666666667</v>
      </c>
      <c r="F1071" s="119">
        <v>0.125</v>
      </c>
      <c r="G1071" s="115">
        <f t="shared" si="65"/>
        <v>4</v>
      </c>
      <c r="H1071" s="116" t="str" cm="1">
        <f t="array" ref="H1071">_xlfn.IFS((G1071&gt;=2)*(G1071&lt;=6), "Weekday", G1071=7, "Saturday", G1071=1, "Sunday")</f>
        <v>Weekday</v>
      </c>
      <c r="I1071" s="116">
        <f t="shared" si="66"/>
        <v>8</v>
      </c>
      <c r="J1071" s="116" t="str">
        <f t="shared" si="67"/>
        <v>High season</v>
      </c>
      <c r="K1071" s="117" t="str" cm="1">
        <f t="array" ref="K1071">_xlfn.IFS(AND(H1071="Weekday", J1071="High season"), VLOOKUP(B1071, high_weekday, 2, 0),
    AND(H1071="Saturday", J1071="High season"), VLOOKUP(B1071, high_saturday, 2, 0),
    AND(H1071="Sunday", J1071="High season"), VLOOKUP(B1071, high_sunday, 2, 0),
    AND(H1071="Weekday", J1071="Low season"), VLOOKUP(B1071, low_weekdays, 2, 0),
    AND(H1071="Saturday", J1071="Low season"), VLOOKUP(B1071, low_saturday, 2, 0),
    AND(H1071="Sunday", J1071="Low season"), VLOOKUP(B1071, low_sunday, 2, 0),
    TRUE, "error")</f>
        <v>Off-peak</v>
      </c>
    </row>
    <row r="1072" spans="1:11" x14ac:dyDescent="0.25">
      <c r="A1072" s="111">
        <v>45161</v>
      </c>
      <c r="B1072" s="86">
        <v>0.14583333333333301</v>
      </c>
      <c r="C1072" s="91">
        <f t="shared" ca="1" si="64"/>
        <v>23</v>
      </c>
      <c r="D1072" s="118">
        <v>7</v>
      </c>
      <c r="E1072" s="119">
        <v>0.125</v>
      </c>
      <c r="F1072" s="119">
        <v>0.14583333333333301</v>
      </c>
      <c r="G1072" s="115">
        <f t="shared" si="65"/>
        <v>4</v>
      </c>
      <c r="H1072" s="116" t="str" cm="1">
        <f t="array" ref="H1072">_xlfn.IFS((G1072&gt;=2)*(G1072&lt;=6), "Weekday", G1072=7, "Saturday", G1072=1, "Sunday")</f>
        <v>Weekday</v>
      </c>
      <c r="I1072" s="116">
        <f t="shared" si="66"/>
        <v>8</v>
      </c>
      <c r="J1072" s="116" t="str">
        <f t="shared" si="67"/>
        <v>High season</v>
      </c>
      <c r="K1072" s="117" t="str" cm="1">
        <f t="array" ref="K1072">_xlfn.IFS(AND(H1072="Weekday", J1072="High season"), VLOOKUP(B1072, high_weekday, 2, 0),
    AND(H1072="Saturday", J1072="High season"), VLOOKUP(B1072, high_saturday, 2, 0),
    AND(H1072="Sunday", J1072="High season"), VLOOKUP(B1072, high_sunday, 2, 0),
    AND(H1072="Weekday", J1072="Low season"), VLOOKUP(B1072, low_weekdays, 2, 0),
    AND(H1072="Saturday", J1072="Low season"), VLOOKUP(B1072, low_saturday, 2, 0),
    AND(H1072="Sunday", J1072="Low season"), VLOOKUP(B1072, low_sunday, 2, 0),
    TRUE, "error")</f>
        <v>Off-peak</v>
      </c>
    </row>
    <row r="1073" spans="1:11" x14ac:dyDescent="0.25">
      <c r="A1073" s="111">
        <v>45161</v>
      </c>
      <c r="B1073" s="86">
        <v>0.16666666666666699</v>
      </c>
      <c r="C1073" s="91">
        <f t="shared" ca="1" si="64"/>
        <v>20</v>
      </c>
      <c r="D1073" s="118">
        <v>8</v>
      </c>
      <c r="E1073" s="119">
        <v>0.14583333333333301</v>
      </c>
      <c r="F1073" s="119">
        <v>0.16666666666666699</v>
      </c>
      <c r="G1073" s="115">
        <f t="shared" si="65"/>
        <v>4</v>
      </c>
      <c r="H1073" s="116" t="str" cm="1">
        <f t="array" ref="H1073">_xlfn.IFS((G1073&gt;=2)*(G1073&lt;=6), "Weekday", G1073=7, "Saturday", G1073=1, "Sunday")</f>
        <v>Weekday</v>
      </c>
      <c r="I1073" s="116">
        <f t="shared" si="66"/>
        <v>8</v>
      </c>
      <c r="J1073" s="116" t="str">
        <f t="shared" si="67"/>
        <v>High season</v>
      </c>
      <c r="K1073" s="117" t="str" cm="1">
        <f t="array" ref="K1073">_xlfn.IFS(AND(H1073="Weekday", J1073="High season"), VLOOKUP(B1073, high_weekday, 2, 0),
    AND(H1073="Saturday", J1073="High season"), VLOOKUP(B1073, high_saturday, 2, 0),
    AND(H1073="Sunday", J1073="High season"), VLOOKUP(B1073, high_sunday, 2, 0),
    AND(H1073="Weekday", J1073="Low season"), VLOOKUP(B1073, low_weekdays, 2, 0),
    AND(H1073="Saturday", J1073="Low season"), VLOOKUP(B1073, low_saturday, 2, 0),
    AND(H1073="Sunday", J1073="Low season"), VLOOKUP(B1073, low_sunday, 2, 0),
    TRUE, "error")</f>
        <v>Off-peak</v>
      </c>
    </row>
    <row r="1074" spans="1:11" x14ac:dyDescent="0.25">
      <c r="A1074" s="111">
        <v>45161</v>
      </c>
      <c r="B1074" s="86">
        <v>0.1875</v>
      </c>
      <c r="C1074" s="91">
        <f t="shared" ca="1" si="64"/>
        <v>11</v>
      </c>
      <c r="D1074" s="118">
        <v>9</v>
      </c>
      <c r="E1074" s="119">
        <v>0.16666666666666699</v>
      </c>
      <c r="F1074" s="119">
        <v>0.1875</v>
      </c>
      <c r="G1074" s="115">
        <f t="shared" si="65"/>
        <v>4</v>
      </c>
      <c r="H1074" s="116" t="str" cm="1">
        <f t="array" ref="H1074">_xlfn.IFS((G1074&gt;=2)*(G1074&lt;=6), "Weekday", G1074=7, "Saturday", G1074=1, "Sunday")</f>
        <v>Weekday</v>
      </c>
      <c r="I1074" s="116">
        <f t="shared" si="66"/>
        <v>8</v>
      </c>
      <c r="J1074" s="116" t="str">
        <f t="shared" si="67"/>
        <v>High season</v>
      </c>
      <c r="K1074" s="117" t="str" cm="1">
        <f t="array" ref="K1074">_xlfn.IFS(AND(H1074="Weekday", J1074="High season"), VLOOKUP(B1074, high_weekday, 2, 0),
    AND(H1074="Saturday", J1074="High season"), VLOOKUP(B1074, high_saturday, 2, 0),
    AND(H1074="Sunday", J1074="High season"), VLOOKUP(B1074, high_sunday, 2, 0),
    AND(H1074="Weekday", J1074="Low season"), VLOOKUP(B1074, low_weekdays, 2, 0),
    AND(H1074="Saturday", J1074="Low season"), VLOOKUP(B1074, low_saturday, 2, 0),
    AND(H1074="Sunday", J1074="Low season"), VLOOKUP(B1074, low_sunday, 2, 0),
    TRUE, "error")</f>
        <v>Off-peak</v>
      </c>
    </row>
    <row r="1075" spans="1:11" x14ac:dyDescent="0.25">
      <c r="A1075" s="111">
        <v>45161</v>
      </c>
      <c r="B1075" s="86">
        <v>0.20833333333333301</v>
      </c>
      <c r="C1075" s="91">
        <f t="shared" ca="1" si="64"/>
        <v>24</v>
      </c>
      <c r="D1075" s="118">
        <v>10</v>
      </c>
      <c r="E1075" s="119">
        <v>0.1875</v>
      </c>
      <c r="F1075" s="119">
        <v>0.20833333333333301</v>
      </c>
      <c r="G1075" s="115">
        <f t="shared" si="65"/>
        <v>4</v>
      </c>
      <c r="H1075" s="116" t="str" cm="1">
        <f t="array" ref="H1075">_xlfn.IFS((G1075&gt;=2)*(G1075&lt;=6), "Weekday", G1075=7, "Saturday", G1075=1, "Sunday")</f>
        <v>Weekday</v>
      </c>
      <c r="I1075" s="116">
        <f t="shared" si="66"/>
        <v>8</v>
      </c>
      <c r="J1075" s="116" t="str">
        <f t="shared" si="67"/>
        <v>High season</v>
      </c>
      <c r="K1075" s="117" t="str" cm="1">
        <f t="array" ref="K1075">_xlfn.IFS(AND(H1075="Weekday", J1075="High season"), VLOOKUP(B1075, high_weekday, 2, 0),
    AND(H1075="Saturday", J1075="High season"), VLOOKUP(B1075, high_saturday, 2, 0),
    AND(H1075="Sunday", J1075="High season"), VLOOKUP(B1075, high_sunday, 2, 0),
    AND(H1075="Weekday", J1075="Low season"), VLOOKUP(B1075, low_weekdays, 2, 0),
    AND(H1075="Saturday", J1075="Low season"), VLOOKUP(B1075, low_saturday, 2, 0),
    AND(H1075="Sunday", J1075="Low season"), VLOOKUP(B1075, low_sunday, 2, 0),
    TRUE, "error")</f>
        <v>Off-peak</v>
      </c>
    </row>
    <row r="1076" spans="1:11" x14ac:dyDescent="0.25">
      <c r="A1076" s="111">
        <v>45161</v>
      </c>
      <c r="B1076" s="86">
        <v>0.22916666666666699</v>
      </c>
      <c r="C1076" s="91">
        <f t="shared" ca="1" si="64"/>
        <v>3</v>
      </c>
      <c r="D1076" s="118">
        <v>11</v>
      </c>
      <c r="E1076" s="119">
        <v>0.20833333333333301</v>
      </c>
      <c r="F1076" s="119">
        <v>0.22916666666666699</v>
      </c>
      <c r="G1076" s="115">
        <f t="shared" si="65"/>
        <v>4</v>
      </c>
      <c r="H1076" s="116" t="str" cm="1">
        <f t="array" ref="H1076">_xlfn.IFS((G1076&gt;=2)*(G1076&lt;=6), "Weekday", G1076=7, "Saturday", G1076=1, "Sunday")</f>
        <v>Weekday</v>
      </c>
      <c r="I1076" s="116">
        <f t="shared" si="66"/>
        <v>8</v>
      </c>
      <c r="J1076" s="116" t="str">
        <f t="shared" si="67"/>
        <v>High season</v>
      </c>
      <c r="K1076" s="117" t="str" cm="1">
        <f t="array" ref="K1076">_xlfn.IFS(AND(H1076="Weekday", J1076="High season"), VLOOKUP(B1076, high_weekday, 2, 0),
    AND(H1076="Saturday", J1076="High season"), VLOOKUP(B1076, high_saturday, 2, 0),
    AND(H1076="Sunday", J1076="High season"), VLOOKUP(B1076, high_sunday, 2, 0),
    AND(H1076="Weekday", J1076="Low season"), VLOOKUP(B1076, low_weekdays, 2, 0),
    AND(H1076="Saturday", J1076="Low season"), VLOOKUP(B1076, low_saturday, 2, 0),
    AND(H1076="Sunday", J1076="Low season"), VLOOKUP(B1076, low_sunday, 2, 0),
    TRUE, "error")</f>
        <v>Off-peak</v>
      </c>
    </row>
    <row r="1077" spans="1:11" x14ac:dyDescent="0.25">
      <c r="A1077" s="111">
        <v>45161</v>
      </c>
      <c r="B1077" s="86">
        <v>0.25</v>
      </c>
      <c r="C1077" s="91">
        <f t="shared" ca="1" si="64"/>
        <v>8</v>
      </c>
      <c r="D1077" s="118">
        <v>12</v>
      </c>
      <c r="E1077" s="119">
        <v>0.22916666666666699</v>
      </c>
      <c r="F1077" s="119">
        <v>0.25</v>
      </c>
      <c r="G1077" s="115">
        <f t="shared" si="65"/>
        <v>4</v>
      </c>
      <c r="H1077" s="116" t="str" cm="1">
        <f t="array" ref="H1077">_xlfn.IFS((G1077&gt;=2)*(G1077&lt;=6), "Weekday", G1077=7, "Saturday", G1077=1, "Sunday")</f>
        <v>Weekday</v>
      </c>
      <c r="I1077" s="116">
        <f t="shared" si="66"/>
        <v>8</v>
      </c>
      <c r="J1077" s="116" t="str">
        <f t="shared" si="67"/>
        <v>High season</v>
      </c>
      <c r="K1077" s="117" t="str" cm="1">
        <f t="array" ref="K1077">_xlfn.IFS(AND(H1077="Weekday", J1077="High season"), VLOOKUP(B1077, high_weekday, 2, 0),
    AND(H1077="Saturday", J1077="High season"), VLOOKUP(B1077, high_saturday, 2, 0),
    AND(H1077="Sunday", J1077="High season"), VLOOKUP(B1077, high_sunday, 2, 0),
    AND(H1077="Weekday", J1077="Low season"), VLOOKUP(B1077, low_weekdays, 2, 0),
    AND(H1077="Saturday", J1077="Low season"), VLOOKUP(B1077, low_saturday, 2, 0),
    AND(H1077="Sunday", J1077="Low season"), VLOOKUP(B1077, low_sunday, 2, 0),
    TRUE, "error")</f>
        <v>Off-peak</v>
      </c>
    </row>
    <row r="1078" spans="1:11" x14ac:dyDescent="0.25">
      <c r="A1078" s="111">
        <v>45161</v>
      </c>
      <c r="B1078" s="86">
        <v>0.27083333333333298</v>
      </c>
      <c r="C1078" s="91">
        <f t="shared" ca="1" si="64"/>
        <v>6</v>
      </c>
      <c r="D1078" s="118">
        <v>13</v>
      </c>
      <c r="E1078" s="119">
        <v>0.25</v>
      </c>
      <c r="F1078" s="119">
        <v>0.27083333333333298</v>
      </c>
      <c r="G1078" s="115">
        <f t="shared" si="65"/>
        <v>4</v>
      </c>
      <c r="H1078" s="116" t="str" cm="1">
        <f t="array" ref="H1078">_xlfn.IFS((G1078&gt;=2)*(G1078&lt;=6), "Weekday", G1078=7, "Saturday", G1078=1, "Sunday")</f>
        <v>Weekday</v>
      </c>
      <c r="I1078" s="116">
        <f t="shared" si="66"/>
        <v>8</v>
      </c>
      <c r="J1078" s="116" t="str">
        <f t="shared" si="67"/>
        <v>High season</v>
      </c>
      <c r="K1078" s="117" t="str" cm="1">
        <f t="array" ref="K1078">_xlfn.IFS(AND(H1078="Weekday", J1078="High season"), VLOOKUP(B1078, high_weekday, 2, 0),
    AND(H1078="Saturday", J1078="High season"), VLOOKUP(B1078, high_saturday, 2, 0),
    AND(H1078="Sunday", J1078="High season"), VLOOKUP(B1078, high_sunday, 2, 0),
    AND(H1078="Weekday", J1078="Low season"), VLOOKUP(B1078, low_weekdays, 2, 0),
    AND(H1078="Saturday", J1078="Low season"), VLOOKUP(B1078, low_saturday, 2, 0),
    AND(H1078="Sunday", J1078="Low season"), VLOOKUP(B1078, low_sunday, 2, 0),
    TRUE, "error")</f>
        <v>Peak</v>
      </c>
    </row>
    <row r="1079" spans="1:11" x14ac:dyDescent="0.25">
      <c r="A1079" s="111">
        <v>45161</v>
      </c>
      <c r="B1079" s="86">
        <v>0.29166666666666702</v>
      </c>
      <c r="C1079" s="91">
        <f t="shared" ca="1" si="64"/>
        <v>2</v>
      </c>
      <c r="D1079" s="118">
        <v>14</v>
      </c>
      <c r="E1079" s="119">
        <v>0.27083333333333298</v>
      </c>
      <c r="F1079" s="119">
        <v>0.29166666666666702</v>
      </c>
      <c r="G1079" s="115">
        <f t="shared" si="65"/>
        <v>4</v>
      </c>
      <c r="H1079" s="116" t="str" cm="1">
        <f t="array" ref="H1079">_xlfn.IFS((G1079&gt;=2)*(G1079&lt;=6), "Weekday", G1079=7, "Saturday", G1079=1, "Sunday")</f>
        <v>Weekday</v>
      </c>
      <c r="I1079" s="116">
        <f t="shared" si="66"/>
        <v>8</v>
      </c>
      <c r="J1079" s="116" t="str">
        <f t="shared" si="67"/>
        <v>High season</v>
      </c>
      <c r="K1079" s="117" t="str" cm="1">
        <f t="array" ref="K1079">_xlfn.IFS(AND(H1079="Weekday", J1079="High season"), VLOOKUP(B1079, high_weekday, 2, 0),
    AND(H1079="Saturday", J1079="High season"), VLOOKUP(B1079, high_saturday, 2, 0),
    AND(H1079="Sunday", J1079="High season"), VLOOKUP(B1079, high_sunday, 2, 0),
    AND(H1079="Weekday", J1079="Low season"), VLOOKUP(B1079, low_weekdays, 2, 0),
    AND(H1079="Saturday", J1079="Low season"), VLOOKUP(B1079, low_saturday, 2, 0),
    AND(H1079="Sunday", J1079="Low season"), VLOOKUP(B1079, low_sunday, 2, 0),
    TRUE, "error")</f>
        <v>Peak</v>
      </c>
    </row>
    <row r="1080" spans="1:11" x14ac:dyDescent="0.25">
      <c r="A1080" s="111">
        <v>45161</v>
      </c>
      <c r="B1080" s="86">
        <v>0.3125</v>
      </c>
      <c r="C1080" s="91">
        <f t="shared" ca="1" si="64"/>
        <v>4</v>
      </c>
      <c r="D1080" s="118">
        <v>15</v>
      </c>
      <c r="E1080" s="119">
        <v>0.29166666666666702</v>
      </c>
      <c r="F1080" s="119">
        <v>0.3125</v>
      </c>
      <c r="G1080" s="115">
        <f t="shared" si="65"/>
        <v>4</v>
      </c>
      <c r="H1080" s="116" t="str" cm="1">
        <f t="array" ref="H1080">_xlfn.IFS((G1080&gt;=2)*(G1080&lt;=6), "Weekday", G1080=7, "Saturday", G1080=1, "Sunday")</f>
        <v>Weekday</v>
      </c>
      <c r="I1080" s="116">
        <f t="shared" si="66"/>
        <v>8</v>
      </c>
      <c r="J1080" s="116" t="str">
        <f t="shared" si="67"/>
        <v>High season</v>
      </c>
      <c r="K1080" s="117" t="str" cm="1">
        <f t="array" ref="K1080">_xlfn.IFS(AND(H1080="Weekday", J1080="High season"), VLOOKUP(B1080, high_weekday, 2, 0),
    AND(H1080="Saturday", J1080="High season"), VLOOKUP(B1080, high_saturday, 2, 0),
    AND(H1080="Sunday", J1080="High season"), VLOOKUP(B1080, high_sunday, 2, 0),
    AND(H1080="Weekday", J1080="Low season"), VLOOKUP(B1080, low_weekdays, 2, 0),
    AND(H1080="Saturday", J1080="Low season"), VLOOKUP(B1080, low_saturday, 2, 0),
    AND(H1080="Sunday", J1080="Low season"), VLOOKUP(B1080, low_sunday, 2, 0),
    TRUE, "error")</f>
        <v>Peak</v>
      </c>
    </row>
    <row r="1081" spans="1:11" x14ac:dyDescent="0.25">
      <c r="A1081" s="111">
        <v>45161</v>
      </c>
      <c r="B1081" s="86">
        <v>0.33333333333333298</v>
      </c>
      <c r="C1081" s="91">
        <f t="shared" ca="1" si="64"/>
        <v>10</v>
      </c>
      <c r="D1081" s="118">
        <v>16</v>
      </c>
      <c r="E1081" s="119">
        <v>0.3125</v>
      </c>
      <c r="F1081" s="119">
        <v>0.33333333333333298</v>
      </c>
      <c r="G1081" s="115">
        <f t="shared" si="65"/>
        <v>4</v>
      </c>
      <c r="H1081" s="116" t="str" cm="1">
        <f t="array" ref="H1081">_xlfn.IFS((G1081&gt;=2)*(G1081&lt;=6), "Weekday", G1081=7, "Saturday", G1081=1, "Sunday")</f>
        <v>Weekday</v>
      </c>
      <c r="I1081" s="116">
        <f t="shared" si="66"/>
        <v>8</v>
      </c>
      <c r="J1081" s="116" t="str">
        <f t="shared" si="67"/>
        <v>High season</v>
      </c>
      <c r="K1081" s="117" t="str" cm="1">
        <f t="array" ref="K1081">_xlfn.IFS(AND(H1081="Weekday", J1081="High season"), VLOOKUP(B1081, high_weekday, 2, 0),
    AND(H1081="Saturday", J1081="High season"), VLOOKUP(B1081, high_saturday, 2, 0),
    AND(H1081="Sunday", J1081="High season"), VLOOKUP(B1081, high_sunday, 2, 0),
    AND(H1081="Weekday", J1081="Low season"), VLOOKUP(B1081, low_weekdays, 2, 0),
    AND(H1081="Saturday", J1081="Low season"), VLOOKUP(B1081, low_saturday, 2, 0),
    AND(H1081="Sunday", J1081="Low season"), VLOOKUP(B1081, low_sunday, 2, 0),
    TRUE, "error")</f>
        <v>Peak</v>
      </c>
    </row>
    <row r="1082" spans="1:11" x14ac:dyDescent="0.25">
      <c r="A1082" s="111">
        <v>45161</v>
      </c>
      <c r="B1082" s="86">
        <v>0.35416666666666702</v>
      </c>
      <c r="C1082" s="91">
        <f t="shared" ca="1" si="64"/>
        <v>12</v>
      </c>
      <c r="D1082" s="118">
        <v>17</v>
      </c>
      <c r="E1082" s="119">
        <v>0.33333333333333298</v>
      </c>
      <c r="F1082" s="119">
        <v>0.35416666666666702</v>
      </c>
      <c r="G1082" s="115">
        <f t="shared" si="65"/>
        <v>4</v>
      </c>
      <c r="H1082" s="116" t="str" cm="1">
        <f t="array" ref="H1082">_xlfn.IFS((G1082&gt;=2)*(G1082&lt;=6), "Weekday", G1082=7, "Saturday", G1082=1, "Sunday")</f>
        <v>Weekday</v>
      </c>
      <c r="I1082" s="116">
        <f t="shared" si="66"/>
        <v>8</v>
      </c>
      <c r="J1082" s="116" t="str">
        <f t="shared" si="67"/>
        <v>High season</v>
      </c>
      <c r="K1082" s="117" t="str" cm="1">
        <f t="array" ref="K1082">_xlfn.IFS(AND(H1082="Weekday", J1082="High season"), VLOOKUP(B1082, high_weekday, 2, 0),
    AND(H1082="Saturday", J1082="High season"), VLOOKUP(B1082, high_saturday, 2, 0),
    AND(H1082="Sunday", J1082="High season"), VLOOKUP(B1082, high_sunday, 2, 0),
    AND(H1082="Weekday", J1082="Low season"), VLOOKUP(B1082, low_weekdays, 2, 0),
    AND(H1082="Saturday", J1082="Low season"), VLOOKUP(B1082, low_saturday, 2, 0),
    AND(H1082="Sunday", J1082="Low season"), VLOOKUP(B1082, low_sunday, 2, 0),
    TRUE, "error")</f>
        <v>Peak</v>
      </c>
    </row>
    <row r="1083" spans="1:11" x14ac:dyDescent="0.25">
      <c r="A1083" s="111">
        <v>45161</v>
      </c>
      <c r="B1083" s="86">
        <v>0.375</v>
      </c>
      <c r="C1083" s="91">
        <f t="shared" ca="1" si="64"/>
        <v>25</v>
      </c>
      <c r="D1083" s="118">
        <v>18</v>
      </c>
      <c r="E1083" s="119">
        <v>0.35416666666666702</v>
      </c>
      <c r="F1083" s="119">
        <v>0.375</v>
      </c>
      <c r="G1083" s="115">
        <f t="shared" si="65"/>
        <v>4</v>
      </c>
      <c r="H1083" s="116" t="str" cm="1">
        <f t="array" ref="H1083">_xlfn.IFS((G1083&gt;=2)*(G1083&lt;=6), "Weekday", G1083=7, "Saturday", G1083=1, "Sunday")</f>
        <v>Weekday</v>
      </c>
      <c r="I1083" s="116">
        <f t="shared" si="66"/>
        <v>8</v>
      </c>
      <c r="J1083" s="116" t="str">
        <f t="shared" si="67"/>
        <v>High season</v>
      </c>
      <c r="K1083" s="117" t="str" cm="1">
        <f t="array" ref="K1083">_xlfn.IFS(AND(H1083="Weekday", J1083="High season"), VLOOKUP(B1083, high_weekday, 2, 0),
    AND(H1083="Saturday", J1083="High season"), VLOOKUP(B1083, high_saturday, 2, 0),
    AND(H1083="Sunday", J1083="High season"), VLOOKUP(B1083, high_sunday, 2, 0),
    AND(H1083="Weekday", J1083="Low season"), VLOOKUP(B1083, low_weekdays, 2, 0),
    AND(H1083="Saturday", J1083="Low season"), VLOOKUP(B1083, low_saturday, 2, 0),
    AND(H1083="Sunday", J1083="Low season"), VLOOKUP(B1083, low_sunday, 2, 0),
    TRUE, "error")</f>
        <v>Peak</v>
      </c>
    </row>
    <row r="1084" spans="1:11" x14ac:dyDescent="0.25">
      <c r="A1084" s="111">
        <v>45161</v>
      </c>
      <c r="B1084" s="86">
        <v>0.39583333333333298</v>
      </c>
      <c r="C1084" s="91">
        <f t="shared" ca="1" si="64"/>
        <v>6</v>
      </c>
      <c r="D1084" s="118">
        <v>19</v>
      </c>
      <c r="E1084" s="119">
        <v>0.375</v>
      </c>
      <c r="F1084" s="119">
        <v>0.39583333333333298</v>
      </c>
      <c r="G1084" s="115">
        <f t="shared" si="65"/>
        <v>4</v>
      </c>
      <c r="H1084" s="116" t="str" cm="1">
        <f t="array" ref="H1084">_xlfn.IFS((G1084&gt;=2)*(G1084&lt;=6), "Weekday", G1084=7, "Saturday", G1084=1, "Sunday")</f>
        <v>Weekday</v>
      </c>
      <c r="I1084" s="116">
        <f t="shared" si="66"/>
        <v>8</v>
      </c>
      <c r="J1084" s="116" t="str">
        <f t="shared" si="67"/>
        <v>High season</v>
      </c>
      <c r="K1084" s="117" t="str" cm="1">
        <f t="array" ref="K1084">_xlfn.IFS(AND(H1084="Weekday", J1084="High season"), VLOOKUP(B1084, high_weekday, 2, 0),
    AND(H1084="Saturday", J1084="High season"), VLOOKUP(B1084, high_saturday, 2, 0),
    AND(H1084="Sunday", J1084="High season"), VLOOKUP(B1084, high_sunday, 2, 0),
    AND(H1084="Weekday", J1084="Low season"), VLOOKUP(B1084, low_weekdays, 2, 0),
    AND(H1084="Saturday", J1084="Low season"), VLOOKUP(B1084, low_saturday, 2, 0),
    AND(H1084="Sunday", J1084="Low season"), VLOOKUP(B1084, low_sunday, 2, 0),
    TRUE, "error")</f>
        <v>Standard</v>
      </c>
    </row>
    <row r="1085" spans="1:11" x14ac:dyDescent="0.25">
      <c r="A1085" s="111">
        <v>45161</v>
      </c>
      <c r="B1085" s="86">
        <v>0.41666666666666702</v>
      </c>
      <c r="C1085" s="91">
        <f t="shared" ca="1" si="64"/>
        <v>23</v>
      </c>
      <c r="D1085" s="118">
        <v>20</v>
      </c>
      <c r="E1085" s="119">
        <v>0.39583333333333298</v>
      </c>
      <c r="F1085" s="119">
        <v>0.41666666666666702</v>
      </c>
      <c r="G1085" s="115">
        <f t="shared" si="65"/>
        <v>4</v>
      </c>
      <c r="H1085" s="116" t="str" cm="1">
        <f t="array" ref="H1085">_xlfn.IFS((G1085&gt;=2)*(G1085&lt;=6), "Weekday", G1085=7, "Saturday", G1085=1, "Sunday")</f>
        <v>Weekday</v>
      </c>
      <c r="I1085" s="116">
        <f t="shared" si="66"/>
        <v>8</v>
      </c>
      <c r="J1085" s="116" t="str">
        <f t="shared" si="67"/>
        <v>High season</v>
      </c>
      <c r="K1085" s="117" t="str" cm="1">
        <f t="array" ref="K1085">_xlfn.IFS(AND(H1085="Weekday", J1085="High season"), VLOOKUP(B1085, high_weekday, 2, 0),
    AND(H1085="Saturday", J1085="High season"), VLOOKUP(B1085, high_saturday, 2, 0),
    AND(H1085="Sunday", J1085="High season"), VLOOKUP(B1085, high_sunday, 2, 0),
    AND(H1085="Weekday", J1085="Low season"), VLOOKUP(B1085, low_weekdays, 2, 0),
    AND(H1085="Saturday", J1085="Low season"), VLOOKUP(B1085, low_saturday, 2, 0),
    AND(H1085="Sunday", J1085="Low season"), VLOOKUP(B1085, low_sunday, 2, 0),
    TRUE, "error")</f>
        <v>Standard</v>
      </c>
    </row>
    <row r="1086" spans="1:11" x14ac:dyDescent="0.25">
      <c r="A1086" s="111">
        <v>45161</v>
      </c>
      <c r="B1086" s="86">
        <v>0.4375</v>
      </c>
      <c r="C1086" s="91">
        <f t="shared" ca="1" si="64"/>
        <v>27</v>
      </c>
      <c r="D1086" s="118">
        <v>21</v>
      </c>
      <c r="E1086" s="119">
        <v>0.41666666666666702</v>
      </c>
      <c r="F1086" s="119">
        <v>0.4375</v>
      </c>
      <c r="G1086" s="115">
        <f t="shared" si="65"/>
        <v>4</v>
      </c>
      <c r="H1086" s="116" t="str" cm="1">
        <f t="array" ref="H1086">_xlfn.IFS((G1086&gt;=2)*(G1086&lt;=6), "Weekday", G1086=7, "Saturday", G1086=1, "Sunday")</f>
        <v>Weekday</v>
      </c>
      <c r="I1086" s="116">
        <f t="shared" si="66"/>
        <v>8</v>
      </c>
      <c r="J1086" s="116" t="str">
        <f t="shared" si="67"/>
        <v>High season</v>
      </c>
      <c r="K1086" s="117" t="str" cm="1">
        <f t="array" ref="K1086">_xlfn.IFS(AND(H1086="Weekday", J1086="High season"), VLOOKUP(B1086, high_weekday, 2, 0),
    AND(H1086="Saturday", J1086="High season"), VLOOKUP(B1086, high_saturday, 2, 0),
    AND(H1086="Sunday", J1086="High season"), VLOOKUP(B1086, high_sunday, 2, 0),
    AND(H1086="Weekday", J1086="Low season"), VLOOKUP(B1086, low_weekdays, 2, 0),
    AND(H1086="Saturday", J1086="Low season"), VLOOKUP(B1086, low_saturday, 2, 0),
    AND(H1086="Sunday", J1086="Low season"), VLOOKUP(B1086, low_sunday, 2, 0),
    TRUE, "error")</f>
        <v>Standard</v>
      </c>
    </row>
    <row r="1087" spans="1:11" x14ac:dyDescent="0.25">
      <c r="A1087" s="111">
        <v>45161</v>
      </c>
      <c r="B1087" s="86">
        <v>0.45833333333333298</v>
      </c>
      <c r="C1087" s="91">
        <f t="shared" ca="1" si="64"/>
        <v>18</v>
      </c>
      <c r="D1087" s="118">
        <v>22</v>
      </c>
      <c r="E1087" s="119">
        <v>0.4375</v>
      </c>
      <c r="F1087" s="119">
        <v>0.45833333333333298</v>
      </c>
      <c r="G1087" s="115">
        <f t="shared" si="65"/>
        <v>4</v>
      </c>
      <c r="H1087" s="116" t="str" cm="1">
        <f t="array" ref="H1087">_xlfn.IFS((G1087&gt;=2)*(G1087&lt;=6), "Weekday", G1087=7, "Saturday", G1087=1, "Sunday")</f>
        <v>Weekday</v>
      </c>
      <c r="I1087" s="116">
        <f t="shared" si="66"/>
        <v>8</v>
      </c>
      <c r="J1087" s="116" t="str">
        <f t="shared" si="67"/>
        <v>High season</v>
      </c>
      <c r="K1087" s="117" t="str" cm="1">
        <f t="array" ref="K1087">_xlfn.IFS(AND(H1087="Weekday", J1087="High season"), VLOOKUP(B1087, high_weekday, 2, 0),
    AND(H1087="Saturday", J1087="High season"), VLOOKUP(B1087, high_saturday, 2, 0),
    AND(H1087="Sunday", J1087="High season"), VLOOKUP(B1087, high_sunday, 2, 0),
    AND(H1087="Weekday", J1087="Low season"), VLOOKUP(B1087, low_weekdays, 2, 0),
    AND(H1087="Saturday", J1087="Low season"), VLOOKUP(B1087, low_saturday, 2, 0),
    AND(H1087="Sunday", J1087="Low season"), VLOOKUP(B1087, low_sunday, 2, 0),
    TRUE, "error")</f>
        <v>Standard</v>
      </c>
    </row>
    <row r="1088" spans="1:11" x14ac:dyDescent="0.25">
      <c r="A1088" s="111">
        <v>45161</v>
      </c>
      <c r="B1088" s="86">
        <v>0.47916666666666702</v>
      </c>
      <c r="C1088" s="91">
        <f t="shared" ca="1" si="64"/>
        <v>25</v>
      </c>
      <c r="D1088" s="118">
        <v>23</v>
      </c>
      <c r="E1088" s="119">
        <v>0.45833333333333298</v>
      </c>
      <c r="F1088" s="119">
        <v>0.47916666666666702</v>
      </c>
      <c r="G1088" s="115">
        <f t="shared" si="65"/>
        <v>4</v>
      </c>
      <c r="H1088" s="116" t="str" cm="1">
        <f t="array" ref="H1088">_xlfn.IFS((G1088&gt;=2)*(G1088&lt;=6), "Weekday", G1088=7, "Saturday", G1088=1, "Sunday")</f>
        <v>Weekday</v>
      </c>
      <c r="I1088" s="116">
        <f t="shared" si="66"/>
        <v>8</v>
      </c>
      <c r="J1088" s="116" t="str">
        <f t="shared" si="67"/>
        <v>High season</v>
      </c>
      <c r="K1088" s="117" t="str" cm="1">
        <f t="array" ref="K1088">_xlfn.IFS(AND(H1088="Weekday", J1088="High season"), VLOOKUP(B1088, high_weekday, 2, 0),
    AND(H1088="Saturday", J1088="High season"), VLOOKUP(B1088, high_saturday, 2, 0),
    AND(H1088="Sunday", J1088="High season"), VLOOKUP(B1088, high_sunday, 2, 0),
    AND(H1088="Weekday", J1088="Low season"), VLOOKUP(B1088, low_weekdays, 2, 0),
    AND(H1088="Saturday", J1088="Low season"), VLOOKUP(B1088, low_saturday, 2, 0),
    AND(H1088="Sunday", J1088="Low season"), VLOOKUP(B1088, low_sunday, 2, 0),
    TRUE, "error")</f>
        <v>Standard</v>
      </c>
    </row>
    <row r="1089" spans="1:11" x14ac:dyDescent="0.25">
      <c r="A1089" s="111">
        <v>45161</v>
      </c>
      <c r="B1089" s="86">
        <v>0.5</v>
      </c>
      <c r="C1089" s="91">
        <f t="shared" ca="1" si="64"/>
        <v>18</v>
      </c>
      <c r="D1089" s="118">
        <v>24</v>
      </c>
      <c r="E1089" s="119">
        <v>0.47916666666666702</v>
      </c>
      <c r="F1089" s="119">
        <v>0.5</v>
      </c>
      <c r="G1089" s="115">
        <f t="shared" si="65"/>
        <v>4</v>
      </c>
      <c r="H1089" s="116" t="str" cm="1">
        <f t="array" ref="H1089">_xlfn.IFS((G1089&gt;=2)*(G1089&lt;=6), "Weekday", G1089=7, "Saturday", G1089=1, "Sunday")</f>
        <v>Weekday</v>
      </c>
      <c r="I1089" s="116">
        <f t="shared" si="66"/>
        <v>8</v>
      </c>
      <c r="J1089" s="116" t="str">
        <f t="shared" si="67"/>
        <v>High season</v>
      </c>
      <c r="K1089" s="117" t="str" cm="1">
        <f t="array" ref="K1089">_xlfn.IFS(AND(H1089="Weekday", J1089="High season"), VLOOKUP(B1089, high_weekday, 2, 0),
    AND(H1089="Saturday", J1089="High season"), VLOOKUP(B1089, high_saturday, 2, 0),
    AND(H1089="Sunday", J1089="High season"), VLOOKUP(B1089, high_sunday, 2, 0),
    AND(H1089="Weekday", J1089="Low season"), VLOOKUP(B1089, low_weekdays, 2, 0),
    AND(H1089="Saturday", J1089="Low season"), VLOOKUP(B1089, low_saturday, 2, 0),
    AND(H1089="Sunday", J1089="Low season"), VLOOKUP(B1089, low_sunday, 2, 0),
    TRUE, "error")</f>
        <v>Standard</v>
      </c>
    </row>
    <row r="1090" spans="1:11" x14ac:dyDescent="0.25">
      <c r="A1090" s="111">
        <v>45161</v>
      </c>
      <c r="B1090" s="86">
        <v>0.52083333333333304</v>
      </c>
      <c r="C1090" s="91">
        <f t="shared" ca="1" si="64"/>
        <v>24</v>
      </c>
      <c r="D1090" s="118">
        <v>25</v>
      </c>
      <c r="E1090" s="119">
        <v>0.5</v>
      </c>
      <c r="F1090" s="119">
        <v>0.52083333333333304</v>
      </c>
      <c r="G1090" s="115">
        <f t="shared" si="65"/>
        <v>4</v>
      </c>
      <c r="H1090" s="116" t="str" cm="1">
        <f t="array" ref="H1090">_xlfn.IFS((G1090&gt;=2)*(G1090&lt;=6), "Weekday", G1090=7, "Saturday", G1090=1, "Sunday")</f>
        <v>Weekday</v>
      </c>
      <c r="I1090" s="116">
        <f t="shared" si="66"/>
        <v>8</v>
      </c>
      <c r="J1090" s="116" t="str">
        <f t="shared" si="67"/>
        <v>High season</v>
      </c>
      <c r="K1090" s="117" t="str" cm="1">
        <f t="array" ref="K1090">_xlfn.IFS(AND(H1090="Weekday", J1090="High season"), VLOOKUP(B1090, high_weekday, 2, 0),
    AND(H1090="Saturday", J1090="High season"), VLOOKUP(B1090, high_saturday, 2, 0),
    AND(H1090="Sunday", J1090="High season"), VLOOKUP(B1090, high_sunday, 2, 0),
    AND(H1090="Weekday", J1090="Low season"), VLOOKUP(B1090, low_weekdays, 2, 0),
    AND(H1090="Saturday", J1090="Low season"), VLOOKUP(B1090, low_saturday, 2, 0),
    AND(H1090="Sunday", J1090="Low season"), VLOOKUP(B1090, low_sunday, 2, 0),
    TRUE, "error")</f>
        <v>Standard</v>
      </c>
    </row>
    <row r="1091" spans="1:11" x14ac:dyDescent="0.25">
      <c r="A1091" s="111">
        <v>45161</v>
      </c>
      <c r="B1091" s="86">
        <v>0.54166666666666696</v>
      </c>
      <c r="C1091" s="91">
        <f t="shared" ca="1" si="64"/>
        <v>15</v>
      </c>
      <c r="D1091" s="118">
        <v>26</v>
      </c>
      <c r="E1091" s="119">
        <v>0.52083333333333304</v>
      </c>
      <c r="F1091" s="119">
        <v>0.54166666666666696</v>
      </c>
      <c r="G1091" s="115">
        <f t="shared" si="65"/>
        <v>4</v>
      </c>
      <c r="H1091" s="116" t="str" cm="1">
        <f t="array" ref="H1091">_xlfn.IFS((G1091&gt;=2)*(G1091&lt;=6), "Weekday", G1091=7, "Saturday", G1091=1, "Sunday")</f>
        <v>Weekday</v>
      </c>
      <c r="I1091" s="116">
        <f t="shared" si="66"/>
        <v>8</v>
      </c>
      <c r="J1091" s="116" t="str">
        <f t="shared" si="67"/>
        <v>High season</v>
      </c>
      <c r="K1091" s="117" t="str" cm="1">
        <f t="array" ref="K1091">_xlfn.IFS(AND(H1091="Weekday", J1091="High season"), VLOOKUP(B1091, high_weekday, 2, 0),
    AND(H1091="Saturday", J1091="High season"), VLOOKUP(B1091, high_saturday, 2, 0),
    AND(H1091="Sunday", J1091="High season"), VLOOKUP(B1091, high_sunday, 2, 0),
    AND(H1091="Weekday", J1091="Low season"), VLOOKUP(B1091, low_weekdays, 2, 0),
    AND(H1091="Saturday", J1091="Low season"), VLOOKUP(B1091, low_saturday, 2, 0),
    AND(H1091="Sunday", J1091="Low season"), VLOOKUP(B1091, low_sunday, 2, 0),
    TRUE, "error")</f>
        <v>Standard</v>
      </c>
    </row>
    <row r="1092" spans="1:11" x14ac:dyDescent="0.25">
      <c r="A1092" s="111">
        <v>45161</v>
      </c>
      <c r="B1092" s="86">
        <v>0.5625</v>
      </c>
      <c r="C1092" s="91">
        <f t="shared" ca="1" si="64"/>
        <v>20</v>
      </c>
      <c r="D1092" s="118">
        <v>27</v>
      </c>
      <c r="E1092" s="119">
        <v>0.54166666666666696</v>
      </c>
      <c r="F1092" s="119">
        <v>0.5625</v>
      </c>
      <c r="G1092" s="115">
        <f t="shared" si="65"/>
        <v>4</v>
      </c>
      <c r="H1092" s="116" t="str" cm="1">
        <f t="array" ref="H1092">_xlfn.IFS((G1092&gt;=2)*(G1092&lt;=6), "Weekday", G1092=7, "Saturday", G1092=1, "Sunday")</f>
        <v>Weekday</v>
      </c>
      <c r="I1092" s="116">
        <f t="shared" si="66"/>
        <v>8</v>
      </c>
      <c r="J1092" s="116" t="str">
        <f t="shared" si="67"/>
        <v>High season</v>
      </c>
      <c r="K1092" s="117" t="str" cm="1">
        <f t="array" ref="K1092">_xlfn.IFS(AND(H1092="Weekday", J1092="High season"), VLOOKUP(B1092, high_weekday, 2, 0),
    AND(H1092="Saturday", J1092="High season"), VLOOKUP(B1092, high_saturday, 2, 0),
    AND(H1092="Sunday", J1092="High season"), VLOOKUP(B1092, high_sunday, 2, 0),
    AND(H1092="Weekday", J1092="Low season"), VLOOKUP(B1092, low_weekdays, 2, 0),
    AND(H1092="Saturday", J1092="Low season"), VLOOKUP(B1092, low_saturday, 2, 0),
    AND(H1092="Sunday", J1092="Low season"), VLOOKUP(B1092, low_sunday, 2, 0),
    TRUE, "error")</f>
        <v>Standard</v>
      </c>
    </row>
    <row r="1093" spans="1:11" x14ac:dyDescent="0.25">
      <c r="A1093" s="111">
        <v>45161</v>
      </c>
      <c r="B1093" s="86">
        <v>0.58333333333333304</v>
      </c>
      <c r="C1093" s="91">
        <f t="shared" ca="1" si="64"/>
        <v>29</v>
      </c>
      <c r="D1093" s="118">
        <v>28</v>
      </c>
      <c r="E1093" s="119">
        <v>0.5625</v>
      </c>
      <c r="F1093" s="119">
        <v>0.58333333333333304</v>
      </c>
      <c r="G1093" s="115">
        <f t="shared" si="65"/>
        <v>4</v>
      </c>
      <c r="H1093" s="116" t="str" cm="1">
        <f t="array" ref="H1093">_xlfn.IFS((G1093&gt;=2)*(G1093&lt;=6), "Weekday", G1093=7, "Saturday", G1093=1, "Sunday")</f>
        <v>Weekday</v>
      </c>
      <c r="I1093" s="116">
        <f t="shared" si="66"/>
        <v>8</v>
      </c>
      <c r="J1093" s="116" t="str">
        <f t="shared" si="67"/>
        <v>High season</v>
      </c>
      <c r="K1093" s="117" t="str" cm="1">
        <f t="array" ref="K1093">_xlfn.IFS(AND(H1093="Weekday", J1093="High season"), VLOOKUP(B1093, high_weekday, 2, 0),
    AND(H1093="Saturday", J1093="High season"), VLOOKUP(B1093, high_saturday, 2, 0),
    AND(H1093="Sunday", J1093="High season"), VLOOKUP(B1093, high_sunday, 2, 0),
    AND(H1093="Weekday", J1093="Low season"), VLOOKUP(B1093, low_weekdays, 2, 0),
    AND(H1093="Saturday", J1093="Low season"), VLOOKUP(B1093, low_saturday, 2, 0),
    AND(H1093="Sunday", J1093="Low season"), VLOOKUP(B1093, low_sunday, 2, 0),
    TRUE, "error")</f>
        <v>Standard</v>
      </c>
    </row>
    <row r="1094" spans="1:11" x14ac:dyDescent="0.25">
      <c r="A1094" s="111">
        <v>45161</v>
      </c>
      <c r="B1094" s="86">
        <v>0.60416666666666696</v>
      </c>
      <c r="C1094" s="91">
        <f t="shared" ca="1" si="64"/>
        <v>16</v>
      </c>
      <c r="D1094" s="118">
        <v>29</v>
      </c>
      <c r="E1094" s="119">
        <v>0.58333333333333304</v>
      </c>
      <c r="F1094" s="119">
        <v>0.60416666666666696</v>
      </c>
      <c r="G1094" s="115">
        <f t="shared" si="65"/>
        <v>4</v>
      </c>
      <c r="H1094" s="116" t="str" cm="1">
        <f t="array" ref="H1094">_xlfn.IFS((G1094&gt;=2)*(G1094&lt;=6), "Weekday", G1094=7, "Saturday", G1094=1, "Sunday")</f>
        <v>Weekday</v>
      </c>
      <c r="I1094" s="116">
        <f t="shared" si="66"/>
        <v>8</v>
      </c>
      <c r="J1094" s="116" t="str">
        <f t="shared" si="67"/>
        <v>High season</v>
      </c>
      <c r="K1094" s="117" t="str" cm="1">
        <f t="array" ref="K1094">_xlfn.IFS(AND(H1094="Weekday", J1094="High season"), VLOOKUP(B1094, high_weekday, 2, 0),
    AND(H1094="Saturday", J1094="High season"), VLOOKUP(B1094, high_saturday, 2, 0),
    AND(H1094="Sunday", J1094="High season"), VLOOKUP(B1094, high_sunday, 2, 0),
    AND(H1094="Weekday", J1094="Low season"), VLOOKUP(B1094, low_weekdays, 2, 0),
    AND(H1094="Saturday", J1094="Low season"), VLOOKUP(B1094, low_saturday, 2, 0),
    AND(H1094="Sunday", J1094="Low season"), VLOOKUP(B1094, low_sunday, 2, 0),
    TRUE, "error")</f>
        <v>Standard</v>
      </c>
    </row>
    <row r="1095" spans="1:11" x14ac:dyDescent="0.25">
      <c r="A1095" s="111">
        <v>45161</v>
      </c>
      <c r="B1095" s="86">
        <v>0.625</v>
      </c>
      <c r="C1095" s="91">
        <f t="shared" ca="1" si="64"/>
        <v>4</v>
      </c>
      <c r="D1095" s="118">
        <v>30</v>
      </c>
      <c r="E1095" s="119">
        <v>0.60416666666666696</v>
      </c>
      <c r="F1095" s="119">
        <v>0.625</v>
      </c>
      <c r="G1095" s="115">
        <f t="shared" si="65"/>
        <v>4</v>
      </c>
      <c r="H1095" s="116" t="str" cm="1">
        <f t="array" ref="H1095">_xlfn.IFS((G1095&gt;=2)*(G1095&lt;=6), "Weekday", G1095=7, "Saturday", G1095=1, "Sunday")</f>
        <v>Weekday</v>
      </c>
      <c r="I1095" s="116">
        <f t="shared" si="66"/>
        <v>8</v>
      </c>
      <c r="J1095" s="116" t="str">
        <f t="shared" si="67"/>
        <v>High season</v>
      </c>
      <c r="K1095" s="117" t="str" cm="1">
        <f t="array" ref="K1095">_xlfn.IFS(AND(H1095="Weekday", J1095="High season"), VLOOKUP(B1095, high_weekday, 2, 0),
    AND(H1095="Saturday", J1095="High season"), VLOOKUP(B1095, high_saturday, 2, 0),
    AND(H1095="Sunday", J1095="High season"), VLOOKUP(B1095, high_sunday, 2, 0),
    AND(H1095="Weekday", J1095="Low season"), VLOOKUP(B1095, low_weekdays, 2, 0),
    AND(H1095="Saturday", J1095="Low season"), VLOOKUP(B1095, low_saturday, 2, 0),
    AND(H1095="Sunday", J1095="Low season"), VLOOKUP(B1095, low_sunday, 2, 0),
    TRUE, "error")</f>
        <v>Standard</v>
      </c>
    </row>
    <row r="1096" spans="1:11" x14ac:dyDescent="0.25">
      <c r="A1096" s="111">
        <v>45161</v>
      </c>
      <c r="B1096" s="86">
        <v>0.64583333333333304</v>
      </c>
      <c r="C1096" s="91">
        <f t="shared" ca="1" si="64"/>
        <v>29</v>
      </c>
      <c r="D1096" s="118">
        <v>31</v>
      </c>
      <c r="E1096" s="119">
        <v>0.625</v>
      </c>
      <c r="F1096" s="119">
        <v>0.64583333333333304</v>
      </c>
      <c r="G1096" s="115">
        <f t="shared" si="65"/>
        <v>4</v>
      </c>
      <c r="H1096" s="116" t="str" cm="1">
        <f t="array" ref="H1096">_xlfn.IFS((G1096&gt;=2)*(G1096&lt;=6), "Weekday", G1096=7, "Saturday", G1096=1, "Sunday")</f>
        <v>Weekday</v>
      </c>
      <c r="I1096" s="116">
        <f t="shared" si="66"/>
        <v>8</v>
      </c>
      <c r="J1096" s="116" t="str">
        <f t="shared" si="67"/>
        <v>High season</v>
      </c>
      <c r="K1096" s="117" t="str" cm="1">
        <f t="array" ref="K1096">_xlfn.IFS(AND(H1096="Weekday", J1096="High season"), VLOOKUP(B1096, high_weekday, 2, 0),
    AND(H1096="Saturday", J1096="High season"), VLOOKUP(B1096, high_saturday, 2, 0),
    AND(H1096="Sunday", J1096="High season"), VLOOKUP(B1096, high_sunday, 2, 0),
    AND(H1096="Weekday", J1096="Low season"), VLOOKUP(B1096, low_weekdays, 2, 0),
    AND(H1096="Saturday", J1096="Low season"), VLOOKUP(B1096, low_saturday, 2, 0),
    AND(H1096="Sunday", J1096="Low season"), VLOOKUP(B1096, low_sunday, 2, 0),
    TRUE, "error")</f>
        <v>Standard</v>
      </c>
    </row>
    <row r="1097" spans="1:11" x14ac:dyDescent="0.25">
      <c r="A1097" s="111">
        <v>45161</v>
      </c>
      <c r="B1097" s="86">
        <v>0.66666666666666696</v>
      </c>
      <c r="C1097" s="91">
        <f t="shared" ca="1" si="64"/>
        <v>26</v>
      </c>
      <c r="D1097" s="118">
        <v>32</v>
      </c>
      <c r="E1097" s="119">
        <v>0.64583333333333304</v>
      </c>
      <c r="F1097" s="119">
        <v>0.66666666666666696</v>
      </c>
      <c r="G1097" s="115">
        <f t="shared" si="65"/>
        <v>4</v>
      </c>
      <c r="H1097" s="116" t="str" cm="1">
        <f t="array" ref="H1097">_xlfn.IFS((G1097&gt;=2)*(G1097&lt;=6), "Weekday", G1097=7, "Saturday", G1097=1, "Sunday")</f>
        <v>Weekday</v>
      </c>
      <c r="I1097" s="116">
        <f t="shared" si="66"/>
        <v>8</v>
      </c>
      <c r="J1097" s="116" t="str">
        <f t="shared" si="67"/>
        <v>High season</v>
      </c>
      <c r="K1097" s="117" t="str" cm="1">
        <f t="array" ref="K1097">_xlfn.IFS(AND(H1097="Weekday", J1097="High season"), VLOOKUP(B1097, high_weekday, 2, 0),
    AND(H1097="Saturday", J1097="High season"), VLOOKUP(B1097, high_saturday, 2, 0),
    AND(H1097="Sunday", J1097="High season"), VLOOKUP(B1097, high_sunday, 2, 0),
    AND(H1097="Weekday", J1097="Low season"), VLOOKUP(B1097, low_weekdays, 2, 0),
    AND(H1097="Saturday", J1097="Low season"), VLOOKUP(B1097, low_saturday, 2, 0),
    AND(H1097="Sunday", J1097="Low season"), VLOOKUP(B1097, low_sunday, 2, 0),
    TRUE, "error")</f>
        <v>Standard</v>
      </c>
    </row>
    <row r="1098" spans="1:11" x14ac:dyDescent="0.25">
      <c r="A1098" s="111">
        <v>45161</v>
      </c>
      <c r="B1098" s="86">
        <v>0.6875</v>
      </c>
      <c r="C1098" s="91">
        <f t="shared" ca="1" si="64"/>
        <v>14</v>
      </c>
      <c r="D1098" s="118">
        <v>33</v>
      </c>
      <c r="E1098" s="119">
        <v>0.66666666666666696</v>
      </c>
      <c r="F1098" s="119">
        <v>0.6875</v>
      </c>
      <c r="G1098" s="115">
        <f t="shared" si="65"/>
        <v>4</v>
      </c>
      <c r="H1098" s="116" t="str" cm="1">
        <f t="array" ref="H1098">_xlfn.IFS((G1098&gt;=2)*(G1098&lt;=6), "Weekday", G1098=7, "Saturday", G1098=1, "Sunday")</f>
        <v>Weekday</v>
      </c>
      <c r="I1098" s="116">
        <f t="shared" si="66"/>
        <v>8</v>
      </c>
      <c r="J1098" s="116" t="str">
        <f t="shared" si="67"/>
        <v>High season</v>
      </c>
      <c r="K1098" s="117" t="str" cm="1">
        <f t="array" ref="K1098">_xlfn.IFS(AND(H1098="Weekday", J1098="High season"), VLOOKUP(B1098, high_weekday, 2, 0),
    AND(H1098="Saturday", J1098="High season"), VLOOKUP(B1098, high_saturday, 2, 0),
    AND(H1098="Sunday", J1098="High season"), VLOOKUP(B1098, high_sunday, 2, 0),
    AND(H1098="Weekday", J1098="Low season"), VLOOKUP(B1098, low_weekdays, 2, 0),
    AND(H1098="Saturday", J1098="Low season"), VLOOKUP(B1098, low_saturday, 2, 0),
    AND(H1098="Sunday", J1098="Low season"), VLOOKUP(B1098, low_sunday, 2, 0),
    TRUE, "error")</f>
        <v>Standard</v>
      </c>
    </row>
    <row r="1099" spans="1:11" x14ac:dyDescent="0.25">
      <c r="A1099" s="111">
        <v>45161</v>
      </c>
      <c r="B1099" s="86">
        <v>0.70833333333333304</v>
      </c>
      <c r="C1099" s="91">
        <f t="shared" ref="C1099:C1162" ca="1" si="68">RANDBETWEEN(1,30)</f>
        <v>18</v>
      </c>
      <c r="D1099" s="118">
        <v>34</v>
      </c>
      <c r="E1099" s="119">
        <v>0.6875</v>
      </c>
      <c r="F1099" s="119">
        <v>0.70833333333333304</v>
      </c>
      <c r="G1099" s="115">
        <f t="shared" ref="G1099:G1162" si="69">WEEKDAY(A1099)</f>
        <v>4</v>
      </c>
      <c r="H1099" s="116" t="str" cm="1">
        <f t="array" ref="H1099">_xlfn.IFS((G1099&gt;=2)*(G1099&lt;=6), "Weekday", G1099=7, "Saturday", G1099=1, "Sunday")</f>
        <v>Weekday</v>
      </c>
      <c r="I1099" s="116">
        <f t="shared" ref="I1099:I1162" si="70">MONTH(A1099)</f>
        <v>8</v>
      </c>
      <c r="J1099" s="116" t="str">
        <f t="shared" ref="J1099:J1162" si="71">IF(AND(I1099&gt;6, I1099&lt;9), "High season", "Low season")</f>
        <v>High season</v>
      </c>
      <c r="K1099" s="117" t="str" cm="1">
        <f t="array" ref="K1099">_xlfn.IFS(AND(H1099="Weekday", J1099="High season"), VLOOKUP(B1099, high_weekday, 2, 0),
    AND(H1099="Saturday", J1099="High season"), VLOOKUP(B1099, high_saturday, 2, 0),
    AND(H1099="Sunday", J1099="High season"), VLOOKUP(B1099, high_sunday, 2, 0),
    AND(H1099="Weekday", J1099="Low season"), VLOOKUP(B1099, low_weekdays, 2, 0),
    AND(H1099="Saturday", J1099="Low season"), VLOOKUP(B1099, low_saturday, 2, 0),
    AND(H1099="Sunday", J1099="Low season"), VLOOKUP(B1099, low_sunday, 2, 0),
    TRUE, "error")</f>
        <v>Standard</v>
      </c>
    </row>
    <row r="1100" spans="1:11" x14ac:dyDescent="0.25">
      <c r="A1100" s="111">
        <v>45161</v>
      </c>
      <c r="B1100" s="86">
        <v>0.72916666666666696</v>
      </c>
      <c r="C1100" s="91">
        <f t="shared" ca="1" si="68"/>
        <v>5</v>
      </c>
      <c r="D1100" s="118">
        <v>35</v>
      </c>
      <c r="E1100" s="119">
        <v>0.70833333333333304</v>
      </c>
      <c r="F1100" s="119">
        <v>0.72916666666666696</v>
      </c>
      <c r="G1100" s="115">
        <f t="shared" si="69"/>
        <v>4</v>
      </c>
      <c r="H1100" s="116" t="str" cm="1">
        <f t="array" ref="H1100">_xlfn.IFS((G1100&gt;=2)*(G1100&lt;=6), "Weekday", G1100=7, "Saturday", G1100=1, "Sunday")</f>
        <v>Weekday</v>
      </c>
      <c r="I1100" s="116">
        <f t="shared" si="70"/>
        <v>8</v>
      </c>
      <c r="J1100" s="116" t="str">
        <f t="shared" si="71"/>
        <v>High season</v>
      </c>
      <c r="K1100" s="117" t="str" cm="1">
        <f t="array" ref="K1100">_xlfn.IFS(AND(H1100="Weekday", J1100="High season"), VLOOKUP(B1100, high_weekday, 2, 0),
    AND(H1100="Saturday", J1100="High season"), VLOOKUP(B1100, high_saturday, 2, 0),
    AND(H1100="Sunday", J1100="High season"), VLOOKUP(B1100, high_sunday, 2, 0),
    AND(H1100="Weekday", J1100="Low season"), VLOOKUP(B1100, low_weekdays, 2, 0),
    AND(H1100="Saturday", J1100="Low season"), VLOOKUP(B1100, low_saturday, 2, 0),
    AND(H1100="Sunday", J1100="Low season"), VLOOKUP(B1100, low_sunday, 2, 0),
    TRUE, "error")</f>
        <v>Peak</v>
      </c>
    </row>
    <row r="1101" spans="1:11" x14ac:dyDescent="0.25">
      <c r="A1101" s="111">
        <v>45161</v>
      </c>
      <c r="B1101" s="86">
        <v>0.75</v>
      </c>
      <c r="C1101" s="91">
        <f t="shared" ca="1" si="68"/>
        <v>3</v>
      </c>
      <c r="D1101" s="118">
        <v>36</v>
      </c>
      <c r="E1101" s="119">
        <v>0.72916666666666696</v>
      </c>
      <c r="F1101" s="119">
        <v>0.75</v>
      </c>
      <c r="G1101" s="115">
        <f t="shared" si="69"/>
        <v>4</v>
      </c>
      <c r="H1101" s="116" t="str" cm="1">
        <f t="array" ref="H1101">_xlfn.IFS((G1101&gt;=2)*(G1101&lt;=6), "Weekday", G1101=7, "Saturday", G1101=1, "Sunday")</f>
        <v>Weekday</v>
      </c>
      <c r="I1101" s="116">
        <f t="shared" si="70"/>
        <v>8</v>
      </c>
      <c r="J1101" s="116" t="str">
        <f t="shared" si="71"/>
        <v>High season</v>
      </c>
      <c r="K1101" s="117" t="str" cm="1">
        <f t="array" ref="K1101">_xlfn.IFS(AND(H1101="Weekday", J1101="High season"), VLOOKUP(B1101, high_weekday, 2, 0),
    AND(H1101="Saturday", J1101="High season"), VLOOKUP(B1101, high_saturday, 2, 0),
    AND(H1101="Sunday", J1101="High season"), VLOOKUP(B1101, high_sunday, 2, 0),
    AND(H1101="Weekday", J1101="Low season"), VLOOKUP(B1101, low_weekdays, 2, 0),
    AND(H1101="Saturday", J1101="Low season"), VLOOKUP(B1101, low_saturday, 2, 0),
    AND(H1101="Sunday", J1101="Low season"), VLOOKUP(B1101, low_sunday, 2, 0),
    TRUE, "error")</f>
        <v>Peak</v>
      </c>
    </row>
    <row r="1102" spans="1:11" x14ac:dyDescent="0.25">
      <c r="A1102" s="111">
        <v>45161</v>
      </c>
      <c r="B1102" s="86">
        <v>0.77083333333333304</v>
      </c>
      <c r="C1102" s="91">
        <f t="shared" ca="1" si="68"/>
        <v>13</v>
      </c>
      <c r="D1102" s="118">
        <v>37</v>
      </c>
      <c r="E1102" s="119">
        <v>0.75</v>
      </c>
      <c r="F1102" s="119">
        <v>0.77083333333333304</v>
      </c>
      <c r="G1102" s="115">
        <f t="shared" si="69"/>
        <v>4</v>
      </c>
      <c r="H1102" s="116" t="str" cm="1">
        <f t="array" ref="H1102">_xlfn.IFS((G1102&gt;=2)*(G1102&lt;=6), "Weekday", G1102=7, "Saturday", G1102=1, "Sunday")</f>
        <v>Weekday</v>
      </c>
      <c r="I1102" s="116">
        <f t="shared" si="70"/>
        <v>8</v>
      </c>
      <c r="J1102" s="116" t="str">
        <f t="shared" si="71"/>
        <v>High season</v>
      </c>
      <c r="K1102" s="117" t="str" cm="1">
        <f t="array" ref="K1102">_xlfn.IFS(AND(H1102="Weekday", J1102="High season"), VLOOKUP(B1102, high_weekday, 2, 0),
    AND(H1102="Saturday", J1102="High season"), VLOOKUP(B1102, high_saturday, 2, 0),
    AND(H1102="Sunday", J1102="High season"), VLOOKUP(B1102, high_sunday, 2, 0),
    AND(H1102="Weekday", J1102="Low season"), VLOOKUP(B1102, low_weekdays, 2, 0),
    AND(H1102="Saturday", J1102="Low season"), VLOOKUP(B1102, low_saturday, 2, 0),
    AND(H1102="Sunday", J1102="Low season"), VLOOKUP(B1102, low_sunday, 2, 0),
    TRUE, "error")</f>
        <v>Peak</v>
      </c>
    </row>
    <row r="1103" spans="1:11" x14ac:dyDescent="0.25">
      <c r="A1103" s="111">
        <v>45161</v>
      </c>
      <c r="B1103" s="86">
        <v>0.79166666666666696</v>
      </c>
      <c r="C1103" s="91">
        <f t="shared" ca="1" si="68"/>
        <v>25</v>
      </c>
      <c r="D1103" s="118">
        <v>38</v>
      </c>
      <c r="E1103" s="119">
        <v>0.77083333333333304</v>
      </c>
      <c r="F1103" s="119">
        <v>0.79166666666666696</v>
      </c>
      <c r="G1103" s="115">
        <f t="shared" si="69"/>
        <v>4</v>
      </c>
      <c r="H1103" s="116" t="str" cm="1">
        <f t="array" ref="H1103">_xlfn.IFS((G1103&gt;=2)*(G1103&lt;=6), "Weekday", G1103=7, "Saturday", G1103=1, "Sunday")</f>
        <v>Weekday</v>
      </c>
      <c r="I1103" s="116">
        <f t="shared" si="70"/>
        <v>8</v>
      </c>
      <c r="J1103" s="116" t="str">
        <f t="shared" si="71"/>
        <v>High season</v>
      </c>
      <c r="K1103" s="117" t="str" cm="1">
        <f t="array" ref="K1103">_xlfn.IFS(AND(H1103="Weekday", J1103="High season"), VLOOKUP(B1103, high_weekday, 2, 0),
    AND(H1103="Saturday", J1103="High season"), VLOOKUP(B1103, high_saturday, 2, 0),
    AND(H1103="Sunday", J1103="High season"), VLOOKUP(B1103, high_sunday, 2, 0),
    AND(H1103="Weekday", J1103="Low season"), VLOOKUP(B1103, low_weekdays, 2, 0),
    AND(H1103="Saturday", J1103="Low season"), VLOOKUP(B1103, low_saturday, 2, 0),
    AND(H1103="Sunday", J1103="Low season"), VLOOKUP(B1103, low_sunday, 2, 0),
    TRUE, "error")</f>
        <v>Peak</v>
      </c>
    </row>
    <row r="1104" spans="1:11" x14ac:dyDescent="0.25">
      <c r="A1104" s="111">
        <v>45161</v>
      </c>
      <c r="B1104" s="86">
        <v>0.8125</v>
      </c>
      <c r="C1104" s="91">
        <f t="shared" ca="1" si="68"/>
        <v>16</v>
      </c>
      <c r="D1104" s="118">
        <v>39</v>
      </c>
      <c r="E1104" s="119">
        <v>0.79166666666666696</v>
      </c>
      <c r="F1104" s="119">
        <v>0.8125</v>
      </c>
      <c r="G1104" s="115">
        <f t="shared" si="69"/>
        <v>4</v>
      </c>
      <c r="H1104" s="116" t="str" cm="1">
        <f t="array" ref="H1104">_xlfn.IFS((G1104&gt;=2)*(G1104&lt;=6), "Weekday", G1104=7, "Saturday", G1104=1, "Sunday")</f>
        <v>Weekday</v>
      </c>
      <c r="I1104" s="116">
        <f t="shared" si="70"/>
        <v>8</v>
      </c>
      <c r="J1104" s="116" t="str">
        <f t="shared" si="71"/>
        <v>High season</v>
      </c>
      <c r="K1104" s="117" t="str" cm="1">
        <f t="array" ref="K1104">_xlfn.IFS(AND(H1104="Weekday", J1104="High season"), VLOOKUP(B1104, high_weekday, 2, 0),
    AND(H1104="Saturday", J1104="High season"), VLOOKUP(B1104, high_saturday, 2, 0),
    AND(H1104="Sunday", J1104="High season"), VLOOKUP(B1104, high_sunday, 2, 0),
    AND(H1104="Weekday", J1104="Low season"), VLOOKUP(B1104, low_weekdays, 2, 0),
    AND(H1104="Saturday", J1104="Low season"), VLOOKUP(B1104, low_saturday, 2, 0),
    AND(H1104="Sunday", J1104="Low season"), VLOOKUP(B1104, low_sunday, 2, 0),
    TRUE, "error")</f>
        <v>Standard</v>
      </c>
    </row>
    <row r="1105" spans="1:11" x14ac:dyDescent="0.25">
      <c r="A1105" s="111">
        <v>45161</v>
      </c>
      <c r="B1105" s="86">
        <v>0.83333333333333304</v>
      </c>
      <c r="C1105" s="91">
        <f t="shared" ca="1" si="68"/>
        <v>24</v>
      </c>
      <c r="D1105" s="118">
        <v>40</v>
      </c>
      <c r="E1105" s="119">
        <v>0.8125</v>
      </c>
      <c r="F1105" s="119">
        <v>0.83333333333333304</v>
      </c>
      <c r="G1105" s="115">
        <f t="shared" si="69"/>
        <v>4</v>
      </c>
      <c r="H1105" s="116" t="str" cm="1">
        <f t="array" ref="H1105">_xlfn.IFS((G1105&gt;=2)*(G1105&lt;=6), "Weekday", G1105=7, "Saturday", G1105=1, "Sunday")</f>
        <v>Weekday</v>
      </c>
      <c r="I1105" s="116">
        <f t="shared" si="70"/>
        <v>8</v>
      </c>
      <c r="J1105" s="116" t="str">
        <f t="shared" si="71"/>
        <v>High season</v>
      </c>
      <c r="K1105" s="117" t="str" cm="1">
        <f t="array" ref="K1105">_xlfn.IFS(AND(H1105="Weekday", J1105="High season"), VLOOKUP(B1105, high_weekday, 2, 0),
    AND(H1105="Saturday", J1105="High season"), VLOOKUP(B1105, high_saturday, 2, 0),
    AND(H1105="Sunday", J1105="High season"), VLOOKUP(B1105, high_sunday, 2, 0),
    AND(H1105="Weekday", J1105="Low season"), VLOOKUP(B1105, low_weekdays, 2, 0),
    AND(H1105="Saturday", J1105="Low season"), VLOOKUP(B1105, low_saturday, 2, 0),
    AND(H1105="Sunday", J1105="Low season"), VLOOKUP(B1105, low_sunday, 2, 0),
    TRUE, "error")</f>
        <v>Standard</v>
      </c>
    </row>
    <row r="1106" spans="1:11" x14ac:dyDescent="0.25">
      <c r="A1106" s="111">
        <v>45161</v>
      </c>
      <c r="B1106" s="86">
        <v>0.85416666666666696</v>
      </c>
      <c r="C1106" s="91">
        <f t="shared" ca="1" si="68"/>
        <v>21</v>
      </c>
      <c r="D1106" s="118">
        <v>41</v>
      </c>
      <c r="E1106" s="119">
        <v>0.83333333333333304</v>
      </c>
      <c r="F1106" s="119">
        <v>0.85416666666666696</v>
      </c>
      <c r="G1106" s="115">
        <f t="shared" si="69"/>
        <v>4</v>
      </c>
      <c r="H1106" s="116" t="str" cm="1">
        <f t="array" ref="H1106">_xlfn.IFS((G1106&gt;=2)*(G1106&lt;=6), "Weekday", G1106=7, "Saturday", G1106=1, "Sunday")</f>
        <v>Weekday</v>
      </c>
      <c r="I1106" s="116">
        <f t="shared" si="70"/>
        <v>8</v>
      </c>
      <c r="J1106" s="116" t="str">
        <f t="shared" si="71"/>
        <v>High season</v>
      </c>
      <c r="K1106" s="117" t="str" cm="1">
        <f t="array" ref="K1106">_xlfn.IFS(AND(H1106="Weekday", J1106="High season"), VLOOKUP(B1106, high_weekday, 2, 0),
    AND(H1106="Saturday", J1106="High season"), VLOOKUP(B1106, high_saturday, 2, 0),
    AND(H1106="Sunday", J1106="High season"), VLOOKUP(B1106, high_sunday, 2, 0),
    AND(H1106="Weekday", J1106="Low season"), VLOOKUP(B1106, low_weekdays, 2, 0),
    AND(H1106="Saturday", J1106="Low season"), VLOOKUP(B1106, low_saturday, 2, 0),
    AND(H1106="Sunday", J1106="Low season"), VLOOKUP(B1106, low_sunday, 2, 0),
    TRUE, "error")</f>
        <v>Standard</v>
      </c>
    </row>
    <row r="1107" spans="1:11" x14ac:dyDescent="0.25">
      <c r="A1107" s="111">
        <v>45161</v>
      </c>
      <c r="B1107" s="86">
        <v>0.875</v>
      </c>
      <c r="C1107" s="91">
        <f t="shared" ca="1" si="68"/>
        <v>25</v>
      </c>
      <c r="D1107" s="118">
        <v>42</v>
      </c>
      <c r="E1107" s="119">
        <v>0.85416666666666696</v>
      </c>
      <c r="F1107" s="119">
        <v>0.875</v>
      </c>
      <c r="G1107" s="115">
        <f t="shared" si="69"/>
        <v>4</v>
      </c>
      <c r="H1107" s="116" t="str" cm="1">
        <f t="array" ref="H1107">_xlfn.IFS((G1107&gt;=2)*(G1107&lt;=6), "Weekday", G1107=7, "Saturday", G1107=1, "Sunday")</f>
        <v>Weekday</v>
      </c>
      <c r="I1107" s="116">
        <f t="shared" si="70"/>
        <v>8</v>
      </c>
      <c r="J1107" s="116" t="str">
        <f t="shared" si="71"/>
        <v>High season</v>
      </c>
      <c r="K1107" s="117" t="str" cm="1">
        <f t="array" ref="K1107">_xlfn.IFS(AND(H1107="Weekday", J1107="High season"), VLOOKUP(B1107, high_weekday, 2, 0),
    AND(H1107="Saturday", J1107="High season"), VLOOKUP(B1107, high_saturday, 2, 0),
    AND(H1107="Sunday", J1107="High season"), VLOOKUP(B1107, high_sunday, 2, 0),
    AND(H1107="Weekday", J1107="Low season"), VLOOKUP(B1107, low_weekdays, 2, 0),
    AND(H1107="Saturday", J1107="Low season"), VLOOKUP(B1107, low_saturday, 2, 0),
    AND(H1107="Sunday", J1107="Low season"), VLOOKUP(B1107, low_sunday, 2, 0),
    TRUE, "error")</f>
        <v>Standard</v>
      </c>
    </row>
    <row r="1108" spans="1:11" x14ac:dyDescent="0.25">
      <c r="A1108" s="111">
        <v>45161</v>
      </c>
      <c r="B1108" s="86">
        <v>0.89583333333333304</v>
      </c>
      <c r="C1108" s="91">
        <f t="shared" ca="1" si="68"/>
        <v>17</v>
      </c>
      <c r="D1108" s="118">
        <v>43</v>
      </c>
      <c r="E1108" s="119">
        <v>0.875</v>
      </c>
      <c r="F1108" s="119">
        <v>0.89583333333333304</v>
      </c>
      <c r="G1108" s="115">
        <f t="shared" si="69"/>
        <v>4</v>
      </c>
      <c r="H1108" s="116" t="str" cm="1">
        <f t="array" ref="H1108">_xlfn.IFS((G1108&gt;=2)*(G1108&lt;=6), "Weekday", G1108=7, "Saturday", G1108=1, "Sunday")</f>
        <v>Weekday</v>
      </c>
      <c r="I1108" s="116">
        <f t="shared" si="70"/>
        <v>8</v>
      </c>
      <c r="J1108" s="116" t="str">
        <f t="shared" si="71"/>
        <v>High season</v>
      </c>
      <c r="K1108" s="117" t="str" cm="1">
        <f t="array" ref="K1108">_xlfn.IFS(AND(H1108="Weekday", J1108="High season"), VLOOKUP(B1108, high_weekday, 2, 0),
    AND(H1108="Saturday", J1108="High season"), VLOOKUP(B1108, high_saturday, 2, 0),
    AND(H1108="Sunday", J1108="High season"), VLOOKUP(B1108, high_sunday, 2, 0),
    AND(H1108="Weekday", J1108="Low season"), VLOOKUP(B1108, low_weekdays, 2, 0),
    AND(H1108="Saturday", J1108="Low season"), VLOOKUP(B1108, low_saturday, 2, 0),
    AND(H1108="Sunday", J1108="Low season"), VLOOKUP(B1108, low_sunday, 2, 0),
    TRUE, "error")</f>
        <v>Standard</v>
      </c>
    </row>
    <row r="1109" spans="1:11" x14ac:dyDescent="0.25">
      <c r="A1109" s="111">
        <v>45161</v>
      </c>
      <c r="B1109" s="86">
        <v>0.91666666666666696</v>
      </c>
      <c r="C1109" s="91">
        <f t="shared" ca="1" si="68"/>
        <v>22</v>
      </c>
      <c r="D1109" s="118">
        <v>44</v>
      </c>
      <c r="E1109" s="119">
        <v>0.89583333333333304</v>
      </c>
      <c r="F1109" s="119">
        <v>0.91666666666666696</v>
      </c>
      <c r="G1109" s="115">
        <f t="shared" si="69"/>
        <v>4</v>
      </c>
      <c r="H1109" s="116" t="str" cm="1">
        <f t="array" ref="H1109">_xlfn.IFS((G1109&gt;=2)*(G1109&lt;=6), "Weekday", G1109=7, "Saturday", G1109=1, "Sunday")</f>
        <v>Weekday</v>
      </c>
      <c r="I1109" s="116">
        <f t="shared" si="70"/>
        <v>8</v>
      </c>
      <c r="J1109" s="116" t="str">
        <f t="shared" si="71"/>
        <v>High season</v>
      </c>
      <c r="K1109" s="117" t="str" cm="1">
        <f t="array" ref="K1109">_xlfn.IFS(AND(H1109="Weekday", J1109="High season"), VLOOKUP(B1109, high_weekday, 2, 0),
    AND(H1109="Saturday", J1109="High season"), VLOOKUP(B1109, high_saturday, 2, 0),
    AND(H1109="Sunday", J1109="High season"), VLOOKUP(B1109, high_sunday, 2, 0),
    AND(H1109="Weekday", J1109="Low season"), VLOOKUP(B1109, low_weekdays, 2, 0),
    AND(H1109="Saturday", J1109="Low season"), VLOOKUP(B1109, low_saturday, 2, 0),
    AND(H1109="Sunday", J1109="Low season"), VLOOKUP(B1109, low_sunday, 2, 0),
    TRUE, "error")</f>
        <v>Standard</v>
      </c>
    </row>
    <row r="1110" spans="1:11" x14ac:dyDescent="0.25">
      <c r="A1110" s="111">
        <v>45161</v>
      </c>
      <c r="B1110" s="86">
        <v>0.9375</v>
      </c>
      <c r="C1110" s="91">
        <f t="shared" ca="1" si="68"/>
        <v>19</v>
      </c>
      <c r="D1110" s="118">
        <v>45</v>
      </c>
      <c r="E1110" s="119">
        <v>0.91666666666666696</v>
      </c>
      <c r="F1110" s="119">
        <v>0.9375</v>
      </c>
      <c r="G1110" s="115">
        <f t="shared" si="69"/>
        <v>4</v>
      </c>
      <c r="H1110" s="116" t="str" cm="1">
        <f t="array" ref="H1110">_xlfn.IFS((G1110&gt;=2)*(G1110&lt;=6), "Weekday", G1110=7, "Saturday", G1110=1, "Sunday")</f>
        <v>Weekday</v>
      </c>
      <c r="I1110" s="116">
        <f t="shared" si="70"/>
        <v>8</v>
      </c>
      <c r="J1110" s="116" t="str">
        <f t="shared" si="71"/>
        <v>High season</v>
      </c>
      <c r="K1110" s="117" t="str" cm="1">
        <f t="array" ref="K1110">_xlfn.IFS(AND(H1110="Weekday", J1110="High season"), VLOOKUP(B1110, high_weekday, 2, 0),
    AND(H1110="Saturday", J1110="High season"), VLOOKUP(B1110, high_saturday, 2, 0),
    AND(H1110="Sunday", J1110="High season"), VLOOKUP(B1110, high_sunday, 2, 0),
    AND(H1110="Weekday", J1110="Low season"), VLOOKUP(B1110, low_weekdays, 2, 0),
    AND(H1110="Saturday", J1110="Low season"), VLOOKUP(B1110, low_saturday, 2, 0),
    AND(H1110="Sunday", J1110="Low season"), VLOOKUP(B1110, low_sunday, 2, 0),
    TRUE, "error")</f>
        <v>Off-peak</v>
      </c>
    </row>
    <row r="1111" spans="1:11" x14ac:dyDescent="0.25">
      <c r="A1111" s="111">
        <v>45161</v>
      </c>
      <c r="B1111" s="86">
        <v>0.95833333333333304</v>
      </c>
      <c r="C1111" s="91">
        <f t="shared" ca="1" si="68"/>
        <v>24</v>
      </c>
      <c r="D1111" s="118">
        <v>46</v>
      </c>
      <c r="E1111" s="119">
        <v>0.9375</v>
      </c>
      <c r="F1111" s="119">
        <v>0.95833333333333304</v>
      </c>
      <c r="G1111" s="115">
        <f t="shared" si="69"/>
        <v>4</v>
      </c>
      <c r="H1111" s="116" t="str" cm="1">
        <f t="array" ref="H1111">_xlfn.IFS((G1111&gt;=2)*(G1111&lt;=6), "Weekday", G1111=7, "Saturday", G1111=1, "Sunday")</f>
        <v>Weekday</v>
      </c>
      <c r="I1111" s="116">
        <f t="shared" si="70"/>
        <v>8</v>
      </c>
      <c r="J1111" s="116" t="str">
        <f t="shared" si="71"/>
        <v>High season</v>
      </c>
      <c r="K1111" s="117" t="str" cm="1">
        <f t="array" ref="K1111">_xlfn.IFS(AND(H1111="Weekday", J1111="High season"), VLOOKUP(B1111, high_weekday, 2, 0),
    AND(H1111="Saturday", J1111="High season"), VLOOKUP(B1111, high_saturday, 2, 0),
    AND(H1111="Sunday", J1111="High season"), VLOOKUP(B1111, high_sunday, 2, 0),
    AND(H1111="Weekday", J1111="Low season"), VLOOKUP(B1111, low_weekdays, 2, 0),
    AND(H1111="Saturday", J1111="Low season"), VLOOKUP(B1111, low_saturday, 2, 0),
    AND(H1111="Sunday", J1111="Low season"), VLOOKUP(B1111, low_sunday, 2, 0),
    TRUE, "error")</f>
        <v>Off-peak</v>
      </c>
    </row>
    <row r="1112" spans="1:11" x14ac:dyDescent="0.25">
      <c r="A1112" s="111">
        <v>45161</v>
      </c>
      <c r="B1112" s="86">
        <v>0.97916666666666696</v>
      </c>
      <c r="C1112" s="91">
        <f t="shared" ca="1" si="68"/>
        <v>22</v>
      </c>
      <c r="D1112" s="118">
        <v>47</v>
      </c>
      <c r="E1112" s="119">
        <v>0.95833333333333304</v>
      </c>
      <c r="F1112" s="119">
        <v>0.97916666666666696</v>
      </c>
      <c r="G1112" s="115">
        <f t="shared" si="69"/>
        <v>4</v>
      </c>
      <c r="H1112" s="116" t="str" cm="1">
        <f t="array" ref="H1112">_xlfn.IFS((G1112&gt;=2)*(G1112&lt;=6), "Weekday", G1112=7, "Saturday", G1112=1, "Sunday")</f>
        <v>Weekday</v>
      </c>
      <c r="I1112" s="116">
        <f t="shared" si="70"/>
        <v>8</v>
      </c>
      <c r="J1112" s="116" t="str">
        <f t="shared" si="71"/>
        <v>High season</v>
      </c>
      <c r="K1112" s="117" t="str" cm="1">
        <f t="array" ref="K1112">_xlfn.IFS(AND(H1112="Weekday", J1112="High season"), VLOOKUP(B1112, high_weekday, 2, 0),
    AND(H1112="Saturday", J1112="High season"), VLOOKUP(B1112, high_saturday, 2, 0),
    AND(H1112="Sunday", J1112="High season"), VLOOKUP(B1112, high_sunday, 2, 0),
    AND(H1112="Weekday", J1112="Low season"), VLOOKUP(B1112, low_weekdays, 2, 0),
    AND(H1112="Saturday", J1112="Low season"), VLOOKUP(B1112, low_saturday, 2, 0),
    AND(H1112="Sunday", J1112="Low season"), VLOOKUP(B1112, low_sunday, 2, 0),
    TRUE, "error")</f>
        <v>Off-peak</v>
      </c>
    </row>
    <row r="1113" spans="1:11" x14ac:dyDescent="0.25">
      <c r="A1113" s="111">
        <v>45161</v>
      </c>
      <c r="B1113" s="86">
        <v>1</v>
      </c>
      <c r="C1113" s="91">
        <f t="shared" ca="1" si="68"/>
        <v>16</v>
      </c>
      <c r="D1113" s="118">
        <v>48</v>
      </c>
      <c r="E1113" s="119">
        <v>0.97916666666666696</v>
      </c>
      <c r="F1113" s="119">
        <v>1</v>
      </c>
      <c r="G1113" s="115">
        <f t="shared" si="69"/>
        <v>4</v>
      </c>
      <c r="H1113" s="116" t="str" cm="1">
        <f t="array" ref="H1113">_xlfn.IFS((G1113&gt;=2)*(G1113&lt;=6), "Weekday", G1113=7, "Saturday", G1113=1, "Sunday")</f>
        <v>Weekday</v>
      </c>
      <c r="I1113" s="116">
        <f t="shared" si="70"/>
        <v>8</v>
      </c>
      <c r="J1113" s="116" t="str">
        <f t="shared" si="71"/>
        <v>High season</v>
      </c>
      <c r="K1113" s="117" t="str" cm="1">
        <f t="array" ref="K1113">_xlfn.IFS(AND(H1113="Weekday", J1113="High season"), VLOOKUP(B1113, high_weekday, 2, 0),
    AND(H1113="Saturday", J1113="High season"), VLOOKUP(B1113, high_saturday, 2, 0),
    AND(H1113="Sunday", J1113="High season"), VLOOKUP(B1113, high_sunday, 2, 0),
    AND(H1113="Weekday", J1113="Low season"), VLOOKUP(B1113, low_weekdays, 2, 0),
    AND(H1113="Saturday", J1113="Low season"), VLOOKUP(B1113, low_saturday, 2, 0),
    AND(H1113="Sunday", J1113="Low season"), VLOOKUP(B1113, low_sunday, 2, 0),
    TRUE, "error")</f>
        <v>Off-peak</v>
      </c>
    </row>
    <row r="1114" spans="1:11" x14ac:dyDescent="0.25">
      <c r="A1114" s="111">
        <v>45162</v>
      </c>
      <c r="B1114" s="86">
        <v>2.0833333333333332E-2</v>
      </c>
      <c r="C1114" s="91">
        <f t="shared" ca="1" si="68"/>
        <v>24</v>
      </c>
      <c r="D1114" s="118">
        <v>1</v>
      </c>
      <c r="E1114" s="119">
        <v>0</v>
      </c>
      <c r="F1114" s="119">
        <v>2.0833333333333332E-2</v>
      </c>
      <c r="G1114" s="115">
        <f t="shared" si="69"/>
        <v>5</v>
      </c>
      <c r="H1114" s="116" t="str" cm="1">
        <f t="array" ref="H1114">_xlfn.IFS((G1114&gt;=2)*(G1114&lt;=6), "Weekday", G1114=7, "Saturday", G1114=1, "Sunday")</f>
        <v>Weekday</v>
      </c>
      <c r="I1114" s="116">
        <f t="shared" si="70"/>
        <v>8</v>
      </c>
      <c r="J1114" s="116" t="str">
        <f t="shared" si="71"/>
        <v>High season</v>
      </c>
      <c r="K1114" s="117" t="str" cm="1">
        <f t="array" ref="K1114">_xlfn.IFS(AND(H1114="Weekday", J1114="High season"), VLOOKUP(B1114, high_weekday, 2, 0),
    AND(H1114="Saturday", J1114="High season"), VLOOKUP(B1114, high_saturday, 2, 0),
    AND(H1114="Sunday", J1114="High season"), VLOOKUP(B1114, high_sunday, 2, 0),
    AND(H1114="Weekday", J1114="Low season"), VLOOKUP(B1114, low_weekdays, 2, 0),
    AND(H1114="Saturday", J1114="Low season"), VLOOKUP(B1114, low_saturday, 2, 0),
    AND(H1114="Sunday", J1114="Low season"), VLOOKUP(B1114, low_sunday, 2, 0),
    TRUE, "error")</f>
        <v>Off-peak</v>
      </c>
    </row>
    <row r="1115" spans="1:11" x14ac:dyDescent="0.25">
      <c r="A1115" s="111">
        <v>45162</v>
      </c>
      <c r="B1115" s="86">
        <v>4.1666666666666664E-2</v>
      </c>
      <c r="C1115" s="91">
        <f t="shared" ca="1" si="68"/>
        <v>15</v>
      </c>
      <c r="D1115" s="118">
        <v>2</v>
      </c>
      <c r="E1115" s="119">
        <v>2.0833333333333332E-2</v>
      </c>
      <c r="F1115" s="119">
        <v>4.1666666666666664E-2</v>
      </c>
      <c r="G1115" s="115">
        <f t="shared" si="69"/>
        <v>5</v>
      </c>
      <c r="H1115" s="116" t="str" cm="1">
        <f t="array" ref="H1115">_xlfn.IFS((G1115&gt;=2)*(G1115&lt;=6), "Weekday", G1115=7, "Saturday", G1115=1, "Sunday")</f>
        <v>Weekday</v>
      </c>
      <c r="I1115" s="116">
        <f t="shared" si="70"/>
        <v>8</v>
      </c>
      <c r="J1115" s="116" t="str">
        <f t="shared" si="71"/>
        <v>High season</v>
      </c>
      <c r="K1115" s="117" t="str" cm="1">
        <f t="array" ref="K1115">_xlfn.IFS(AND(H1115="Weekday", J1115="High season"), VLOOKUP(B1115, high_weekday, 2, 0),
    AND(H1115="Saturday", J1115="High season"), VLOOKUP(B1115, high_saturday, 2, 0),
    AND(H1115="Sunday", J1115="High season"), VLOOKUP(B1115, high_sunday, 2, 0),
    AND(H1115="Weekday", J1115="Low season"), VLOOKUP(B1115, low_weekdays, 2, 0),
    AND(H1115="Saturday", J1115="Low season"), VLOOKUP(B1115, low_saturday, 2, 0),
    AND(H1115="Sunday", J1115="Low season"), VLOOKUP(B1115, low_sunday, 2, 0),
    TRUE, "error")</f>
        <v>Off-peak</v>
      </c>
    </row>
    <row r="1116" spans="1:11" x14ac:dyDescent="0.25">
      <c r="A1116" s="111">
        <v>45162</v>
      </c>
      <c r="B1116" s="86">
        <v>6.25E-2</v>
      </c>
      <c r="C1116" s="91">
        <f t="shared" ca="1" si="68"/>
        <v>28</v>
      </c>
      <c r="D1116" s="118">
        <v>3</v>
      </c>
      <c r="E1116" s="119">
        <v>4.1666666666666664E-2</v>
      </c>
      <c r="F1116" s="119">
        <v>6.25E-2</v>
      </c>
      <c r="G1116" s="115">
        <f t="shared" si="69"/>
        <v>5</v>
      </c>
      <c r="H1116" s="116" t="str" cm="1">
        <f t="array" ref="H1116">_xlfn.IFS((G1116&gt;=2)*(G1116&lt;=6), "Weekday", G1116=7, "Saturday", G1116=1, "Sunday")</f>
        <v>Weekday</v>
      </c>
      <c r="I1116" s="116">
        <f t="shared" si="70"/>
        <v>8</v>
      </c>
      <c r="J1116" s="116" t="str">
        <f t="shared" si="71"/>
        <v>High season</v>
      </c>
      <c r="K1116" s="117" t="str" cm="1">
        <f t="array" ref="K1116">_xlfn.IFS(AND(H1116="Weekday", J1116="High season"), VLOOKUP(B1116, high_weekday, 2, 0),
    AND(H1116="Saturday", J1116="High season"), VLOOKUP(B1116, high_saturday, 2, 0),
    AND(H1116="Sunday", J1116="High season"), VLOOKUP(B1116, high_sunday, 2, 0),
    AND(H1116="Weekday", J1116="Low season"), VLOOKUP(B1116, low_weekdays, 2, 0),
    AND(H1116="Saturday", J1116="Low season"), VLOOKUP(B1116, low_saturday, 2, 0),
    AND(H1116="Sunday", J1116="Low season"), VLOOKUP(B1116, low_sunday, 2, 0),
    TRUE, "error")</f>
        <v>Off-peak</v>
      </c>
    </row>
    <row r="1117" spans="1:11" x14ac:dyDescent="0.25">
      <c r="A1117" s="111">
        <v>45162</v>
      </c>
      <c r="B1117" s="86">
        <v>8.3333333333333301E-2</v>
      </c>
      <c r="C1117" s="91">
        <f t="shared" ca="1" si="68"/>
        <v>15</v>
      </c>
      <c r="D1117" s="118">
        <v>4</v>
      </c>
      <c r="E1117" s="119">
        <v>6.25E-2</v>
      </c>
      <c r="F1117" s="119">
        <v>8.3333333333333301E-2</v>
      </c>
      <c r="G1117" s="115">
        <f t="shared" si="69"/>
        <v>5</v>
      </c>
      <c r="H1117" s="116" t="str" cm="1">
        <f t="array" ref="H1117">_xlfn.IFS((G1117&gt;=2)*(G1117&lt;=6), "Weekday", G1117=7, "Saturday", G1117=1, "Sunday")</f>
        <v>Weekday</v>
      </c>
      <c r="I1117" s="116">
        <f t="shared" si="70"/>
        <v>8</v>
      </c>
      <c r="J1117" s="116" t="str">
        <f t="shared" si="71"/>
        <v>High season</v>
      </c>
      <c r="K1117" s="117" t="str" cm="1">
        <f t="array" ref="K1117">_xlfn.IFS(AND(H1117="Weekday", J1117="High season"), VLOOKUP(B1117, high_weekday, 2, 0),
    AND(H1117="Saturday", J1117="High season"), VLOOKUP(B1117, high_saturday, 2, 0),
    AND(H1117="Sunday", J1117="High season"), VLOOKUP(B1117, high_sunday, 2, 0),
    AND(H1117="Weekday", J1117="Low season"), VLOOKUP(B1117, low_weekdays, 2, 0),
    AND(H1117="Saturday", J1117="Low season"), VLOOKUP(B1117, low_saturday, 2, 0),
    AND(H1117="Sunday", J1117="Low season"), VLOOKUP(B1117, low_sunday, 2, 0),
    TRUE, "error")</f>
        <v>Off-peak</v>
      </c>
    </row>
    <row r="1118" spans="1:11" x14ac:dyDescent="0.25">
      <c r="A1118" s="111">
        <v>45162</v>
      </c>
      <c r="B1118" s="86">
        <v>0.104166666666667</v>
      </c>
      <c r="C1118" s="91">
        <f t="shared" ca="1" si="68"/>
        <v>19</v>
      </c>
      <c r="D1118" s="118">
        <v>5</v>
      </c>
      <c r="E1118" s="119">
        <v>8.3333333333333301E-2</v>
      </c>
      <c r="F1118" s="119">
        <v>0.104166666666667</v>
      </c>
      <c r="G1118" s="115">
        <f t="shared" si="69"/>
        <v>5</v>
      </c>
      <c r="H1118" s="116" t="str" cm="1">
        <f t="array" ref="H1118">_xlfn.IFS((G1118&gt;=2)*(G1118&lt;=6), "Weekday", G1118=7, "Saturday", G1118=1, "Sunday")</f>
        <v>Weekday</v>
      </c>
      <c r="I1118" s="116">
        <f t="shared" si="70"/>
        <v>8</v>
      </c>
      <c r="J1118" s="116" t="str">
        <f t="shared" si="71"/>
        <v>High season</v>
      </c>
      <c r="K1118" s="117" t="str" cm="1">
        <f t="array" ref="K1118">_xlfn.IFS(AND(H1118="Weekday", J1118="High season"), VLOOKUP(B1118, high_weekday, 2, 0),
    AND(H1118="Saturday", J1118="High season"), VLOOKUP(B1118, high_saturday, 2, 0),
    AND(H1118="Sunday", J1118="High season"), VLOOKUP(B1118, high_sunday, 2, 0),
    AND(H1118="Weekday", J1118="Low season"), VLOOKUP(B1118, low_weekdays, 2, 0),
    AND(H1118="Saturday", J1118="Low season"), VLOOKUP(B1118, low_saturday, 2, 0),
    AND(H1118="Sunday", J1118="Low season"), VLOOKUP(B1118, low_sunday, 2, 0),
    TRUE, "error")</f>
        <v>Off-peak</v>
      </c>
    </row>
    <row r="1119" spans="1:11" x14ac:dyDescent="0.25">
      <c r="A1119" s="111">
        <v>45162</v>
      </c>
      <c r="B1119" s="86">
        <v>0.125</v>
      </c>
      <c r="C1119" s="91">
        <f t="shared" ca="1" si="68"/>
        <v>2</v>
      </c>
      <c r="D1119" s="118">
        <v>6</v>
      </c>
      <c r="E1119" s="119">
        <v>0.104166666666667</v>
      </c>
      <c r="F1119" s="119">
        <v>0.125</v>
      </c>
      <c r="G1119" s="115">
        <f t="shared" si="69"/>
        <v>5</v>
      </c>
      <c r="H1119" s="116" t="str" cm="1">
        <f t="array" ref="H1119">_xlfn.IFS((G1119&gt;=2)*(G1119&lt;=6), "Weekday", G1119=7, "Saturday", G1119=1, "Sunday")</f>
        <v>Weekday</v>
      </c>
      <c r="I1119" s="116">
        <f t="shared" si="70"/>
        <v>8</v>
      </c>
      <c r="J1119" s="116" t="str">
        <f t="shared" si="71"/>
        <v>High season</v>
      </c>
      <c r="K1119" s="117" t="str" cm="1">
        <f t="array" ref="K1119">_xlfn.IFS(AND(H1119="Weekday", J1119="High season"), VLOOKUP(B1119, high_weekday, 2, 0),
    AND(H1119="Saturday", J1119="High season"), VLOOKUP(B1119, high_saturday, 2, 0),
    AND(H1119="Sunday", J1119="High season"), VLOOKUP(B1119, high_sunday, 2, 0),
    AND(H1119="Weekday", J1119="Low season"), VLOOKUP(B1119, low_weekdays, 2, 0),
    AND(H1119="Saturday", J1119="Low season"), VLOOKUP(B1119, low_saturday, 2, 0),
    AND(H1119="Sunday", J1119="Low season"), VLOOKUP(B1119, low_sunday, 2, 0),
    TRUE, "error")</f>
        <v>Off-peak</v>
      </c>
    </row>
    <row r="1120" spans="1:11" x14ac:dyDescent="0.25">
      <c r="A1120" s="111">
        <v>45162</v>
      </c>
      <c r="B1120" s="86">
        <v>0.14583333333333301</v>
      </c>
      <c r="C1120" s="91">
        <f t="shared" ca="1" si="68"/>
        <v>18</v>
      </c>
      <c r="D1120" s="118">
        <v>7</v>
      </c>
      <c r="E1120" s="119">
        <v>0.125</v>
      </c>
      <c r="F1120" s="119">
        <v>0.14583333333333301</v>
      </c>
      <c r="G1120" s="115">
        <f t="shared" si="69"/>
        <v>5</v>
      </c>
      <c r="H1120" s="116" t="str" cm="1">
        <f t="array" ref="H1120">_xlfn.IFS((G1120&gt;=2)*(G1120&lt;=6), "Weekday", G1120=7, "Saturday", G1120=1, "Sunday")</f>
        <v>Weekday</v>
      </c>
      <c r="I1120" s="116">
        <f t="shared" si="70"/>
        <v>8</v>
      </c>
      <c r="J1120" s="116" t="str">
        <f t="shared" si="71"/>
        <v>High season</v>
      </c>
      <c r="K1120" s="117" t="str" cm="1">
        <f t="array" ref="K1120">_xlfn.IFS(AND(H1120="Weekday", J1120="High season"), VLOOKUP(B1120, high_weekday, 2, 0),
    AND(H1120="Saturday", J1120="High season"), VLOOKUP(B1120, high_saturday, 2, 0),
    AND(H1120="Sunday", J1120="High season"), VLOOKUP(B1120, high_sunday, 2, 0),
    AND(H1120="Weekday", J1120="Low season"), VLOOKUP(B1120, low_weekdays, 2, 0),
    AND(H1120="Saturday", J1120="Low season"), VLOOKUP(B1120, low_saturday, 2, 0),
    AND(H1120="Sunday", J1120="Low season"), VLOOKUP(B1120, low_sunday, 2, 0),
    TRUE, "error")</f>
        <v>Off-peak</v>
      </c>
    </row>
    <row r="1121" spans="1:11" x14ac:dyDescent="0.25">
      <c r="A1121" s="111">
        <v>45162</v>
      </c>
      <c r="B1121" s="86">
        <v>0.16666666666666699</v>
      </c>
      <c r="C1121" s="91">
        <f t="shared" ca="1" si="68"/>
        <v>17</v>
      </c>
      <c r="D1121" s="118">
        <v>8</v>
      </c>
      <c r="E1121" s="119">
        <v>0.14583333333333301</v>
      </c>
      <c r="F1121" s="119">
        <v>0.16666666666666699</v>
      </c>
      <c r="G1121" s="115">
        <f t="shared" si="69"/>
        <v>5</v>
      </c>
      <c r="H1121" s="116" t="str" cm="1">
        <f t="array" ref="H1121">_xlfn.IFS((G1121&gt;=2)*(G1121&lt;=6), "Weekday", G1121=7, "Saturday", G1121=1, "Sunday")</f>
        <v>Weekday</v>
      </c>
      <c r="I1121" s="116">
        <f t="shared" si="70"/>
        <v>8</v>
      </c>
      <c r="J1121" s="116" t="str">
        <f t="shared" si="71"/>
        <v>High season</v>
      </c>
      <c r="K1121" s="117" t="str" cm="1">
        <f t="array" ref="K1121">_xlfn.IFS(AND(H1121="Weekday", J1121="High season"), VLOOKUP(B1121, high_weekday, 2, 0),
    AND(H1121="Saturday", J1121="High season"), VLOOKUP(B1121, high_saturday, 2, 0),
    AND(H1121="Sunday", J1121="High season"), VLOOKUP(B1121, high_sunday, 2, 0),
    AND(H1121="Weekday", J1121="Low season"), VLOOKUP(B1121, low_weekdays, 2, 0),
    AND(H1121="Saturday", J1121="Low season"), VLOOKUP(B1121, low_saturday, 2, 0),
    AND(H1121="Sunday", J1121="Low season"), VLOOKUP(B1121, low_sunday, 2, 0),
    TRUE, "error")</f>
        <v>Off-peak</v>
      </c>
    </row>
    <row r="1122" spans="1:11" x14ac:dyDescent="0.25">
      <c r="A1122" s="111">
        <v>45162</v>
      </c>
      <c r="B1122" s="86">
        <v>0.1875</v>
      </c>
      <c r="C1122" s="91">
        <f t="shared" ca="1" si="68"/>
        <v>4</v>
      </c>
      <c r="D1122" s="118">
        <v>9</v>
      </c>
      <c r="E1122" s="119">
        <v>0.16666666666666699</v>
      </c>
      <c r="F1122" s="119">
        <v>0.1875</v>
      </c>
      <c r="G1122" s="115">
        <f t="shared" si="69"/>
        <v>5</v>
      </c>
      <c r="H1122" s="116" t="str" cm="1">
        <f t="array" ref="H1122">_xlfn.IFS((G1122&gt;=2)*(G1122&lt;=6), "Weekday", G1122=7, "Saturday", G1122=1, "Sunday")</f>
        <v>Weekday</v>
      </c>
      <c r="I1122" s="116">
        <f t="shared" si="70"/>
        <v>8</v>
      </c>
      <c r="J1122" s="116" t="str">
        <f t="shared" si="71"/>
        <v>High season</v>
      </c>
      <c r="K1122" s="117" t="str" cm="1">
        <f t="array" ref="K1122">_xlfn.IFS(AND(H1122="Weekday", J1122="High season"), VLOOKUP(B1122, high_weekday, 2, 0),
    AND(H1122="Saturday", J1122="High season"), VLOOKUP(B1122, high_saturday, 2, 0),
    AND(H1122="Sunday", J1122="High season"), VLOOKUP(B1122, high_sunday, 2, 0),
    AND(H1122="Weekday", J1122="Low season"), VLOOKUP(B1122, low_weekdays, 2, 0),
    AND(H1122="Saturday", J1122="Low season"), VLOOKUP(B1122, low_saturday, 2, 0),
    AND(H1122="Sunday", J1122="Low season"), VLOOKUP(B1122, low_sunday, 2, 0),
    TRUE, "error")</f>
        <v>Off-peak</v>
      </c>
    </row>
    <row r="1123" spans="1:11" x14ac:dyDescent="0.25">
      <c r="A1123" s="111">
        <v>45162</v>
      </c>
      <c r="B1123" s="86">
        <v>0.20833333333333301</v>
      </c>
      <c r="C1123" s="91">
        <f t="shared" ca="1" si="68"/>
        <v>22</v>
      </c>
      <c r="D1123" s="118">
        <v>10</v>
      </c>
      <c r="E1123" s="119">
        <v>0.1875</v>
      </c>
      <c r="F1123" s="119">
        <v>0.20833333333333301</v>
      </c>
      <c r="G1123" s="115">
        <f t="shared" si="69"/>
        <v>5</v>
      </c>
      <c r="H1123" s="116" t="str" cm="1">
        <f t="array" ref="H1123">_xlfn.IFS((G1123&gt;=2)*(G1123&lt;=6), "Weekday", G1123=7, "Saturday", G1123=1, "Sunday")</f>
        <v>Weekday</v>
      </c>
      <c r="I1123" s="116">
        <f t="shared" si="70"/>
        <v>8</v>
      </c>
      <c r="J1123" s="116" t="str">
        <f t="shared" si="71"/>
        <v>High season</v>
      </c>
      <c r="K1123" s="117" t="str" cm="1">
        <f t="array" ref="K1123">_xlfn.IFS(AND(H1123="Weekday", J1123="High season"), VLOOKUP(B1123, high_weekday, 2, 0),
    AND(H1123="Saturday", J1123="High season"), VLOOKUP(B1123, high_saturday, 2, 0),
    AND(H1123="Sunday", J1123="High season"), VLOOKUP(B1123, high_sunday, 2, 0),
    AND(H1123="Weekday", J1123="Low season"), VLOOKUP(B1123, low_weekdays, 2, 0),
    AND(H1123="Saturday", J1123="Low season"), VLOOKUP(B1123, low_saturday, 2, 0),
    AND(H1123="Sunday", J1123="Low season"), VLOOKUP(B1123, low_sunday, 2, 0),
    TRUE, "error")</f>
        <v>Off-peak</v>
      </c>
    </row>
    <row r="1124" spans="1:11" x14ac:dyDescent="0.25">
      <c r="A1124" s="111">
        <v>45162</v>
      </c>
      <c r="B1124" s="86">
        <v>0.22916666666666699</v>
      </c>
      <c r="C1124" s="91">
        <f t="shared" ca="1" si="68"/>
        <v>13</v>
      </c>
      <c r="D1124" s="118">
        <v>11</v>
      </c>
      <c r="E1124" s="119">
        <v>0.20833333333333301</v>
      </c>
      <c r="F1124" s="119">
        <v>0.22916666666666699</v>
      </c>
      <c r="G1124" s="115">
        <f t="shared" si="69"/>
        <v>5</v>
      </c>
      <c r="H1124" s="116" t="str" cm="1">
        <f t="array" ref="H1124">_xlfn.IFS((G1124&gt;=2)*(G1124&lt;=6), "Weekday", G1124=7, "Saturday", G1124=1, "Sunday")</f>
        <v>Weekday</v>
      </c>
      <c r="I1124" s="116">
        <f t="shared" si="70"/>
        <v>8</v>
      </c>
      <c r="J1124" s="116" t="str">
        <f t="shared" si="71"/>
        <v>High season</v>
      </c>
      <c r="K1124" s="117" t="str" cm="1">
        <f t="array" ref="K1124">_xlfn.IFS(AND(H1124="Weekday", J1124="High season"), VLOOKUP(B1124, high_weekday, 2, 0),
    AND(H1124="Saturday", J1124="High season"), VLOOKUP(B1124, high_saturday, 2, 0),
    AND(H1124="Sunday", J1124="High season"), VLOOKUP(B1124, high_sunday, 2, 0),
    AND(H1124="Weekday", J1124="Low season"), VLOOKUP(B1124, low_weekdays, 2, 0),
    AND(H1124="Saturday", J1124="Low season"), VLOOKUP(B1124, low_saturday, 2, 0),
    AND(H1124="Sunday", J1124="Low season"), VLOOKUP(B1124, low_sunday, 2, 0),
    TRUE, "error")</f>
        <v>Off-peak</v>
      </c>
    </row>
    <row r="1125" spans="1:11" x14ac:dyDescent="0.25">
      <c r="A1125" s="111">
        <v>45162</v>
      </c>
      <c r="B1125" s="86">
        <v>0.25</v>
      </c>
      <c r="C1125" s="91">
        <f t="shared" ca="1" si="68"/>
        <v>23</v>
      </c>
      <c r="D1125" s="118">
        <v>12</v>
      </c>
      <c r="E1125" s="119">
        <v>0.22916666666666699</v>
      </c>
      <c r="F1125" s="119">
        <v>0.25</v>
      </c>
      <c r="G1125" s="115">
        <f t="shared" si="69"/>
        <v>5</v>
      </c>
      <c r="H1125" s="116" t="str" cm="1">
        <f t="array" ref="H1125">_xlfn.IFS((G1125&gt;=2)*(G1125&lt;=6), "Weekday", G1125=7, "Saturday", G1125=1, "Sunday")</f>
        <v>Weekday</v>
      </c>
      <c r="I1125" s="116">
        <f t="shared" si="70"/>
        <v>8</v>
      </c>
      <c r="J1125" s="116" t="str">
        <f t="shared" si="71"/>
        <v>High season</v>
      </c>
      <c r="K1125" s="117" t="str" cm="1">
        <f t="array" ref="K1125">_xlfn.IFS(AND(H1125="Weekday", J1125="High season"), VLOOKUP(B1125, high_weekday, 2, 0),
    AND(H1125="Saturday", J1125="High season"), VLOOKUP(B1125, high_saturday, 2, 0),
    AND(H1125="Sunday", J1125="High season"), VLOOKUP(B1125, high_sunday, 2, 0),
    AND(H1125="Weekday", J1125="Low season"), VLOOKUP(B1125, low_weekdays, 2, 0),
    AND(H1125="Saturday", J1125="Low season"), VLOOKUP(B1125, low_saturday, 2, 0),
    AND(H1125="Sunday", J1125="Low season"), VLOOKUP(B1125, low_sunday, 2, 0),
    TRUE, "error")</f>
        <v>Off-peak</v>
      </c>
    </row>
    <row r="1126" spans="1:11" x14ac:dyDescent="0.25">
      <c r="A1126" s="111">
        <v>45162</v>
      </c>
      <c r="B1126" s="86">
        <v>0.27083333333333298</v>
      </c>
      <c r="C1126" s="91">
        <f t="shared" ca="1" si="68"/>
        <v>14</v>
      </c>
      <c r="D1126" s="118">
        <v>13</v>
      </c>
      <c r="E1126" s="119">
        <v>0.25</v>
      </c>
      <c r="F1126" s="119">
        <v>0.27083333333333298</v>
      </c>
      <c r="G1126" s="115">
        <f t="shared" si="69"/>
        <v>5</v>
      </c>
      <c r="H1126" s="116" t="str" cm="1">
        <f t="array" ref="H1126">_xlfn.IFS((G1126&gt;=2)*(G1126&lt;=6), "Weekday", G1126=7, "Saturday", G1126=1, "Sunday")</f>
        <v>Weekday</v>
      </c>
      <c r="I1126" s="116">
        <f t="shared" si="70"/>
        <v>8</v>
      </c>
      <c r="J1126" s="116" t="str">
        <f t="shared" si="71"/>
        <v>High season</v>
      </c>
      <c r="K1126" s="117" t="str" cm="1">
        <f t="array" ref="K1126">_xlfn.IFS(AND(H1126="Weekday", J1126="High season"), VLOOKUP(B1126, high_weekday, 2, 0),
    AND(H1126="Saturday", J1126="High season"), VLOOKUP(B1126, high_saturday, 2, 0),
    AND(H1126="Sunday", J1126="High season"), VLOOKUP(B1126, high_sunday, 2, 0),
    AND(H1126="Weekday", J1126="Low season"), VLOOKUP(B1126, low_weekdays, 2, 0),
    AND(H1126="Saturday", J1126="Low season"), VLOOKUP(B1126, low_saturday, 2, 0),
    AND(H1126="Sunday", J1126="Low season"), VLOOKUP(B1126, low_sunday, 2, 0),
    TRUE, "error")</f>
        <v>Peak</v>
      </c>
    </row>
    <row r="1127" spans="1:11" x14ac:dyDescent="0.25">
      <c r="A1127" s="111">
        <v>45162</v>
      </c>
      <c r="B1127" s="86">
        <v>0.29166666666666702</v>
      </c>
      <c r="C1127" s="91">
        <f t="shared" ca="1" si="68"/>
        <v>21</v>
      </c>
      <c r="D1127" s="118">
        <v>14</v>
      </c>
      <c r="E1127" s="119">
        <v>0.27083333333333298</v>
      </c>
      <c r="F1127" s="119">
        <v>0.29166666666666702</v>
      </c>
      <c r="G1127" s="115">
        <f t="shared" si="69"/>
        <v>5</v>
      </c>
      <c r="H1127" s="116" t="str" cm="1">
        <f t="array" ref="H1127">_xlfn.IFS((G1127&gt;=2)*(G1127&lt;=6), "Weekday", G1127=7, "Saturday", G1127=1, "Sunday")</f>
        <v>Weekday</v>
      </c>
      <c r="I1127" s="116">
        <f t="shared" si="70"/>
        <v>8</v>
      </c>
      <c r="J1127" s="116" t="str">
        <f t="shared" si="71"/>
        <v>High season</v>
      </c>
      <c r="K1127" s="117" t="str" cm="1">
        <f t="array" ref="K1127">_xlfn.IFS(AND(H1127="Weekday", J1127="High season"), VLOOKUP(B1127, high_weekday, 2, 0),
    AND(H1127="Saturday", J1127="High season"), VLOOKUP(B1127, high_saturday, 2, 0),
    AND(H1127="Sunday", J1127="High season"), VLOOKUP(B1127, high_sunday, 2, 0),
    AND(H1127="Weekday", J1127="Low season"), VLOOKUP(B1127, low_weekdays, 2, 0),
    AND(H1127="Saturday", J1127="Low season"), VLOOKUP(B1127, low_saturday, 2, 0),
    AND(H1127="Sunday", J1127="Low season"), VLOOKUP(B1127, low_sunday, 2, 0),
    TRUE, "error")</f>
        <v>Peak</v>
      </c>
    </row>
    <row r="1128" spans="1:11" x14ac:dyDescent="0.25">
      <c r="A1128" s="111">
        <v>45162</v>
      </c>
      <c r="B1128" s="86">
        <v>0.3125</v>
      </c>
      <c r="C1128" s="91">
        <f t="shared" ca="1" si="68"/>
        <v>25</v>
      </c>
      <c r="D1128" s="118">
        <v>15</v>
      </c>
      <c r="E1128" s="119">
        <v>0.29166666666666702</v>
      </c>
      <c r="F1128" s="119">
        <v>0.3125</v>
      </c>
      <c r="G1128" s="115">
        <f t="shared" si="69"/>
        <v>5</v>
      </c>
      <c r="H1128" s="116" t="str" cm="1">
        <f t="array" ref="H1128">_xlfn.IFS((G1128&gt;=2)*(G1128&lt;=6), "Weekday", G1128=7, "Saturday", G1128=1, "Sunday")</f>
        <v>Weekday</v>
      </c>
      <c r="I1128" s="116">
        <f t="shared" si="70"/>
        <v>8</v>
      </c>
      <c r="J1128" s="116" t="str">
        <f t="shared" si="71"/>
        <v>High season</v>
      </c>
      <c r="K1128" s="117" t="str" cm="1">
        <f t="array" ref="K1128">_xlfn.IFS(AND(H1128="Weekday", J1128="High season"), VLOOKUP(B1128, high_weekday, 2, 0),
    AND(H1128="Saturday", J1128="High season"), VLOOKUP(B1128, high_saturday, 2, 0),
    AND(H1128="Sunday", J1128="High season"), VLOOKUP(B1128, high_sunday, 2, 0),
    AND(H1128="Weekday", J1128="Low season"), VLOOKUP(B1128, low_weekdays, 2, 0),
    AND(H1128="Saturday", J1128="Low season"), VLOOKUP(B1128, low_saturday, 2, 0),
    AND(H1128="Sunday", J1128="Low season"), VLOOKUP(B1128, low_sunday, 2, 0),
    TRUE, "error")</f>
        <v>Peak</v>
      </c>
    </row>
    <row r="1129" spans="1:11" x14ac:dyDescent="0.25">
      <c r="A1129" s="111">
        <v>45162</v>
      </c>
      <c r="B1129" s="86">
        <v>0.33333333333333298</v>
      </c>
      <c r="C1129" s="91">
        <f t="shared" ca="1" si="68"/>
        <v>24</v>
      </c>
      <c r="D1129" s="118">
        <v>16</v>
      </c>
      <c r="E1129" s="119">
        <v>0.3125</v>
      </c>
      <c r="F1129" s="119">
        <v>0.33333333333333298</v>
      </c>
      <c r="G1129" s="115">
        <f t="shared" si="69"/>
        <v>5</v>
      </c>
      <c r="H1129" s="116" t="str" cm="1">
        <f t="array" ref="H1129">_xlfn.IFS((G1129&gt;=2)*(G1129&lt;=6), "Weekday", G1129=7, "Saturday", G1129=1, "Sunday")</f>
        <v>Weekday</v>
      </c>
      <c r="I1129" s="116">
        <f t="shared" si="70"/>
        <v>8</v>
      </c>
      <c r="J1129" s="116" t="str">
        <f t="shared" si="71"/>
        <v>High season</v>
      </c>
      <c r="K1129" s="117" t="str" cm="1">
        <f t="array" ref="K1129">_xlfn.IFS(AND(H1129="Weekday", J1129="High season"), VLOOKUP(B1129, high_weekday, 2, 0),
    AND(H1129="Saturday", J1129="High season"), VLOOKUP(B1129, high_saturday, 2, 0),
    AND(H1129="Sunday", J1129="High season"), VLOOKUP(B1129, high_sunday, 2, 0),
    AND(H1129="Weekday", J1129="Low season"), VLOOKUP(B1129, low_weekdays, 2, 0),
    AND(H1129="Saturday", J1129="Low season"), VLOOKUP(B1129, low_saturday, 2, 0),
    AND(H1129="Sunday", J1129="Low season"), VLOOKUP(B1129, low_sunday, 2, 0),
    TRUE, "error")</f>
        <v>Peak</v>
      </c>
    </row>
    <row r="1130" spans="1:11" x14ac:dyDescent="0.25">
      <c r="A1130" s="111">
        <v>45162</v>
      </c>
      <c r="B1130" s="86">
        <v>0.35416666666666702</v>
      </c>
      <c r="C1130" s="91">
        <f t="shared" ca="1" si="68"/>
        <v>27</v>
      </c>
      <c r="D1130" s="118">
        <v>17</v>
      </c>
      <c r="E1130" s="119">
        <v>0.33333333333333298</v>
      </c>
      <c r="F1130" s="119">
        <v>0.35416666666666702</v>
      </c>
      <c r="G1130" s="115">
        <f t="shared" si="69"/>
        <v>5</v>
      </c>
      <c r="H1130" s="116" t="str" cm="1">
        <f t="array" ref="H1130">_xlfn.IFS((G1130&gt;=2)*(G1130&lt;=6), "Weekday", G1130=7, "Saturday", G1130=1, "Sunday")</f>
        <v>Weekday</v>
      </c>
      <c r="I1130" s="116">
        <f t="shared" si="70"/>
        <v>8</v>
      </c>
      <c r="J1130" s="116" t="str">
        <f t="shared" si="71"/>
        <v>High season</v>
      </c>
      <c r="K1130" s="117" t="str" cm="1">
        <f t="array" ref="K1130">_xlfn.IFS(AND(H1130="Weekday", J1130="High season"), VLOOKUP(B1130, high_weekday, 2, 0),
    AND(H1130="Saturday", J1130="High season"), VLOOKUP(B1130, high_saturday, 2, 0),
    AND(H1130="Sunday", J1130="High season"), VLOOKUP(B1130, high_sunday, 2, 0),
    AND(H1130="Weekday", J1130="Low season"), VLOOKUP(B1130, low_weekdays, 2, 0),
    AND(H1130="Saturday", J1130="Low season"), VLOOKUP(B1130, low_saturday, 2, 0),
    AND(H1130="Sunday", J1130="Low season"), VLOOKUP(B1130, low_sunday, 2, 0),
    TRUE, "error")</f>
        <v>Peak</v>
      </c>
    </row>
    <row r="1131" spans="1:11" x14ac:dyDescent="0.25">
      <c r="A1131" s="111">
        <v>45162</v>
      </c>
      <c r="B1131" s="86">
        <v>0.375</v>
      </c>
      <c r="C1131" s="91">
        <f t="shared" ca="1" si="68"/>
        <v>22</v>
      </c>
      <c r="D1131" s="118">
        <v>18</v>
      </c>
      <c r="E1131" s="119">
        <v>0.35416666666666702</v>
      </c>
      <c r="F1131" s="119">
        <v>0.375</v>
      </c>
      <c r="G1131" s="115">
        <f t="shared" si="69"/>
        <v>5</v>
      </c>
      <c r="H1131" s="116" t="str" cm="1">
        <f t="array" ref="H1131">_xlfn.IFS((G1131&gt;=2)*(G1131&lt;=6), "Weekday", G1131=7, "Saturday", G1131=1, "Sunday")</f>
        <v>Weekday</v>
      </c>
      <c r="I1131" s="116">
        <f t="shared" si="70"/>
        <v>8</v>
      </c>
      <c r="J1131" s="116" t="str">
        <f t="shared" si="71"/>
        <v>High season</v>
      </c>
      <c r="K1131" s="117" t="str" cm="1">
        <f t="array" ref="K1131">_xlfn.IFS(AND(H1131="Weekday", J1131="High season"), VLOOKUP(B1131, high_weekday, 2, 0),
    AND(H1131="Saturday", J1131="High season"), VLOOKUP(B1131, high_saturday, 2, 0),
    AND(H1131="Sunday", J1131="High season"), VLOOKUP(B1131, high_sunday, 2, 0),
    AND(H1131="Weekday", J1131="Low season"), VLOOKUP(B1131, low_weekdays, 2, 0),
    AND(H1131="Saturday", J1131="Low season"), VLOOKUP(B1131, low_saturday, 2, 0),
    AND(H1131="Sunday", J1131="Low season"), VLOOKUP(B1131, low_sunday, 2, 0),
    TRUE, "error")</f>
        <v>Peak</v>
      </c>
    </row>
    <row r="1132" spans="1:11" x14ac:dyDescent="0.25">
      <c r="A1132" s="111">
        <v>45162</v>
      </c>
      <c r="B1132" s="86">
        <v>0.39583333333333298</v>
      </c>
      <c r="C1132" s="91">
        <f t="shared" ca="1" si="68"/>
        <v>4</v>
      </c>
      <c r="D1132" s="118">
        <v>19</v>
      </c>
      <c r="E1132" s="119">
        <v>0.375</v>
      </c>
      <c r="F1132" s="119">
        <v>0.39583333333333298</v>
      </c>
      <c r="G1132" s="115">
        <f t="shared" si="69"/>
        <v>5</v>
      </c>
      <c r="H1132" s="116" t="str" cm="1">
        <f t="array" ref="H1132">_xlfn.IFS((G1132&gt;=2)*(G1132&lt;=6), "Weekday", G1132=7, "Saturday", G1132=1, "Sunday")</f>
        <v>Weekday</v>
      </c>
      <c r="I1132" s="116">
        <f t="shared" si="70"/>
        <v>8</v>
      </c>
      <c r="J1132" s="116" t="str">
        <f t="shared" si="71"/>
        <v>High season</v>
      </c>
      <c r="K1132" s="117" t="str" cm="1">
        <f t="array" ref="K1132">_xlfn.IFS(AND(H1132="Weekday", J1132="High season"), VLOOKUP(B1132, high_weekday, 2, 0),
    AND(H1132="Saturday", J1132="High season"), VLOOKUP(B1132, high_saturday, 2, 0),
    AND(H1132="Sunday", J1132="High season"), VLOOKUP(B1132, high_sunday, 2, 0),
    AND(H1132="Weekday", J1132="Low season"), VLOOKUP(B1132, low_weekdays, 2, 0),
    AND(H1132="Saturday", J1132="Low season"), VLOOKUP(B1132, low_saturday, 2, 0),
    AND(H1132="Sunday", J1132="Low season"), VLOOKUP(B1132, low_sunday, 2, 0),
    TRUE, "error")</f>
        <v>Standard</v>
      </c>
    </row>
    <row r="1133" spans="1:11" x14ac:dyDescent="0.25">
      <c r="A1133" s="111">
        <v>45162</v>
      </c>
      <c r="B1133" s="86">
        <v>0.41666666666666702</v>
      </c>
      <c r="C1133" s="91">
        <f t="shared" ca="1" si="68"/>
        <v>19</v>
      </c>
      <c r="D1133" s="118">
        <v>20</v>
      </c>
      <c r="E1133" s="119">
        <v>0.39583333333333298</v>
      </c>
      <c r="F1133" s="119">
        <v>0.41666666666666702</v>
      </c>
      <c r="G1133" s="115">
        <f t="shared" si="69"/>
        <v>5</v>
      </c>
      <c r="H1133" s="116" t="str" cm="1">
        <f t="array" ref="H1133">_xlfn.IFS((G1133&gt;=2)*(G1133&lt;=6), "Weekday", G1133=7, "Saturday", G1133=1, "Sunday")</f>
        <v>Weekday</v>
      </c>
      <c r="I1133" s="116">
        <f t="shared" si="70"/>
        <v>8</v>
      </c>
      <c r="J1133" s="116" t="str">
        <f t="shared" si="71"/>
        <v>High season</v>
      </c>
      <c r="K1133" s="117" t="str" cm="1">
        <f t="array" ref="K1133">_xlfn.IFS(AND(H1133="Weekday", J1133="High season"), VLOOKUP(B1133, high_weekday, 2, 0),
    AND(H1133="Saturday", J1133="High season"), VLOOKUP(B1133, high_saturday, 2, 0),
    AND(H1133="Sunday", J1133="High season"), VLOOKUP(B1133, high_sunday, 2, 0),
    AND(H1133="Weekday", J1133="Low season"), VLOOKUP(B1133, low_weekdays, 2, 0),
    AND(H1133="Saturday", J1133="Low season"), VLOOKUP(B1133, low_saturday, 2, 0),
    AND(H1133="Sunday", J1133="Low season"), VLOOKUP(B1133, low_sunday, 2, 0),
    TRUE, "error")</f>
        <v>Standard</v>
      </c>
    </row>
    <row r="1134" spans="1:11" x14ac:dyDescent="0.25">
      <c r="A1134" s="111">
        <v>45162</v>
      </c>
      <c r="B1134" s="86">
        <v>0.4375</v>
      </c>
      <c r="C1134" s="91">
        <f t="shared" ca="1" si="68"/>
        <v>10</v>
      </c>
      <c r="D1134" s="118">
        <v>21</v>
      </c>
      <c r="E1134" s="119">
        <v>0.41666666666666702</v>
      </c>
      <c r="F1134" s="119">
        <v>0.4375</v>
      </c>
      <c r="G1134" s="115">
        <f t="shared" si="69"/>
        <v>5</v>
      </c>
      <c r="H1134" s="116" t="str" cm="1">
        <f t="array" ref="H1134">_xlfn.IFS((G1134&gt;=2)*(G1134&lt;=6), "Weekday", G1134=7, "Saturday", G1134=1, "Sunday")</f>
        <v>Weekday</v>
      </c>
      <c r="I1134" s="116">
        <f t="shared" si="70"/>
        <v>8</v>
      </c>
      <c r="J1134" s="116" t="str">
        <f t="shared" si="71"/>
        <v>High season</v>
      </c>
      <c r="K1134" s="117" t="str" cm="1">
        <f t="array" ref="K1134">_xlfn.IFS(AND(H1134="Weekday", J1134="High season"), VLOOKUP(B1134, high_weekday, 2, 0),
    AND(H1134="Saturday", J1134="High season"), VLOOKUP(B1134, high_saturday, 2, 0),
    AND(H1134="Sunday", J1134="High season"), VLOOKUP(B1134, high_sunday, 2, 0),
    AND(H1134="Weekday", J1134="Low season"), VLOOKUP(B1134, low_weekdays, 2, 0),
    AND(H1134="Saturday", J1134="Low season"), VLOOKUP(B1134, low_saturday, 2, 0),
    AND(H1134="Sunday", J1134="Low season"), VLOOKUP(B1134, low_sunday, 2, 0),
    TRUE, "error")</f>
        <v>Standard</v>
      </c>
    </row>
    <row r="1135" spans="1:11" x14ac:dyDescent="0.25">
      <c r="A1135" s="111">
        <v>45162</v>
      </c>
      <c r="B1135" s="86">
        <v>0.45833333333333298</v>
      </c>
      <c r="C1135" s="91">
        <f t="shared" ca="1" si="68"/>
        <v>12</v>
      </c>
      <c r="D1135" s="118">
        <v>22</v>
      </c>
      <c r="E1135" s="119">
        <v>0.4375</v>
      </c>
      <c r="F1135" s="119">
        <v>0.45833333333333298</v>
      </c>
      <c r="G1135" s="115">
        <f t="shared" si="69"/>
        <v>5</v>
      </c>
      <c r="H1135" s="116" t="str" cm="1">
        <f t="array" ref="H1135">_xlfn.IFS((G1135&gt;=2)*(G1135&lt;=6), "Weekday", G1135=7, "Saturday", G1135=1, "Sunday")</f>
        <v>Weekday</v>
      </c>
      <c r="I1135" s="116">
        <f t="shared" si="70"/>
        <v>8</v>
      </c>
      <c r="J1135" s="116" t="str">
        <f t="shared" si="71"/>
        <v>High season</v>
      </c>
      <c r="K1135" s="117" t="str" cm="1">
        <f t="array" ref="K1135">_xlfn.IFS(AND(H1135="Weekday", J1135="High season"), VLOOKUP(B1135, high_weekday, 2, 0),
    AND(H1135="Saturday", J1135="High season"), VLOOKUP(B1135, high_saturday, 2, 0),
    AND(H1135="Sunday", J1135="High season"), VLOOKUP(B1135, high_sunday, 2, 0),
    AND(H1135="Weekday", J1135="Low season"), VLOOKUP(B1135, low_weekdays, 2, 0),
    AND(H1135="Saturday", J1135="Low season"), VLOOKUP(B1135, low_saturday, 2, 0),
    AND(H1135="Sunday", J1135="Low season"), VLOOKUP(B1135, low_sunday, 2, 0),
    TRUE, "error")</f>
        <v>Standard</v>
      </c>
    </row>
    <row r="1136" spans="1:11" x14ac:dyDescent="0.25">
      <c r="A1136" s="111">
        <v>45162</v>
      </c>
      <c r="B1136" s="86">
        <v>0.47916666666666702</v>
      </c>
      <c r="C1136" s="91">
        <f t="shared" ca="1" si="68"/>
        <v>14</v>
      </c>
      <c r="D1136" s="118">
        <v>23</v>
      </c>
      <c r="E1136" s="119">
        <v>0.45833333333333298</v>
      </c>
      <c r="F1136" s="119">
        <v>0.47916666666666702</v>
      </c>
      <c r="G1136" s="115">
        <f t="shared" si="69"/>
        <v>5</v>
      </c>
      <c r="H1136" s="116" t="str" cm="1">
        <f t="array" ref="H1136">_xlfn.IFS((G1136&gt;=2)*(G1136&lt;=6), "Weekday", G1136=7, "Saturday", G1136=1, "Sunday")</f>
        <v>Weekday</v>
      </c>
      <c r="I1136" s="116">
        <f t="shared" si="70"/>
        <v>8</v>
      </c>
      <c r="J1136" s="116" t="str">
        <f t="shared" si="71"/>
        <v>High season</v>
      </c>
      <c r="K1136" s="117" t="str" cm="1">
        <f t="array" ref="K1136">_xlfn.IFS(AND(H1136="Weekday", J1136="High season"), VLOOKUP(B1136, high_weekday, 2, 0),
    AND(H1136="Saturday", J1136="High season"), VLOOKUP(B1136, high_saturday, 2, 0),
    AND(H1136="Sunday", J1136="High season"), VLOOKUP(B1136, high_sunday, 2, 0),
    AND(H1136="Weekday", J1136="Low season"), VLOOKUP(B1136, low_weekdays, 2, 0),
    AND(H1136="Saturday", J1136="Low season"), VLOOKUP(B1136, low_saturday, 2, 0),
    AND(H1136="Sunday", J1136="Low season"), VLOOKUP(B1136, low_sunday, 2, 0),
    TRUE, "error")</f>
        <v>Standard</v>
      </c>
    </row>
    <row r="1137" spans="1:11" x14ac:dyDescent="0.25">
      <c r="A1137" s="111">
        <v>45162</v>
      </c>
      <c r="B1137" s="86">
        <v>0.5</v>
      </c>
      <c r="C1137" s="91">
        <f t="shared" ca="1" si="68"/>
        <v>30</v>
      </c>
      <c r="D1137" s="118">
        <v>24</v>
      </c>
      <c r="E1137" s="119">
        <v>0.47916666666666702</v>
      </c>
      <c r="F1137" s="119">
        <v>0.5</v>
      </c>
      <c r="G1137" s="115">
        <f t="shared" si="69"/>
        <v>5</v>
      </c>
      <c r="H1137" s="116" t="str" cm="1">
        <f t="array" ref="H1137">_xlfn.IFS((G1137&gt;=2)*(G1137&lt;=6), "Weekday", G1137=7, "Saturday", G1137=1, "Sunday")</f>
        <v>Weekday</v>
      </c>
      <c r="I1137" s="116">
        <f t="shared" si="70"/>
        <v>8</v>
      </c>
      <c r="J1137" s="116" t="str">
        <f t="shared" si="71"/>
        <v>High season</v>
      </c>
      <c r="K1137" s="117" t="str" cm="1">
        <f t="array" ref="K1137">_xlfn.IFS(AND(H1137="Weekday", J1137="High season"), VLOOKUP(B1137, high_weekday, 2, 0),
    AND(H1137="Saturday", J1137="High season"), VLOOKUP(B1137, high_saturday, 2, 0),
    AND(H1137="Sunday", J1137="High season"), VLOOKUP(B1137, high_sunday, 2, 0),
    AND(H1137="Weekday", J1137="Low season"), VLOOKUP(B1137, low_weekdays, 2, 0),
    AND(H1137="Saturday", J1137="Low season"), VLOOKUP(B1137, low_saturday, 2, 0),
    AND(H1137="Sunday", J1137="Low season"), VLOOKUP(B1137, low_sunday, 2, 0),
    TRUE, "error")</f>
        <v>Standard</v>
      </c>
    </row>
    <row r="1138" spans="1:11" x14ac:dyDescent="0.25">
      <c r="A1138" s="111">
        <v>45162</v>
      </c>
      <c r="B1138" s="86">
        <v>0.52083333333333304</v>
      </c>
      <c r="C1138" s="91">
        <f t="shared" ca="1" si="68"/>
        <v>29</v>
      </c>
      <c r="D1138" s="118">
        <v>25</v>
      </c>
      <c r="E1138" s="119">
        <v>0.5</v>
      </c>
      <c r="F1138" s="119">
        <v>0.52083333333333304</v>
      </c>
      <c r="G1138" s="115">
        <f t="shared" si="69"/>
        <v>5</v>
      </c>
      <c r="H1138" s="116" t="str" cm="1">
        <f t="array" ref="H1138">_xlfn.IFS((G1138&gt;=2)*(G1138&lt;=6), "Weekday", G1138=7, "Saturday", G1138=1, "Sunday")</f>
        <v>Weekday</v>
      </c>
      <c r="I1138" s="116">
        <f t="shared" si="70"/>
        <v>8</v>
      </c>
      <c r="J1138" s="116" t="str">
        <f t="shared" si="71"/>
        <v>High season</v>
      </c>
      <c r="K1138" s="117" t="str" cm="1">
        <f t="array" ref="K1138">_xlfn.IFS(AND(H1138="Weekday", J1138="High season"), VLOOKUP(B1138, high_weekday, 2, 0),
    AND(H1138="Saturday", J1138="High season"), VLOOKUP(B1138, high_saturday, 2, 0),
    AND(H1138="Sunday", J1138="High season"), VLOOKUP(B1138, high_sunday, 2, 0),
    AND(H1138="Weekday", J1138="Low season"), VLOOKUP(B1138, low_weekdays, 2, 0),
    AND(H1138="Saturday", J1138="Low season"), VLOOKUP(B1138, low_saturday, 2, 0),
    AND(H1138="Sunday", J1138="Low season"), VLOOKUP(B1138, low_sunday, 2, 0),
    TRUE, "error")</f>
        <v>Standard</v>
      </c>
    </row>
    <row r="1139" spans="1:11" x14ac:dyDescent="0.25">
      <c r="A1139" s="111">
        <v>45162</v>
      </c>
      <c r="B1139" s="86">
        <v>0.54166666666666696</v>
      </c>
      <c r="C1139" s="91">
        <f t="shared" ca="1" si="68"/>
        <v>7</v>
      </c>
      <c r="D1139" s="118">
        <v>26</v>
      </c>
      <c r="E1139" s="119">
        <v>0.52083333333333304</v>
      </c>
      <c r="F1139" s="119">
        <v>0.54166666666666696</v>
      </c>
      <c r="G1139" s="115">
        <f t="shared" si="69"/>
        <v>5</v>
      </c>
      <c r="H1139" s="116" t="str" cm="1">
        <f t="array" ref="H1139">_xlfn.IFS((G1139&gt;=2)*(G1139&lt;=6), "Weekday", G1139=7, "Saturday", G1139=1, "Sunday")</f>
        <v>Weekday</v>
      </c>
      <c r="I1139" s="116">
        <f t="shared" si="70"/>
        <v>8</v>
      </c>
      <c r="J1139" s="116" t="str">
        <f t="shared" si="71"/>
        <v>High season</v>
      </c>
      <c r="K1139" s="117" t="str" cm="1">
        <f t="array" ref="K1139">_xlfn.IFS(AND(H1139="Weekday", J1139="High season"), VLOOKUP(B1139, high_weekday, 2, 0),
    AND(H1139="Saturday", J1139="High season"), VLOOKUP(B1139, high_saturday, 2, 0),
    AND(H1139="Sunday", J1139="High season"), VLOOKUP(B1139, high_sunday, 2, 0),
    AND(H1139="Weekday", J1139="Low season"), VLOOKUP(B1139, low_weekdays, 2, 0),
    AND(H1139="Saturday", J1139="Low season"), VLOOKUP(B1139, low_saturday, 2, 0),
    AND(H1139="Sunday", J1139="Low season"), VLOOKUP(B1139, low_sunday, 2, 0),
    TRUE, "error")</f>
        <v>Standard</v>
      </c>
    </row>
    <row r="1140" spans="1:11" x14ac:dyDescent="0.25">
      <c r="A1140" s="111">
        <v>45162</v>
      </c>
      <c r="B1140" s="86">
        <v>0.5625</v>
      </c>
      <c r="C1140" s="91">
        <f t="shared" ca="1" si="68"/>
        <v>24</v>
      </c>
      <c r="D1140" s="118">
        <v>27</v>
      </c>
      <c r="E1140" s="119">
        <v>0.54166666666666696</v>
      </c>
      <c r="F1140" s="119">
        <v>0.5625</v>
      </c>
      <c r="G1140" s="115">
        <f t="shared" si="69"/>
        <v>5</v>
      </c>
      <c r="H1140" s="116" t="str" cm="1">
        <f t="array" ref="H1140">_xlfn.IFS((G1140&gt;=2)*(G1140&lt;=6), "Weekday", G1140=7, "Saturday", G1140=1, "Sunday")</f>
        <v>Weekday</v>
      </c>
      <c r="I1140" s="116">
        <f t="shared" si="70"/>
        <v>8</v>
      </c>
      <c r="J1140" s="116" t="str">
        <f t="shared" si="71"/>
        <v>High season</v>
      </c>
      <c r="K1140" s="117" t="str" cm="1">
        <f t="array" ref="K1140">_xlfn.IFS(AND(H1140="Weekday", J1140="High season"), VLOOKUP(B1140, high_weekday, 2, 0),
    AND(H1140="Saturday", J1140="High season"), VLOOKUP(B1140, high_saturday, 2, 0),
    AND(H1140="Sunday", J1140="High season"), VLOOKUP(B1140, high_sunday, 2, 0),
    AND(H1140="Weekday", J1140="Low season"), VLOOKUP(B1140, low_weekdays, 2, 0),
    AND(H1140="Saturday", J1140="Low season"), VLOOKUP(B1140, low_saturday, 2, 0),
    AND(H1140="Sunday", J1140="Low season"), VLOOKUP(B1140, low_sunday, 2, 0),
    TRUE, "error")</f>
        <v>Standard</v>
      </c>
    </row>
    <row r="1141" spans="1:11" x14ac:dyDescent="0.25">
      <c r="A1141" s="111">
        <v>45162</v>
      </c>
      <c r="B1141" s="86">
        <v>0.58333333333333304</v>
      </c>
      <c r="C1141" s="91">
        <f t="shared" ca="1" si="68"/>
        <v>2</v>
      </c>
      <c r="D1141" s="118">
        <v>28</v>
      </c>
      <c r="E1141" s="119">
        <v>0.5625</v>
      </c>
      <c r="F1141" s="119">
        <v>0.58333333333333304</v>
      </c>
      <c r="G1141" s="115">
        <f t="shared" si="69"/>
        <v>5</v>
      </c>
      <c r="H1141" s="116" t="str" cm="1">
        <f t="array" ref="H1141">_xlfn.IFS((G1141&gt;=2)*(G1141&lt;=6), "Weekday", G1141=7, "Saturday", G1141=1, "Sunday")</f>
        <v>Weekday</v>
      </c>
      <c r="I1141" s="116">
        <f t="shared" si="70"/>
        <v>8</v>
      </c>
      <c r="J1141" s="116" t="str">
        <f t="shared" si="71"/>
        <v>High season</v>
      </c>
      <c r="K1141" s="117" t="str" cm="1">
        <f t="array" ref="K1141">_xlfn.IFS(AND(H1141="Weekday", J1141="High season"), VLOOKUP(B1141, high_weekday, 2, 0),
    AND(H1141="Saturday", J1141="High season"), VLOOKUP(B1141, high_saturday, 2, 0),
    AND(H1141="Sunday", J1141="High season"), VLOOKUP(B1141, high_sunday, 2, 0),
    AND(H1141="Weekday", J1141="Low season"), VLOOKUP(B1141, low_weekdays, 2, 0),
    AND(H1141="Saturday", J1141="Low season"), VLOOKUP(B1141, low_saturday, 2, 0),
    AND(H1141="Sunday", J1141="Low season"), VLOOKUP(B1141, low_sunday, 2, 0),
    TRUE, "error")</f>
        <v>Standard</v>
      </c>
    </row>
    <row r="1142" spans="1:11" x14ac:dyDescent="0.25">
      <c r="A1142" s="111">
        <v>45162</v>
      </c>
      <c r="B1142" s="86">
        <v>0.60416666666666696</v>
      </c>
      <c r="C1142" s="91">
        <f t="shared" ca="1" si="68"/>
        <v>12</v>
      </c>
      <c r="D1142" s="118">
        <v>29</v>
      </c>
      <c r="E1142" s="119">
        <v>0.58333333333333304</v>
      </c>
      <c r="F1142" s="119">
        <v>0.60416666666666696</v>
      </c>
      <c r="G1142" s="115">
        <f t="shared" si="69"/>
        <v>5</v>
      </c>
      <c r="H1142" s="116" t="str" cm="1">
        <f t="array" ref="H1142">_xlfn.IFS((G1142&gt;=2)*(G1142&lt;=6), "Weekday", G1142=7, "Saturday", G1142=1, "Sunday")</f>
        <v>Weekday</v>
      </c>
      <c r="I1142" s="116">
        <f t="shared" si="70"/>
        <v>8</v>
      </c>
      <c r="J1142" s="116" t="str">
        <f t="shared" si="71"/>
        <v>High season</v>
      </c>
      <c r="K1142" s="117" t="str" cm="1">
        <f t="array" ref="K1142">_xlfn.IFS(AND(H1142="Weekday", J1142="High season"), VLOOKUP(B1142, high_weekday, 2, 0),
    AND(H1142="Saturday", J1142="High season"), VLOOKUP(B1142, high_saturday, 2, 0),
    AND(H1142="Sunday", J1142="High season"), VLOOKUP(B1142, high_sunday, 2, 0),
    AND(H1142="Weekday", J1142="Low season"), VLOOKUP(B1142, low_weekdays, 2, 0),
    AND(H1142="Saturday", J1142="Low season"), VLOOKUP(B1142, low_saturday, 2, 0),
    AND(H1142="Sunday", J1142="Low season"), VLOOKUP(B1142, low_sunday, 2, 0),
    TRUE, "error")</f>
        <v>Standard</v>
      </c>
    </row>
    <row r="1143" spans="1:11" x14ac:dyDescent="0.25">
      <c r="A1143" s="111">
        <v>45162</v>
      </c>
      <c r="B1143" s="86">
        <v>0.625</v>
      </c>
      <c r="C1143" s="91">
        <f t="shared" ca="1" si="68"/>
        <v>16</v>
      </c>
      <c r="D1143" s="118">
        <v>30</v>
      </c>
      <c r="E1143" s="119">
        <v>0.60416666666666696</v>
      </c>
      <c r="F1143" s="119">
        <v>0.625</v>
      </c>
      <c r="G1143" s="115">
        <f t="shared" si="69"/>
        <v>5</v>
      </c>
      <c r="H1143" s="116" t="str" cm="1">
        <f t="array" ref="H1143">_xlfn.IFS((G1143&gt;=2)*(G1143&lt;=6), "Weekday", G1143=7, "Saturday", G1143=1, "Sunday")</f>
        <v>Weekday</v>
      </c>
      <c r="I1143" s="116">
        <f t="shared" si="70"/>
        <v>8</v>
      </c>
      <c r="J1143" s="116" t="str">
        <f t="shared" si="71"/>
        <v>High season</v>
      </c>
      <c r="K1143" s="117" t="str" cm="1">
        <f t="array" ref="K1143">_xlfn.IFS(AND(H1143="Weekday", J1143="High season"), VLOOKUP(B1143, high_weekday, 2, 0),
    AND(H1143="Saturday", J1143="High season"), VLOOKUP(B1143, high_saturday, 2, 0),
    AND(H1143="Sunday", J1143="High season"), VLOOKUP(B1143, high_sunday, 2, 0),
    AND(H1143="Weekday", J1143="Low season"), VLOOKUP(B1143, low_weekdays, 2, 0),
    AND(H1143="Saturday", J1143="Low season"), VLOOKUP(B1143, low_saturday, 2, 0),
    AND(H1143="Sunday", J1143="Low season"), VLOOKUP(B1143, low_sunday, 2, 0),
    TRUE, "error")</f>
        <v>Standard</v>
      </c>
    </row>
    <row r="1144" spans="1:11" x14ac:dyDescent="0.25">
      <c r="A1144" s="111">
        <v>45162</v>
      </c>
      <c r="B1144" s="86">
        <v>0.64583333333333304</v>
      </c>
      <c r="C1144" s="91">
        <f t="shared" ca="1" si="68"/>
        <v>18</v>
      </c>
      <c r="D1144" s="118">
        <v>31</v>
      </c>
      <c r="E1144" s="119">
        <v>0.625</v>
      </c>
      <c r="F1144" s="119">
        <v>0.64583333333333304</v>
      </c>
      <c r="G1144" s="115">
        <f t="shared" si="69"/>
        <v>5</v>
      </c>
      <c r="H1144" s="116" t="str" cm="1">
        <f t="array" ref="H1144">_xlfn.IFS((G1144&gt;=2)*(G1144&lt;=6), "Weekday", G1144=7, "Saturday", G1144=1, "Sunday")</f>
        <v>Weekday</v>
      </c>
      <c r="I1144" s="116">
        <f t="shared" si="70"/>
        <v>8</v>
      </c>
      <c r="J1144" s="116" t="str">
        <f t="shared" si="71"/>
        <v>High season</v>
      </c>
      <c r="K1144" s="117" t="str" cm="1">
        <f t="array" ref="K1144">_xlfn.IFS(AND(H1144="Weekday", J1144="High season"), VLOOKUP(B1144, high_weekday, 2, 0),
    AND(H1144="Saturday", J1144="High season"), VLOOKUP(B1144, high_saturday, 2, 0),
    AND(H1144="Sunday", J1144="High season"), VLOOKUP(B1144, high_sunday, 2, 0),
    AND(H1144="Weekday", J1144="Low season"), VLOOKUP(B1144, low_weekdays, 2, 0),
    AND(H1144="Saturday", J1144="Low season"), VLOOKUP(B1144, low_saturday, 2, 0),
    AND(H1144="Sunday", J1144="Low season"), VLOOKUP(B1144, low_sunday, 2, 0),
    TRUE, "error")</f>
        <v>Standard</v>
      </c>
    </row>
    <row r="1145" spans="1:11" x14ac:dyDescent="0.25">
      <c r="A1145" s="111">
        <v>45162</v>
      </c>
      <c r="B1145" s="86">
        <v>0.66666666666666696</v>
      </c>
      <c r="C1145" s="91">
        <f t="shared" ca="1" si="68"/>
        <v>2</v>
      </c>
      <c r="D1145" s="118">
        <v>32</v>
      </c>
      <c r="E1145" s="119">
        <v>0.64583333333333304</v>
      </c>
      <c r="F1145" s="119">
        <v>0.66666666666666696</v>
      </c>
      <c r="G1145" s="115">
        <f t="shared" si="69"/>
        <v>5</v>
      </c>
      <c r="H1145" s="116" t="str" cm="1">
        <f t="array" ref="H1145">_xlfn.IFS((G1145&gt;=2)*(G1145&lt;=6), "Weekday", G1145=7, "Saturday", G1145=1, "Sunday")</f>
        <v>Weekday</v>
      </c>
      <c r="I1145" s="116">
        <f t="shared" si="70"/>
        <v>8</v>
      </c>
      <c r="J1145" s="116" t="str">
        <f t="shared" si="71"/>
        <v>High season</v>
      </c>
      <c r="K1145" s="117" t="str" cm="1">
        <f t="array" ref="K1145">_xlfn.IFS(AND(H1145="Weekday", J1145="High season"), VLOOKUP(B1145, high_weekday, 2, 0),
    AND(H1145="Saturday", J1145="High season"), VLOOKUP(B1145, high_saturday, 2, 0),
    AND(H1145="Sunday", J1145="High season"), VLOOKUP(B1145, high_sunday, 2, 0),
    AND(H1145="Weekday", J1145="Low season"), VLOOKUP(B1145, low_weekdays, 2, 0),
    AND(H1145="Saturday", J1145="Low season"), VLOOKUP(B1145, low_saturday, 2, 0),
    AND(H1145="Sunday", J1145="Low season"), VLOOKUP(B1145, low_sunday, 2, 0),
    TRUE, "error")</f>
        <v>Standard</v>
      </c>
    </row>
    <row r="1146" spans="1:11" x14ac:dyDescent="0.25">
      <c r="A1146" s="111">
        <v>45162</v>
      </c>
      <c r="B1146" s="86">
        <v>0.6875</v>
      </c>
      <c r="C1146" s="91">
        <f t="shared" ca="1" si="68"/>
        <v>6</v>
      </c>
      <c r="D1146" s="118">
        <v>33</v>
      </c>
      <c r="E1146" s="119">
        <v>0.66666666666666696</v>
      </c>
      <c r="F1146" s="119">
        <v>0.6875</v>
      </c>
      <c r="G1146" s="115">
        <f t="shared" si="69"/>
        <v>5</v>
      </c>
      <c r="H1146" s="116" t="str" cm="1">
        <f t="array" ref="H1146">_xlfn.IFS((G1146&gt;=2)*(G1146&lt;=6), "Weekday", G1146=7, "Saturday", G1146=1, "Sunday")</f>
        <v>Weekday</v>
      </c>
      <c r="I1146" s="116">
        <f t="shared" si="70"/>
        <v>8</v>
      </c>
      <c r="J1146" s="116" t="str">
        <f t="shared" si="71"/>
        <v>High season</v>
      </c>
      <c r="K1146" s="117" t="str" cm="1">
        <f t="array" ref="K1146">_xlfn.IFS(AND(H1146="Weekday", J1146="High season"), VLOOKUP(B1146, high_weekday, 2, 0),
    AND(H1146="Saturday", J1146="High season"), VLOOKUP(B1146, high_saturday, 2, 0),
    AND(H1146="Sunday", J1146="High season"), VLOOKUP(B1146, high_sunday, 2, 0),
    AND(H1146="Weekday", J1146="Low season"), VLOOKUP(B1146, low_weekdays, 2, 0),
    AND(H1146="Saturday", J1146="Low season"), VLOOKUP(B1146, low_saturday, 2, 0),
    AND(H1146="Sunday", J1146="Low season"), VLOOKUP(B1146, low_sunday, 2, 0),
    TRUE, "error")</f>
        <v>Standard</v>
      </c>
    </row>
    <row r="1147" spans="1:11" x14ac:dyDescent="0.25">
      <c r="A1147" s="111">
        <v>45162</v>
      </c>
      <c r="B1147" s="86">
        <v>0.70833333333333304</v>
      </c>
      <c r="C1147" s="91">
        <f t="shared" ca="1" si="68"/>
        <v>30</v>
      </c>
      <c r="D1147" s="118">
        <v>34</v>
      </c>
      <c r="E1147" s="119">
        <v>0.6875</v>
      </c>
      <c r="F1147" s="119">
        <v>0.70833333333333304</v>
      </c>
      <c r="G1147" s="115">
        <f t="shared" si="69"/>
        <v>5</v>
      </c>
      <c r="H1147" s="116" t="str" cm="1">
        <f t="array" ref="H1147">_xlfn.IFS((G1147&gt;=2)*(G1147&lt;=6), "Weekday", G1147=7, "Saturday", G1147=1, "Sunday")</f>
        <v>Weekday</v>
      </c>
      <c r="I1147" s="116">
        <f t="shared" si="70"/>
        <v>8</v>
      </c>
      <c r="J1147" s="116" t="str">
        <f t="shared" si="71"/>
        <v>High season</v>
      </c>
      <c r="K1147" s="117" t="str" cm="1">
        <f t="array" ref="K1147">_xlfn.IFS(AND(H1147="Weekday", J1147="High season"), VLOOKUP(B1147, high_weekday, 2, 0),
    AND(H1147="Saturday", J1147="High season"), VLOOKUP(B1147, high_saturday, 2, 0),
    AND(H1147="Sunday", J1147="High season"), VLOOKUP(B1147, high_sunday, 2, 0),
    AND(H1147="Weekday", J1147="Low season"), VLOOKUP(B1147, low_weekdays, 2, 0),
    AND(H1147="Saturday", J1147="Low season"), VLOOKUP(B1147, low_saturday, 2, 0),
    AND(H1147="Sunday", J1147="Low season"), VLOOKUP(B1147, low_sunday, 2, 0),
    TRUE, "error")</f>
        <v>Standard</v>
      </c>
    </row>
    <row r="1148" spans="1:11" x14ac:dyDescent="0.25">
      <c r="A1148" s="111">
        <v>45162</v>
      </c>
      <c r="B1148" s="86">
        <v>0.72916666666666696</v>
      </c>
      <c r="C1148" s="91">
        <f t="shared" ca="1" si="68"/>
        <v>4</v>
      </c>
      <c r="D1148" s="118">
        <v>35</v>
      </c>
      <c r="E1148" s="119">
        <v>0.70833333333333304</v>
      </c>
      <c r="F1148" s="119">
        <v>0.72916666666666696</v>
      </c>
      <c r="G1148" s="115">
        <f t="shared" si="69"/>
        <v>5</v>
      </c>
      <c r="H1148" s="116" t="str" cm="1">
        <f t="array" ref="H1148">_xlfn.IFS((G1148&gt;=2)*(G1148&lt;=6), "Weekday", G1148=7, "Saturday", G1148=1, "Sunday")</f>
        <v>Weekday</v>
      </c>
      <c r="I1148" s="116">
        <f t="shared" si="70"/>
        <v>8</v>
      </c>
      <c r="J1148" s="116" t="str">
        <f t="shared" si="71"/>
        <v>High season</v>
      </c>
      <c r="K1148" s="117" t="str" cm="1">
        <f t="array" ref="K1148">_xlfn.IFS(AND(H1148="Weekday", J1148="High season"), VLOOKUP(B1148, high_weekday, 2, 0),
    AND(H1148="Saturday", J1148="High season"), VLOOKUP(B1148, high_saturday, 2, 0),
    AND(H1148="Sunday", J1148="High season"), VLOOKUP(B1148, high_sunday, 2, 0),
    AND(H1148="Weekday", J1148="Low season"), VLOOKUP(B1148, low_weekdays, 2, 0),
    AND(H1148="Saturday", J1148="Low season"), VLOOKUP(B1148, low_saturday, 2, 0),
    AND(H1148="Sunday", J1148="Low season"), VLOOKUP(B1148, low_sunday, 2, 0),
    TRUE, "error")</f>
        <v>Peak</v>
      </c>
    </row>
    <row r="1149" spans="1:11" x14ac:dyDescent="0.25">
      <c r="A1149" s="111">
        <v>45162</v>
      </c>
      <c r="B1149" s="86">
        <v>0.75</v>
      </c>
      <c r="C1149" s="91">
        <f t="shared" ca="1" si="68"/>
        <v>17</v>
      </c>
      <c r="D1149" s="118">
        <v>36</v>
      </c>
      <c r="E1149" s="119">
        <v>0.72916666666666696</v>
      </c>
      <c r="F1149" s="119">
        <v>0.75</v>
      </c>
      <c r="G1149" s="115">
        <f t="shared" si="69"/>
        <v>5</v>
      </c>
      <c r="H1149" s="116" t="str" cm="1">
        <f t="array" ref="H1149">_xlfn.IFS((G1149&gt;=2)*(G1149&lt;=6), "Weekday", G1149=7, "Saturday", G1149=1, "Sunday")</f>
        <v>Weekday</v>
      </c>
      <c r="I1149" s="116">
        <f t="shared" si="70"/>
        <v>8</v>
      </c>
      <c r="J1149" s="116" t="str">
        <f t="shared" si="71"/>
        <v>High season</v>
      </c>
      <c r="K1149" s="117" t="str" cm="1">
        <f t="array" ref="K1149">_xlfn.IFS(AND(H1149="Weekday", J1149="High season"), VLOOKUP(B1149, high_weekday, 2, 0),
    AND(H1149="Saturday", J1149="High season"), VLOOKUP(B1149, high_saturday, 2, 0),
    AND(H1149="Sunday", J1149="High season"), VLOOKUP(B1149, high_sunday, 2, 0),
    AND(H1149="Weekday", J1149="Low season"), VLOOKUP(B1149, low_weekdays, 2, 0),
    AND(H1149="Saturday", J1149="Low season"), VLOOKUP(B1149, low_saturday, 2, 0),
    AND(H1149="Sunday", J1149="Low season"), VLOOKUP(B1149, low_sunday, 2, 0),
    TRUE, "error")</f>
        <v>Peak</v>
      </c>
    </row>
    <row r="1150" spans="1:11" x14ac:dyDescent="0.25">
      <c r="A1150" s="111">
        <v>45162</v>
      </c>
      <c r="B1150" s="86">
        <v>0.77083333333333304</v>
      </c>
      <c r="C1150" s="91">
        <f t="shared" ca="1" si="68"/>
        <v>20</v>
      </c>
      <c r="D1150" s="118">
        <v>37</v>
      </c>
      <c r="E1150" s="119">
        <v>0.75</v>
      </c>
      <c r="F1150" s="119">
        <v>0.77083333333333304</v>
      </c>
      <c r="G1150" s="115">
        <f t="shared" si="69"/>
        <v>5</v>
      </c>
      <c r="H1150" s="116" t="str" cm="1">
        <f t="array" ref="H1150">_xlfn.IFS((G1150&gt;=2)*(G1150&lt;=6), "Weekday", G1150=7, "Saturday", G1150=1, "Sunday")</f>
        <v>Weekday</v>
      </c>
      <c r="I1150" s="116">
        <f t="shared" si="70"/>
        <v>8</v>
      </c>
      <c r="J1150" s="116" t="str">
        <f t="shared" si="71"/>
        <v>High season</v>
      </c>
      <c r="K1150" s="117" t="str" cm="1">
        <f t="array" ref="K1150">_xlfn.IFS(AND(H1150="Weekday", J1150="High season"), VLOOKUP(B1150, high_weekday, 2, 0),
    AND(H1150="Saturday", J1150="High season"), VLOOKUP(B1150, high_saturday, 2, 0),
    AND(H1150="Sunday", J1150="High season"), VLOOKUP(B1150, high_sunday, 2, 0),
    AND(H1150="Weekday", J1150="Low season"), VLOOKUP(B1150, low_weekdays, 2, 0),
    AND(H1150="Saturday", J1150="Low season"), VLOOKUP(B1150, low_saturday, 2, 0),
    AND(H1150="Sunday", J1150="Low season"), VLOOKUP(B1150, low_sunday, 2, 0),
    TRUE, "error")</f>
        <v>Peak</v>
      </c>
    </row>
    <row r="1151" spans="1:11" x14ac:dyDescent="0.25">
      <c r="A1151" s="111">
        <v>45162</v>
      </c>
      <c r="B1151" s="86">
        <v>0.79166666666666696</v>
      </c>
      <c r="C1151" s="91">
        <f t="shared" ca="1" si="68"/>
        <v>15</v>
      </c>
      <c r="D1151" s="118">
        <v>38</v>
      </c>
      <c r="E1151" s="119">
        <v>0.77083333333333304</v>
      </c>
      <c r="F1151" s="119">
        <v>0.79166666666666696</v>
      </c>
      <c r="G1151" s="115">
        <f t="shared" si="69"/>
        <v>5</v>
      </c>
      <c r="H1151" s="116" t="str" cm="1">
        <f t="array" ref="H1151">_xlfn.IFS((G1151&gt;=2)*(G1151&lt;=6), "Weekday", G1151=7, "Saturday", G1151=1, "Sunday")</f>
        <v>Weekday</v>
      </c>
      <c r="I1151" s="116">
        <f t="shared" si="70"/>
        <v>8</v>
      </c>
      <c r="J1151" s="116" t="str">
        <f t="shared" si="71"/>
        <v>High season</v>
      </c>
      <c r="K1151" s="117" t="str" cm="1">
        <f t="array" ref="K1151">_xlfn.IFS(AND(H1151="Weekday", J1151="High season"), VLOOKUP(B1151, high_weekday, 2, 0),
    AND(H1151="Saturday", J1151="High season"), VLOOKUP(B1151, high_saturday, 2, 0),
    AND(H1151="Sunday", J1151="High season"), VLOOKUP(B1151, high_sunday, 2, 0),
    AND(H1151="Weekday", J1151="Low season"), VLOOKUP(B1151, low_weekdays, 2, 0),
    AND(H1151="Saturday", J1151="Low season"), VLOOKUP(B1151, low_saturday, 2, 0),
    AND(H1151="Sunday", J1151="Low season"), VLOOKUP(B1151, low_sunday, 2, 0),
    TRUE, "error")</f>
        <v>Peak</v>
      </c>
    </row>
    <row r="1152" spans="1:11" x14ac:dyDescent="0.25">
      <c r="A1152" s="111">
        <v>45162</v>
      </c>
      <c r="B1152" s="86">
        <v>0.8125</v>
      </c>
      <c r="C1152" s="91">
        <f t="shared" ca="1" si="68"/>
        <v>29</v>
      </c>
      <c r="D1152" s="118">
        <v>39</v>
      </c>
      <c r="E1152" s="119">
        <v>0.79166666666666696</v>
      </c>
      <c r="F1152" s="119">
        <v>0.8125</v>
      </c>
      <c r="G1152" s="115">
        <f t="shared" si="69"/>
        <v>5</v>
      </c>
      <c r="H1152" s="116" t="str" cm="1">
        <f t="array" ref="H1152">_xlfn.IFS((G1152&gt;=2)*(G1152&lt;=6), "Weekday", G1152=7, "Saturday", G1152=1, "Sunday")</f>
        <v>Weekday</v>
      </c>
      <c r="I1152" s="116">
        <f t="shared" si="70"/>
        <v>8</v>
      </c>
      <c r="J1152" s="116" t="str">
        <f t="shared" si="71"/>
        <v>High season</v>
      </c>
      <c r="K1152" s="117" t="str" cm="1">
        <f t="array" ref="K1152">_xlfn.IFS(AND(H1152="Weekday", J1152="High season"), VLOOKUP(B1152, high_weekday, 2, 0),
    AND(H1152="Saturday", J1152="High season"), VLOOKUP(B1152, high_saturday, 2, 0),
    AND(H1152="Sunday", J1152="High season"), VLOOKUP(B1152, high_sunday, 2, 0),
    AND(H1152="Weekday", J1152="Low season"), VLOOKUP(B1152, low_weekdays, 2, 0),
    AND(H1152="Saturday", J1152="Low season"), VLOOKUP(B1152, low_saturday, 2, 0),
    AND(H1152="Sunday", J1152="Low season"), VLOOKUP(B1152, low_sunday, 2, 0),
    TRUE, "error")</f>
        <v>Standard</v>
      </c>
    </row>
    <row r="1153" spans="1:11" x14ac:dyDescent="0.25">
      <c r="A1153" s="111">
        <v>45162</v>
      </c>
      <c r="B1153" s="86">
        <v>0.83333333333333304</v>
      </c>
      <c r="C1153" s="91">
        <f t="shared" ca="1" si="68"/>
        <v>5</v>
      </c>
      <c r="D1153" s="118">
        <v>40</v>
      </c>
      <c r="E1153" s="119">
        <v>0.8125</v>
      </c>
      <c r="F1153" s="119">
        <v>0.83333333333333304</v>
      </c>
      <c r="G1153" s="115">
        <f t="shared" si="69"/>
        <v>5</v>
      </c>
      <c r="H1153" s="116" t="str" cm="1">
        <f t="array" ref="H1153">_xlfn.IFS((G1153&gt;=2)*(G1153&lt;=6), "Weekday", G1153=7, "Saturday", G1153=1, "Sunday")</f>
        <v>Weekday</v>
      </c>
      <c r="I1153" s="116">
        <f t="shared" si="70"/>
        <v>8</v>
      </c>
      <c r="J1153" s="116" t="str">
        <f t="shared" si="71"/>
        <v>High season</v>
      </c>
      <c r="K1153" s="117" t="str" cm="1">
        <f t="array" ref="K1153">_xlfn.IFS(AND(H1153="Weekday", J1153="High season"), VLOOKUP(B1153, high_weekday, 2, 0),
    AND(H1153="Saturday", J1153="High season"), VLOOKUP(B1153, high_saturday, 2, 0),
    AND(H1153="Sunday", J1153="High season"), VLOOKUP(B1153, high_sunday, 2, 0),
    AND(H1153="Weekday", J1153="Low season"), VLOOKUP(B1153, low_weekdays, 2, 0),
    AND(H1153="Saturday", J1153="Low season"), VLOOKUP(B1153, low_saturday, 2, 0),
    AND(H1153="Sunday", J1153="Low season"), VLOOKUP(B1153, low_sunday, 2, 0),
    TRUE, "error")</f>
        <v>Standard</v>
      </c>
    </row>
    <row r="1154" spans="1:11" x14ac:dyDescent="0.25">
      <c r="A1154" s="111">
        <v>45162</v>
      </c>
      <c r="B1154" s="86">
        <v>0.85416666666666696</v>
      </c>
      <c r="C1154" s="91">
        <f t="shared" ca="1" si="68"/>
        <v>7</v>
      </c>
      <c r="D1154" s="118">
        <v>41</v>
      </c>
      <c r="E1154" s="119">
        <v>0.83333333333333304</v>
      </c>
      <c r="F1154" s="119">
        <v>0.85416666666666696</v>
      </c>
      <c r="G1154" s="115">
        <f t="shared" si="69"/>
        <v>5</v>
      </c>
      <c r="H1154" s="116" t="str" cm="1">
        <f t="array" ref="H1154">_xlfn.IFS((G1154&gt;=2)*(G1154&lt;=6), "Weekday", G1154=7, "Saturday", G1154=1, "Sunday")</f>
        <v>Weekday</v>
      </c>
      <c r="I1154" s="116">
        <f t="shared" si="70"/>
        <v>8</v>
      </c>
      <c r="J1154" s="116" t="str">
        <f t="shared" si="71"/>
        <v>High season</v>
      </c>
      <c r="K1154" s="117" t="str" cm="1">
        <f t="array" ref="K1154">_xlfn.IFS(AND(H1154="Weekday", J1154="High season"), VLOOKUP(B1154, high_weekday, 2, 0),
    AND(H1154="Saturday", J1154="High season"), VLOOKUP(B1154, high_saturday, 2, 0),
    AND(H1154="Sunday", J1154="High season"), VLOOKUP(B1154, high_sunday, 2, 0),
    AND(H1154="Weekday", J1154="Low season"), VLOOKUP(B1154, low_weekdays, 2, 0),
    AND(H1154="Saturday", J1154="Low season"), VLOOKUP(B1154, low_saturday, 2, 0),
    AND(H1154="Sunday", J1154="Low season"), VLOOKUP(B1154, low_sunday, 2, 0),
    TRUE, "error")</f>
        <v>Standard</v>
      </c>
    </row>
    <row r="1155" spans="1:11" x14ac:dyDescent="0.25">
      <c r="A1155" s="111">
        <v>45162</v>
      </c>
      <c r="B1155" s="86">
        <v>0.875</v>
      </c>
      <c r="C1155" s="91">
        <f t="shared" ca="1" si="68"/>
        <v>23</v>
      </c>
      <c r="D1155" s="118">
        <v>42</v>
      </c>
      <c r="E1155" s="119">
        <v>0.85416666666666696</v>
      </c>
      <c r="F1155" s="119">
        <v>0.875</v>
      </c>
      <c r="G1155" s="115">
        <f t="shared" si="69"/>
        <v>5</v>
      </c>
      <c r="H1155" s="116" t="str" cm="1">
        <f t="array" ref="H1155">_xlfn.IFS((G1155&gt;=2)*(G1155&lt;=6), "Weekday", G1155=7, "Saturday", G1155=1, "Sunday")</f>
        <v>Weekday</v>
      </c>
      <c r="I1155" s="116">
        <f t="shared" si="70"/>
        <v>8</v>
      </c>
      <c r="J1155" s="116" t="str">
        <f t="shared" si="71"/>
        <v>High season</v>
      </c>
      <c r="K1155" s="117" t="str" cm="1">
        <f t="array" ref="K1155">_xlfn.IFS(AND(H1155="Weekday", J1155="High season"), VLOOKUP(B1155, high_weekday, 2, 0),
    AND(H1155="Saturday", J1155="High season"), VLOOKUP(B1155, high_saturday, 2, 0),
    AND(H1155="Sunday", J1155="High season"), VLOOKUP(B1155, high_sunday, 2, 0),
    AND(H1155="Weekday", J1155="Low season"), VLOOKUP(B1155, low_weekdays, 2, 0),
    AND(H1155="Saturday", J1155="Low season"), VLOOKUP(B1155, low_saturday, 2, 0),
    AND(H1155="Sunday", J1155="Low season"), VLOOKUP(B1155, low_sunday, 2, 0),
    TRUE, "error")</f>
        <v>Standard</v>
      </c>
    </row>
    <row r="1156" spans="1:11" x14ac:dyDescent="0.25">
      <c r="A1156" s="111">
        <v>45162</v>
      </c>
      <c r="B1156" s="86">
        <v>0.89583333333333304</v>
      </c>
      <c r="C1156" s="91">
        <f t="shared" ca="1" si="68"/>
        <v>24</v>
      </c>
      <c r="D1156" s="118">
        <v>43</v>
      </c>
      <c r="E1156" s="119">
        <v>0.875</v>
      </c>
      <c r="F1156" s="119">
        <v>0.89583333333333304</v>
      </c>
      <c r="G1156" s="115">
        <f t="shared" si="69"/>
        <v>5</v>
      </c>
      <c r="H1156" s="116" t="str" cm="1">
        <f t="array" ref="H1156">_xlfn.IFS((G1156&gt;=2)*(G1156&lt;=6), "Weekday", G1156=7, "Saturday", G1156=1, "Sunday")</f>
        <v>Weekday</v>
      </c>
      <c r="I1156" s="116">
        <f t="shared" si="70"/>
        <v>8</v>
      </c>
      <c r="J1156" s="116" t="str">
        <f t="shared" si="71"/>
        <v>High season</v>
      </c>
      <c r="K1156" s="117" t="str" cm="1">
        <f t="array" ref="K1156">_xlfn.IFS(AND(H1156="Weekday", J1156="High season"), VLOOKUP(B1156, high_weekday, 2, 0),
    AND(H1156="Saturday", J1156="High season"), VLOOKUP(B1156, high_saturday, 2, 0),
    AND(H1156="Sunday", J1156="High season"), VLOOKUP(B1156, high_sunday, 2, 0),
    AND(H1156="Weekday", J1156="Low season"), VLOOKUP(B1156, low_weekdays, 2, 0),
    AND(H1156="Saturday", J1156="Low season"), VLOOKUP(B1156, low_saturday, 2, 0),
    AND(H1156="Sunday", J1156="Low season"), VLOOKUP(B1156, low_sunday, 2, 0),
    TRUE, "error")</f>
        <v>Standard</v>
      </c>
    </row>
    <row r="1157" spans="1:11" x14ac:dyDescent="0.25">
      <c r="A1157" s="111">
        <v>45162</v>
      </c>
      <c r="B1157" s="86">
        <v>0.91666666666666696</v>
      </c>
      <c r="C1157" s="91">
        <f t="shared" ca="1" si="68"/>
        <v>19</v>
      </c>
      <c r="D1157" s="118">
        <v>44</v>
      </c>
      <c r="E1157" s="119">
        <v>0.89583333333333304</v>
      </c>
      <c r="F1157" s="119">
        <v>0.91666666666666696</v>
      </c>
      <c r="G1157" s="115">
        <f t="shared" si="69"/>
        <v>5</v>
      </c>
      <c r="H1157" s="116" t="str" cm="1">
        <f t="array" ref="H1157">_xlfn.IFS((G1157&gt;=2)*(G1157&lt;=6), "Weekday", G1157=7, "Saturday", G1157=1, "Sunday")</f>
        <v>Weekday</v>
      </c>
      <c r="I1157" s="116">
        <f t="shared" si="70"/>
        <v>8</v>
      </c>
      <c r="J1157" s="116" t="str">
        <f t="shared" si="71"/>
        <v>High season</v>
      </c>
      <c r="K1157" s="117" t="str" cm="1">
        <f t="array" ref="K1157">_xlfn.IFS(AND(H1157="Weekday", J1157="High season"), VLOOKUP(B1157, high_weekday, 2, 0),
    AND(H1157="Saturday", J1157="High season"), VLOOKUP(B1157, high_saturday, 2, 0),
    AND(H1157="Sunday", J1157="High season"), VLOOKUP(B1157, high_sunday, 2, 0),
    AND(H1157="Weekday", J1157="Low season"), VLOOKUP(B1157, low_weekdays, 2, 0),
    AND(H1157="Saturday", J1157="Low season"), VLOOKUP(B1157, low_saturday, 2, 0),
    AND(H1157="Sunday", J1157="Low season"), VLOOKUP(B1157, low_sunday, 2, 0),
    TRUE, "error")</f>
        <v>Standard</v>
      </c>
    </row>
    <row r="1158" spans="1:11" x14ac:dyDescent="0.25">
      <c r="A1158" s="111">
        <v>45162</v>
      </c>
      <c r="B1158" s="86">
        <v>0.9375</v>
      </c>
      <c r="C1158" s="91">
        <f t="shared" ca="1" si="68"/>
        <v>10</v>
      </c>
      <c r="D1158" s="118">
        <v>45</v>
      </c>
      <c r="E1158" s="119">
        <v>0.91666666666666696</v>
      </c>
      <c r="F1158" s="119">
        <v>0.9375</v>
      </c>
      <c r="G1158" s="115">
        <f t="shared" si="69"/>
        <v>5</v>
      </c>
      <c r="H1158" s="116" t="str" cm="1">
        <f t="array" ref="H1158">_xlfn.IFS((G1158&gt;=2)*(G1158&lt;=6), "Weekday", G1158=7, "Saturday", G1158=1, "Sunday")</f>
        <v>Weekday</v>
      </c>
      <c r="I1158" s="116">
        <f t="shared" si="70"/>
        <v>8</v>
      </c>
      <c r="J1158" s="116" t="str">
        <f t="shared" si="71"/>
        <v>High season</v>
      </c>
      <c r="K1158" s="117" t="str" cm="1">
        <f t="array" ref="K1158">_xlfn.IFS(AND(H1158="Weekday", J1158="High season"), VLOOKUP(B1158, high_weekday, 2, 0),
    AND(H1158="Saturday", J1158="High season"), VLOOKUP(B1158, high_saturday, 2, 0),
    AND(H1158="Sunday", J1158="High season"), VLOOKUP(B1158, high_sunday, 2, 0),
    AND(H1158="Weekday", J1158="Low season"), VLOOKUP(B1158, low_weekdays, 2, 0),
    AND(H1158="Saturday", J1158="Low season"), VLOOKUP(B1158, low_saturday, 2, 0),
    AND(H1158="Sunday", J1158="Low season"), VLOOKUP(B1158, low_sunday, 2, 0),
    TRUE, "error")</f>
        <v>Off-peak</v>
      </c>
    </row>
    <row r="1159" spans="1:11" x14ac:dyDescent="0.25">
      <c r="A1159" s="111">
        <v>45162</v>
      </c>
      <c r="B1159" s="86">
        <v>0.95833333333333304</v>
      </c>
      <c r="C1159" s="91">
        <f t="shared" ca="1" si="68"/>
        <v>1</v>
      </c>
      <c r="D1159" s="118">
        <v>46</v>
      </c>
      <c r="E1159" s="119">
        <v>0.9375</v>
      </c>
      <c r="F1159" s="119">
        <v>0.95833333333333304</v>
      </c>
      <c r="G1159" s="115">
        <f t="shared" si="69"/>
        <v>5</v>
      </c>
      <c r="H1159" s="116" t="str" cm="1">
        <f t="array" ref="H1159">_xlfn.IFS((G1159&gt;=2)*(G1159&lt;=6), "Weekday", G1159=7, "Saturday", G1159=1, "Sunday")</f>
        <v>Weekday</v>
      </c>
      <c r="I1159" s="116">
        <f t="shared" si="70"/>
        <v>8</v>
      </c>
      <c r="J1159" s="116" t="str">
        <f t="shared" si="71"/>
        <v>High season</v>
      </c>
      <c r="K1159" s="117" t="str" cm="1">
        <f t="array" ref="K1159">_xlfn.IFS(AND(H1159="Weekday", J1159="High season"), VLOOKUP(B1159, high_weekday, 2, 0),
    AND(H1159="Saturday", J1159="High season"), VLOOKUP(B1159, high_saturday, 2, 0),
    AND(H1159="Sunday", J1159="High season"), VLOOKUP(B1159, high_sunday, 2, 0),
    AND(H1159="Weekday", J1159="Low season"), VLOOKUP(B1159, low_weekdays, 2, 0),
    AND(H1159="Saturday", J1159="Low season"), VLOOKUP(B1159, low_saturday, 2, 0),
    AND(H1159="Sunday", J1159="Low season"), VLOOKUP(B1159, low_sunday, 2, 0),
    TRUE, "error")</f>
        <v>Off-peak</v>
      </c>
    </row>
    <row r="1160" spans="1:11" x14ac:dyDescent="0.25">
      <c r="A1160" s="111">
        <v>45162</v>
      </c>
      <c r="B1160" s="86">
        <v>0.97916666666666696</v>
      </c>
      <c r="C1160" s="91">
        <f t="shared" ca="1" si="68"/>
        <v>14</v>
      </c>
      <c r="D1160" s="118">
        <v>47</v>
      </c>
      <c r="E1160" s="119">
        <v>0.95833333333333304</v>
      </c>
      <c r="F1160" s="119">
        <v>0.97916666666666696</v>
      </c>
      <c r="G1160" s="115">
        <f t="shared" si="69"/>
        <v>5</v>
      </c>
      <c r="H1160" s="116" t="str" cm="1">
        <f t="array" ref="H1160">_xlfn.IFS((G1160&gt;=2)*(G1160&lt;=6), "Weekday", G1160=7, "Saturday", G1160=1, "Sunday")</f>
        <v>Weekday</v>
      </c>
      <c r="I1160" s="116">
        <f t="shared" si="70"/>
        <v>8</v>
      </c>
      <c r="J1160" s="116" t="str">
        <f t="shared" si="71"/>
        <v>High season</v>
      </c>
      <c r="K1160" s="117" t="str" cm="1">
        <f t="array" ref="K1160">_xlfn.IFS(AND(H1160="Weekday", J1160="High season"), VLOOKUP(B1160, high_weekday, 2, 0),
    AND(H1160="Saturday", J1160="High season"), VLOOKUP(B1160, high_saturday, 2, 0),
    AND(H1160="Sunday", J1160="High season"), VLOOKUP(B1160, high_sunday, 2, 0),
    AND(H1160="Weekday", J1160="Low season"), VLOOKUP(B1160, low_weekdays, 2, 0),
    AND(H1160="Saturday", J1160="Low season"), VLOOKUP(B1160, low_saturday, 2, 0),
    AND(H1160="Sunday", J1160="Low season"), VLOOKUP(B1160, low_sunday, 2, 0),
    TRUE, "error")</f>
        <v>Off-peak</v>
      </c>
    </row>
    <row r="1161" spans="1:11" x14ac:dyDescent="0.25">
      <c r="A1161" s="111">
        <v>45162</v>
      </c>
      <c r="B1161" s="86">
        <v>1</v>
      </c>
      <c r="C1161" s="91">
        <f t="shared" ca="1" si="68"/>
        <v>17</v>
      </c>
      <c r="D1161" s="118">
        <v>48</v>
      </c>
      <c r="E1161" s="119">
        <v>0.97916666666666696</v>
      </c>
      <c r="F1161" s="119">
        <v>1</v>
      </c>
      <c r="G1161" s="115">
        <f t="shared" si="69"/>
        <v>5</v>
      </c>
      <c r="H1161" s="116" t="str" cm="1">
        <f t="array" ref="H1161">_xlfn.IFS((G1161&gt;=2)*(G1161&lt;=6), "Weekday", G1161=7, "Saturday", G1161=1, "Sunday")</f>
        <v>Weekday</v>
      </c>
      <c r="I1161" s="116">
        <f t="shared" si="70"/>
        <v>8</v>
      </c>
      <c r="J1161" s="116" t="str">
        <f t="shared" si="71"/>
        <v>High season</v>
      </c>
      <c r="K1161" s="117" t="str" cm="1">
        <f t="array" ref="K1161">_xlfn.IFS(AND(H1161="Weekday", J1161="High season"), VLOOKUP(B1161, high_weekday, 2, 0),
    AND(H1161="Saturday", J1161="High season"), VLOOKUP(B1161, high_saturday, 2, 0),
    AND(H1161="Sunday", J1161="High season"), VLOOKUP(B1161, high_sunday, 2, 0),
    AND(H1161="Weekday", J1161="Low season"), VLOOKUP(B1161, low_weekdays, 2, 0),
    AND(H1161="Saturday", J1161="Low season"), VLOOKUP(B1161, low_saturday, 2, 0),
    AND(H1161="Sunday", J1161="Low season"), VLOOKUP(B1161, low_sunday, 2, 0),
    TRUE, "error")</f>
        <v>Off-peak</v>
      </c>
    </row>
    <row r="1162" spans="1:11" x14ac:dyDescent="0.25">
      <c r="A1162" s="111">
        <v>45163</v>
      </c>
      <c r="B1162" s="86">
        <v>2.0833333333333332E-2</v>
      </c>
      <c r="C1162" s="91">
        <f t="shared" ca="1" si="68"/>
        <v>10</v>
      </c>
      <c r="D1162" s="118">
        <v>1</v>
      </c>
      <c r="E1162" s="119">
        <v>0</v>
      </c>
      <c r="F1162" s="119">
        <v>2.0833333333333332E-2</v>
      </c>
      <c r="G1162" s="115">
        <f t="shared" si="69"/>
        <v>6</v>
      </c>
      <c r="H1162" s="116" t="str" cm="1">
        <f t="array" ref="H1162">_xlfn.IFS((G1162&gt;=2)*(G1162&lt;=6), "Weekday", G1162=7, "Saturday", G1162=1, "Sunday")</f>
        <v>Weekday</v>
      </c>
      <c r="I1162" s="116">
        <f t="shared" si="70"/>
        <v>8</v>
      </c>
      <c r="J1162" s="116" t="str">
        <f t="shared" si="71"/>
        <v>High season</v>
      </c>
      <c r="K1162" s="117" t="str" cm="1">
        <f t="array" ref="K1162">_xlfn.IFS(AND(H1162="Weekday", J1162="High season"), VLOOKUP(B1162, high_weekday, 2, 0),
    AND(H1162="Saturday", J1162="High season"), VLOOKUP(B1162, high_saturday, 2, 0),
    AND(H1162="Sunday", J1162="High season"), VLOOKUP(B1162, high_sunday, 2, 0),
    AND(H1162="Weekday", J1162="Low season"), VLOOKUP(B1162, low_weekdays, 2, 0),
    AND(H1162="Saturday", J1162="Low season"), VLOOKUP(B1162, low_saturday, 2, 0),
    AND(H1162="Sunday", J1162="Low season"), VLOOKUP(B1162, low_sunday, 2, 0),
    TRUE, "error")</f>
        <v>Off-peak</v>
      </c>
    </row>
    <row r="1163" spans="1:11" x14ac:dyDescent="0.25">
      <c r="A1163" s="111">
        <v>45163</v>
      </c>
      <c r="B1163" s="86">
        <v>4.1666666666666664E-2</v>
      </c>
      <c r="C1163" s="91">
        <f t="shared" ref="C1163:C1226" ca="1" si="72">RANDBETWEEN(1,30)</f>
        <v>21</v>
      </c>
      <c r="D1163" s="118">
        <v>2</v>
      </c>
      <c r="E1163" s="119">
        <v>2.0833333333333332E-2</v>
      </c>
      <c r="F1163" s="119">
        <v>4.1666666666666664E-2</v>
      </c>
      <c r="G1163" s="115">
        <f t="shared" ref="G1163:G1226" si="73">WEEKDAY(A1163)</f>
        <v>6</v>
      </c>
      <c r="H1163" s="116" t="str" cm="1">
        <f t="array" ref="H1163">_xlfn.IFS((G1163&gt;=2)*(G1163&lt;=6), "Weekday", G1163=7, "Saturday", G1163=1, "Sunday")</f>
        <v>Weekday</v>
      </c>
      <c r="I1163" s="116">
        <f t="shared" ref="I1163:I1226" si="74">MONTH(A1163)</f>
        <v>8</v>
      </c>
      <c r="J1163" s="116" t="str">
        <f t="shared" ref="J1163:J1226" si="75">IF(AND(I1163&gt;6, I1163&lt;9), "High season", "Low season")</f>
        <v>High season</v>
      </c>
      <c r="K1163" s="117" t="str" cm="1">
        <f t="array" ref="K1163">_xlfn.IFS(AND(H1163="Weekday", J1163="High season"), VLOOKUP(B1163, high_weekday, 2, 0),
    AND(H1163="Saturday", J1163="High season"), VLOOKUP(B1163, high_saturday, 2, 0),
    AND(H1163="Sunday", J1163="High season"), VLOOKUP(B1163, high_sunday, 2, 0),
    AND(H1163="Weekday", J1163="Low season"), VLOOKUP(B1163, low_weekdays, 2, 0),
    AND(H1163="Saturday", J1163="Low season"), VLOOKUP(B1163, low_saturday, 2, 0),
    AND(H1163="Sunday", J1163="Low season"), VLOOKUP(B1163, low_sunday, 2, 0),
    TRUE, "error")</f>
        <v>Off-peak</v>
      </c>
    </row>
    <row r="1164" spans="1:11" x14ac:dyDescent="0.25">
      <c r="A1164" s="111">
        <v>45163</v>
      </c>
      <c r="B1164" s="86">
        <v>6.25E-2</v>
      </c>
      <c r="C1164" s="91">
        <f t="shared" ca="1" si="72"/>
        <v>18</v>
      </c>
      <c r="D1164" s="118">
        <v>3</v>
      </c>
      <c r="E1164" s="119">
        <v>4.1666666666666664E-2</v>
      </c>
      <c r="F1164" s="119">
        <v>6.25E-2</v>
      </c>
      <c r="G1164" s="115">
        <f t="shared" si="73"/>
        <v>6</v>
      </c>
      <c r="H1164" s="116" t="str" cm="1">
        <f t="array" ref="H1164">_xlfn.IFS((G1164&gt;=2)*(G1164&lt;=6), "Weekday", G1164=7, "Saturday", G1164=1, "Sunday")</f>
        <v>Weekday</v>
      </c>
      <c r="I1164" s="116">
        <f t="shared" si="74"/>
        <v>8</v>
      </c>
      <c r="J1164" s="116" t="str">
        <f t="shared" si="75"/>
        <v>High season</v>
      </c>
      <c r="K1164" s="117" t="str" cm="1">
        <f t="array" ref="K1164">_xlfn.IFS(AND(H1164="Weekday", J1164="High season"), VLOOKUP(B1164, high_weekday, 2, 0),
    AND(H1164="Saturday", J1164="High season"), VLOOKUP(B1164, high_saturday, 2, 0),
    AND(H1164="Sunday", J1164="High season"), VLOOKUP(B1164, high_sunday, 2, 0),
    AND(H1164="Weekday", J1164="Low season"), VLOOKUP(B1164, low_weekdays, 2, 0),
    AND(H1164="Saturday", J1164="Low season"), VLOOKUP(B1164, low_saturday, 2, 0),
    AND(H1164="Sunday", J1164="Low season"), VLOOKUP(B1164, low_sunday, 2, 0),
    TRUE, "error")</f>
        <v>Off-peak</v>
      </c>
    </row>
    <row r="1165" spans="1:11" x14ac:dyDescent="0.25">
      <c r="A1165" s="111">
        <v>45163</v>
      </c>
      <c r="B1165" s="86">
        <v>8.3333333333333301E-2</v>
      </c>
      <c r="C1165" s="91">
        <f t="shared" ca="1" si="72"/>
        <v>29</v>
      </c>
      <c r="D1165" s="118">
        <v>4</v>
      </c>
      <c r="E1165" s="119">
        <v>6.25E-2</v>
      </c>
      <c r="F1165" s="119">
        <v>8.3333333333333301E-2</v>
      </c>
      <c r="G1165" s="115">
        <f t="shared" si="73"/>
        <v>6</v>
      </c>
      <c r="H1165" s="116" t="str" cm="1">
        <f t="array" ref="H1165">_xlfn.IFS((G1165&gt;=2)*(G1165&lt;=6), "Weekday", G1165=7, "Saturday", G1165=1, "Sunday")</f>
        <v>Weekday</v>
      </c>
      <c r="I1165" s="116">
        <f t="shared" si="74"/>
        <v>8</v>
      </c>
      <c r="J1165" s="116" t="str">
        <f t="shared" si="75"/>
        <v>High season</v>
      </c>
      <c r="K1165" s="117" t="str" cm="1">
        <f t="array" ref="K1165">_xlfn.IFS(AND(H1165="Weekday", J1165="High season"), VLOOKUP(B1165, high_weekday, 2, 0),
    AND(H1165="Saturday", J1165="High season"), VLOOKUP(B1165, high_saturday, 2, 0),
    AND(H1165="Sunday", J1165="High season"), VLOOKUP(B1165, high_sunday, 2, 0),
    AND(H1165="Weekday", J1165="Low season"), VLOOKUP(B1165, low_weekdays, 2, 0),
    AND(H1165="Saturday", J1165="Low season"), VLOOKUP(B1165, low_saturday, 2, 0),
    AND(H1165="Sunday", J1165="Low season"), VLOOKUP(B1165, low_sunday, 2, 0),
    TRUE, "error")</f>
        <v>Off-peak</v>
      </c>
    </row>
    <row r="1166" spans="1:11" x14ac:dyDescent="0.25">
      <c r="A1166" s="111">
        <v>45163</v>
      </c>
      <c r="B1166" s="86">
        <v>0.104166666666667</v>
      </c>
      <c r="C1166" s="91">
        <f t="shared" ca="1" si="72"/>
        <v>29</v>
      </c>
      <c r="D1166" s="118">
        <v>5</v>
      </c>
      <c r="E1166" s="119">
        <v>8.3333333333333301E-2</v>
      </c>
      <c r="F1166" s="119">
        <v>0.104166666666667</v>
      </c>
      <c r="G1166" s="115">
        <f t="shared" si="73"/>
        <v>6</v>
      </c>
      <c r="H1166" s="116" t="str" cm="1">
        <f t="array" ref="H1166">_xlfn.IFS((G1166&gt;=2)*(G1166&lt;=6), "Weekday", G1166=7, "Saturday", G1166=1, "Sunday")</f>
        <v>Weekday</v>
      </c>
      <c r="I1166" s="116">
        <f t="shared" si="74"/>
        <v>8</v>
      </c>
      <c r="J1166" s="116" t="str">
        <f t="shared" si="75"/>
        <v>High season</v>
      </c>
      <c r="K1166" s="117" t="str" cm="1">
        <f t="array" ref="K1166">_xlfn.IFS(AND(H1166="Weekday", J1166="High season"), VLOOKUP(B1166, high_weekday, 2, 0),
    AND(H1166="Saturday", J1166="High season"), VLOOKUP(B1166, high_saturday, 2, 0),
    AND(H1166="Sunday", J1166="High season"), VLOOKUP(B1166, high_sunday, 2, 0),
    AND(H1166="Weekday", J1166="Low season"), VLOOKUP(B1166, low_weekdays, 2, 0),
    AND(H1166="Saturday", J1166="Low season"), VLOOKUP(B1166, low_saturday, 2, 0),
    AND(H1166="Sunday", J1166="Low season"), VLOOKUP(B1166, low_sunday, 2, 0),
    TRUE, "error")</f>
        <v>Off-peak</v>
      </c>
    </row>
    <row r="1167" spans="1:11" x14ac:dyDescent="0.25">
      <c r="A1167" s="111">
        <v>45163</v>
      </c>
      <c r="B1167" s="86">
        <v>0.125</v>
      </c>
      <c r="C1167" s="91">
        <f t="shared" ca="1" si="72"/>
        <v>24</v>
      </c>
      <c r="D1167" s="118">
        <v>6</v>
      </c>
      <c r="E1167" s="119">
        <v>0.104166666666667</v>
      </c>
      <c r="F1167" s="119">
        <v>0.125</v>
      </c>
      <c r="G1167" s="115">
        <f t="shared" si="73"/>
        <v>6</v>
      </c>
      <c r="H1167" s="116" t="str" cm="1">
        <f t="array" ref="H1167">_xlfn.IFS((G1167&gt;=2)*(G1167&lt;=6), "Weekday", G1167=7, "Saturday", G1167=1, "Sunday")</f>
        <v>Weekday</v>
      </c>
      <c r="I1167" s="116">
        <f t="shared" si="74"/>
        <v>8</v>
      </c>
      <c r="J1167" s="116" t="str">
        <f t="shared" si="75"/>
        <v>High season</v>
      </c>
      <c r="K1167" s="117" t="str" cm="1">
        <f t="array" ref="K1167">_xlfn.IFS(AND(H1167="Weekday", J1167="High season"), VLOOKUP(B1167, high_weekday, 2, 0),
    AND(H1167="Saturday", J1167="High season"), VLOOKUP(B1167, high_saturday, 2, 0),
    AND(H1167="Sunday", J1167="High season"), VLOOKUP(B1167, high_sunday, 2, 0),
    AND(H1167="Weekday", J1167="Low season"), VLOOKUP(B1167, low_weekdays, 2, 0),
    AND(H1167="Saturday", J1167="Low season"), VLOOKUP(B1167, low_saturday, 2, 0),
    AND(H1167="Sunday", J1167="Low season"), VLOOKUP(B1167, low_sunday, 2, 0),
    TRUE, "error")</f>
        <v>Off-peak</v>
      </c>
    </row>
    <row r="1168" spans="1:11" x14ac:dyDescent="0.25">
      <c r="A1168" s="111">
        <v>45163</v>
      </c>
      <c r="B1168" s="86">
        <v>0.14583333333333301</v>
      </c>
      <c r="C1168" s="91">
        <f t="shared" ca="1" si="72"/>
        <v>24</v>
      </c>
      <c r="D1168" s="118">
        <v>7</v>
      </c>
      <c r="E1168" s="119">
        <v>0.125</v>
      </c>
      <c r="F1168" s="119">
        <v>0.14583333333333301</v>
      </c>
      <c r="G1168" s="115">
        <f t="shared" si="73"/>
        <v>6</v>
      </c>
      <c r="H1168" s="116" t="str" cm="1">
        <f t="array" ref="H1168">_xlfn.IFS((G1168&gt;=2)*(G1168&lt;=6), "Weekday", G1168=7, "Saturday", G1168=1, "Sunday")</f>
        <v>Weekday</v>
      </c>
      <c r="I1168" s="116">
        <f t="shared" si="74"/>
        <v>8</v>
      </c>
      <c r="J1168" s="116" t="str">
        <f t="shared" si="75"/>
        <v>High season</v>
      </c>
      <c r="K1168" s="117" t="str" cm="1">
        <f t="array" ref="K1168">_xlfn.IFS(AND(H1168="Weekday", J1168="High season"), VLOOKUP(B1168, high_weekday, 2, 0),
    AND(H1168="Saturday", J1168="High season"), VLOOKUP(B1168, high_saturday, 2, 0),
    AND(H1168="Sunday", J1168="High season"), VLOOKUP(B1168, high_sunday, 2, 0),
    AND(H1168="Weekday", J1168="Low season"), VLOOKUP(B1168, low_weekdays, 2, 0),
    AND(H1168="Saturday", J1168="Low season"), VLOOKUP(B1168, low_saturday, 2, 0),
    AND(H1168="Sunday", J1168="Low season"), VLOOKUP(B1168, low_sunday, 2, 0),
    TRUE, "error")</f>
        <v>Off-peak</v>
      </c>
    </row>
    <row r="1169" spans="1:11" x14ac:dyDescent="0.25">
      <c r="A1169" s="111">
        <v>45163</v>
      </c>
      <c r="B1169" s="86">
        <v>0.16666666666666699</v>
      </c>
      <c r="C1169" s="91">
        <f t="shared" ca="1" si="72"/>
        <v>3</v>
      </c>
      <c r="D1169" s="118">
        <v>8</v>
      </c>
      <c r="E1169" s="119">
        <v>0.14583333333333301</v>
      </c>
      <c r="F1169" s="119">
        <v>0.16666666666666699</v>
      </c>
      <c r="G1169" s="115">
        <f t="shared" si="73"/>
        <v>6</v>
      </c>
      <c r="H1169" s="116" t="str" cm="1">
        <f t="array" ref="H1169">_xlfn.IFS((G1169&gt;=2)*(G1169&lt;=6), "Weekday", G1169=7, "Saturday", G1169=1, "Sunday")</f>
        <v>Weekday</v>
      </c>
      <c r="I1169" s="116">
        <f t="shared" si="74"/>
        <v>8</v>
      </c>
      <c r="J1169" s="116" t="str">
        <f t="shared" si="75"/>
        <v>High season</v>
      </c>
      <c r="K1169" s="117" t="str" cm="1">
        <f t="array" ref="K1169">_xlfn.IFS(AND(H1169="Weekday", J1169="High season"), VLOOKUP(B1169, high_weekday, 2, 0),
    AND(H1169="Saturday", J1169="High season"), VLOOKUP(B1169, high_saturday, 2, 0),
    AND(H1169="Sunday", J1169="High season"), VLOOKUP(B1169, high_sunday, 2, 0),
    AND(H1169="Weekday", J1169="Low season"), VLOOKUP(B1169, low_weekdays, 2, 0),
    AND(H1169="Saturday", J1169="Low season"), VLOOKUP(B1169, low_saturday, 2, 0),
    AND(H1169="Sunday", J1169="Low season"), VLOOKUP(B1169, low_sunday, 2, 0),
    TRUE, "error")</f>
        <v>Off-peak</v>
      </c>
    </row>
    <row r="1170" spans="1:11" x14ac:dyDescent="0.25">
      <c r="A1170" s="111">
        <v>45163</v>
      </c>
      <c r="B1170" s="86">
        <v>0.1875</v>
      </c>
      <c r="C1170" s="91">
        <f t="shared" ca="1" si="72"/>
        <v>26</v>
      </c>
      <c r="D1170" s="118">
        <v>9</v>
      </c>
      <c r="E1170" s="119">
        <v>0.16666666666666699</v>
      </c>
      <c r="F1170" s="119">
        <v>0.1875</v>
      </c>
      <c r="G1170" s="115">
        <f t="shared" si="73"/>
        <v>6</v>
      </c>
      <c r="H1170" s="116" t="str" cm="1">
        <f t="array" ref="H1170">_xlfn.IFS((G1170&gt;=2)*(G1170&lt;=6), "Weekday", G1170=7, "Saturday", G1170=1, "Sunday")</f>
        <v>Weekday</v>
      </c>
      <c r="I1170" s="116">
        <f t="shared" si="74"/>
        <v>8</v>
      </c>
      <c r="J1170" s="116" t="str">
        <f t="shared" si="75"/>
        <v>High season</v>
      </c>
      <c r="K1170" s="117" t="str" cm="1">
        <f t="array" ref="K1170">_xlfn.IFS(AND(H1170="Weekday", J1170="High season"), VLOOKUP(B1170, high_weekday, 2, 0),
    AND(H1170="Saturday", J1170="High season"), VLOOKUP(B1170, high_saturday, 2, 0),
    AND(H1170="Sunday", J1170="High season"), VLOOKUP(B1170, high_sunday, 2, 0),
    AND(H1170="Weekday", J1170="Low season"), VLOOKUP(B1170, low_weekdays, 2, 0),
    AND(H1170="Saturday", J1170="Low season"), VLOOKUP(B1170, low_saturday, 2, 0),
    AND(H1170="Sunday", J1170="Low season"), VLOOKUP(B1170, low_sunday, 2, 0),
    TRUE, "error")</f>
        <v>Off-peak</v>
      </c>
    </row>
    <row r="1171" spans="1:11" x14ac:dyDescent="0.25">
      <c r="A1171" s="111">
        <v>45163</v>
      </c>
      <c r="B1171" s="86">
        <v>0.20833333333333301</v>
      </c>
      <c r="C1171" s="91">
        <f t="shared" ca="1" si="72"/>
        <v>22</v>
      </c>
      <c r="D1171" s="118">
        <v>10</v>
      </c>
      <c r="E1171" s="119">
        <v>0.1875</v>
      </c>
      <c r="F1171" s="119">
        <v>0.20833333333333301</v>
      </c>
      <c r="G1171" s="115">
        <f t="shared" si="73"/>
        <v>6</v>
      </c>
      <c r="H1171" s="116" t="str" cm="1">
        <f t="array" ref="H1171">_xlfn.IFS((G1171&gt;=2)*(G1171&lt;=6), "Weekday", G1171=7, "Saturday", G1171=1, "Sunday")</f>
        <v>Weekday</v>
      </c>
      <c r="I1171" s="116">
        <f t="shared" si="74"/>
        <v>8</v>
      </c>
      <c r="J1171" s="116" t="str">
        <f t="shared" si="75"/>
        <v>High season</v>
      </c>
      <c r="K1171" s="117" t="str" cm="1">
        <f t="array" ref="K1171">_xlfn.IFS(AND(H1171="Weekday", J1171="High season"), VLOOKUP(B1171, high_weekday, 2, 0),
    AND(H1171="Saturday", J1171="High season"), VLOOKUP(B1171, high_saturday, 2, 0),
    AND(H1171="Sunday", J1171="High season"), VLOOKUP(B1171, high_sunday, 2, 0),
    AND(H1171="Weekday", J1171="Low season"), VLOOKUP(B1171, low_weekdays, 2, 0),
    AND(H1171="Saturday", J1171="Low season"), VLOOKUP(B1171, low_saturday, 2, 0),
    AND(H1171="Sunday", J1171="Low season"), VLOOKUP(B1171, low_sunday, 2, 0),
    TRUE, "error")</f>
        <v>Off-peak</v>
      </c>
    </row>
    <row r="1172" spans="1:11" x14ac:dyDescent="0.25">
      <c r="A1172" s="111">
        <v>45163</v>
      </c>
      <c r="B1172" s="86">
        <v>0.22916666666666699</v>
      </c>
      <c r="C1172" s="91">
        <f t="shared" ca="1" si="72"/>
        <v>7</v>
      </c>
      <c r="D1172" s="118">
        <v>11</v>
      </c>
      <c r="E1172" s="119">
        <v>0.20833333333333301</v>
      </c>
      <c r="F1172" s="119">
        <v>0.22916666666666699</v>
      </c>
      <c r="G1172" s="115">
        <f t="shared" si="73"/>
        <v>6</v>
      </c>
      <c r="H1172" s="116" t="str" cm="1">
        <f t="array" ref="H1172">_xlfn.IFS((G1172&gt;=2)*(G1172&lt;=6), "Weekday", G1172=7, "Saturday", G1172=1, "Sunday")</f>
        <v>Weekday</v>
      </c>
      <c r="I1172" s="116">
        <f t="shared" si="74"/>
        <v>8</v>
      </c>
      <c r="J1172" s="116" t="str">
        <f t="shared" si="75"/>
        <v>High season</v>
      </c>
      <c r="K1172" s="117" t="str" cm="1">
        <f t="array" ref="K1172">_xlfn.IFS(AND(H1172="Weekday", J1172="High season"), VLOOKUP(B1172, high_weekday, 2, 0),
    AND(H1172="Saturday", J1172="High season"), VLOOKUP(B1172, high_saturday, 2, 0),
    AND(H1172="Sunday", J1172="High season"), VLOOKUP(B1172, high_sunday, 2, 0),
    AND(H1172="Weekday", J1172="Low season"), VLOOKUP(B1172, low_weekdays, 2, 0),
    AND(H1172="Saturday", J1172="Low season"), VLOOKUP(B1172, low_saturday, 2, 0),
    AND(H1172="Sunday", J1172="Low season"), VLOOKUP(B1172, low_sunday, 2, 0),
    TRUE, "error")</f>
        <v>Off-peak</v>
      </c>
    </row>
    <row r="1173" spans="1:11" x14ac:dyDescent="0.25">
      <c r="A1173" s="111">
        <v>45163</v>
      </c>
      <c r="B1173" s="86">
        <v>0.25</v>
      </c>
      <c r="C1173" s="91">
        <f t="shared" ca="1" si="72"/>
        <v>17</v>
      </c>
      <c r="D1173" s="118">
        <v>12</v>
      </c>
      <c r="E1173" s="119">
        <v>0.22916666666666699</v>
      </c>
      <c r="F1173" s="119">
        <v>0.25</v>
      </c>
      <c r="G1173" s="115">
        <f t="shared" si="73"/>
        <v>6</v>
      </c>
      <c r="H1173" s="116" t="str" cm="1">
        <f t="array" ref="H1173">_xlfn.IFS((G1173&gt;=2)*(G1173&lt;=6), "Weekday", G1173=7, "Saturday", G1173=1, "Sunday")</f>
        <v>Weekday</v>
      </c>
      <c r="I1173" s="116">
        <f t="shared" si="74"/>
        <v>8</v>
      </c>
      <c r="J1173" s="116" t="str">
        <f t="shared" si="75"/>
        <v>High season</v>
      </c>
      <c r="K1173" s="117" t="str" cm="1">
        <f t="array" ref="K1173">_xlfn.IFS(AND(H1173="Weekday", J1173="High season"), VLOOKUP(B1173, high_weekday, 2, 0),
    AND(H1173="Saturday", J1173="High season"), VLOOKUP(B1173, high_saturday, 2, 0),
    AND(H1173="Sunday", J1173="High season"), VLOOKUP(B1173, high_sunday, 2, 0),
    AND(H1173="Weekday", J1173="Low season"), VLOOKUP(B1173, low_weekdays, 2, 0),
    AND(H1173="Saturday", J1173="Low season"), VLOOKUP(B1173, low_saturday, 2, 0),
    AND(H1173="Sunday", J1173="Low season"), VLOOKUP(B1173, low_sunday, 2, 0),
    TRUE, "error")</f>
        <v>Off-peak</v>
      </c>
    </row>
    <row r="1174" spans="1:11" x14ac:dyDescent="0.25">
      <c r="A1174" s="111">
        <v>45163</v>
      </c>
      <c r="B1174" s="86">
        <v>0.27083333333333298</v>
      </c>
      <c r="C1174" s="91">
        <f t="shared" ca="1" si="72"/>
        <v>3</v>
      </c>
      <c r="D1174" s="118">
        <v>13</v>
      </c>
      <c r="E1174" s="119">
        <v>0.25</v>
      </c>
      <c r="F1174" s="119">
        <v>0.27083333333333298</v>
      </c>
      <c r="G1174" s="115">
        <f t="shared" si="73"/>
        <v>6</v>
      </c>
      <c r="H1174" s="116" t="str" cm="1">
        <f t="array" ref="H1174">_xlfn.IFS((G1174&gt;=2)*(G1174&lt;=6), "Weekday", G1174=7, "Saturday", G1174=1, "Sunday")</f>
        <v>Weekday</v>
      </c>
      <c r="I1174" s="116">
        <f t="shared" si="74"/>
        <v>8</v>
      </c>
      <c r="J1174" s="116" t="str">
        <f t="shared" si="75"/>
        <v>High season</v>
      </c>
      <c r="K1174" s="117" t="str" cm="1">
        <f t="array" ref="K1174">_xlfn.IFS(AND(H1174="Weekday", J1174="High season"), VLOOKUP(B1174, high_weekday, 2, 0),
    AND(H1174="Saturday", J1174="High season"), VLOOKUP(B1174, high_saturday, 2, 0),
    AND(H1174="Sunday", J1174="High season"), VLOOKUP(B1174, high_sunday, 2, 0),
    AND(H1174="Weekday", J1174="Low season"), VLOOKUP(B1174, low_weekdays, 2, 0),
    AND(H1174="Saturday", J1174="Low season"), VLOOKUP(B1174, low_saturday, 2, 0),
    AND(H1174="Sunday", J1174="Low season"), VLOOKUP(B1174, low_sunday, 2, 0),
    TRUE, "error")</f>
        <v>Peak</v>
      </c>
    </row>
    <row r="1175" spans="1:11" x14ac:dyDescent="0.25">
      <c r="A1175" s="111">
        <v>45163</v>
      </c>
      <c r="B1175" s="86">
        <v>0.29166666666666702</v>
      </c>
      <c r="C1175" s="91">
        <f t="shared" ca="1" si="72"/>
        <v>5</v>
      </c>
      <c r="D1175" s="118">
        <v>14</v>
      </c>
      <c r="E1175" s="119">
        <v>0.27083333333333298</v>
      </c>
      <c r="F1175" s="119">
        <v>0.29166666666666702</v>
      </c>
      <c r="G1175" s="115">
        <f t="shared" si="73"/>
        <v>6</v>
      </c>
      <c r="H1175" s="116" t="str" cm="1">
        <f t="array" ref="H1175">_xlfn.IFS((G1175&gt;=2)*(G1175&lt;=6), "Weekday", G1175=7, "Saturday", G1175=1, "Sunday")</f>
        <v>Weekday</v>
      </c>
      <c r="I1175" s="116">
        <f t="shared" si="74"/>
        <v>8</v>
      </c>
      <c r="J1175" s="116" t="str">
        <f t="shared" si="75"/>
        <v>High season</v>
      </c>
      <c r="K1175" s="117" t="str" cm="1">
        <f t="array" ref="K1175">_xlfn.IFS(AND(H1175="Weekday", J1175="High season"), VLOOKUP(B1175, high_weekday, 2, 0),
    AND(H1175="Saturday", J1175="High season"), VLOOKUP(B1175, high_saturday, 2, 0),
    AND(H1175="Sunday", J1175="High season"), VLOOKUP(B1175, high_sunday, 2, 0),
    AND(H1175="Weekday", J1175="Low season"), VLOOKUP(B1175, low_weekdays, 2, 0),
    AND(H1175="Saturday", J1175="Low season"), VLOOKUP(B1175, low_saturday, 2, 0),
    AND(H1175="Sunday", J1175="Low season"), VLOOKUP(B1175, low_sunday, 2, 0),
    TRUE, "error")</f>
        <v>Peak</v>
      </c>
    </row>
    <row r="1176" spans="1:11" x14ac:dyDescent="0.25">
      <c r="A1176" s="111">
        <v>45163</v>
      </c>
      <c r="B1176" s="86">
        <v>0.3125</v>
      </c>
      <c r="C1176" s="91">
        <f t="shared" ca="1" si="72"/>
        <v>15</v>
      </c>
      <c r="D1176" s="118">
        <v>15</v>
      </c>
      <c r="E1176" s="119">
        <v>0.29166666666666702</v>
      </c>
      <c r="F1176" s="119">
        <v>0.3125</v>
      </c>
      <c r="G1176" s="115">
        <f t="shared" si="73"/>
        <v>6</v>
      </c>
      <c r="H1176" s="116" t="str" cm="1">
        <f t="array" ref="H1176">_xlfn.IFS((G1176&gt;=2)*(G1176&lt;=6), "Weekday", G1176=7, "Saturday", G1176=1, "Sunday")</f>
        <v>Weekday</v>
      </c>
      <c r="I1176" s="116">
        <f t="shared" si="74"/>
        <v>8</v>
      </c>
      <c r="J1176" s="116" t="str">
        <f t="shared" si="75"/>
        <v>High season</v>
      </c>
      <c r="K1176" s="117" t="str" cm="1">
        <f t="array" ref="K1176">_xlfn.IFS(AND(H1176="Weekday", J1176="High season"), VLOOKUP(B1176, high_weekday, 2, 0),
    AND(H1176="Saturday", J1176="High season"), VLOOKUP(B1176, high_saturday, 2, 0),
    AND(H1176="Sunday", J1176="High season"), VLOOKUP(B1176, high_sunday, 2, 0),
    AND(H1176="Weekday", J1176="Low season"), VLOOKUP(B1176, low_weekdays, 2, 0),
    AND(H1176="Saturday", J1176="Low season"), VLOOKUP(B1176, low_saturday, 2, 0),
    AND(H1176="Sunday", J1176="Low season"), VLOOKUP(B1176, low_sunday, 2, 0),
    TRUE, "error")</f>
        <v>Peak</v>
      </c>
    </row>
    <row r="1177" spans="1:11" x14ac:dyDescent="0.25">
      <c r="A1177" s="111">
        <v>45163</v>
      </c>
      <c r="B1177" s="86">
        <v>0.33333333333333298</v>
      </c>
      <c r="C1177" s="91">
        <f t="shared" ca="1" si="72"/>
        <v>25</v>
      </c>
      <c r="D1177" s="118">
        <v>16</v>
      </c>
      <c r="E1177" s="119">
        <v>0.3125</v>
      </c>
      <c r="F1177" s="119">
        <v>0.33333333333333298</v>
      </c>
      <c r="G1177" s="115">
        <f t="shared" si="73"/>
        <v>6</v>
      </c>
      <c r="H1177" s="116" t="str" cm="1">
        <f t="array" ref="H1177">_xlfn.IFS((G1177&gt;=2)*(G1177&lt;=6), "Weekday", G1177=7, "Saturday", G1177=1, "Sunday")</f>
        <v>Weekday</v>
      </c>
      <c r="I1177" s="116">
        <f t="shared" si="74"/>
        <v>8</v>
      </c>
      <c r="J1177" s="116" t="str">
        <f t="shared" si="75"/>
        <v>High season</v>
      </c>
      <c r="K1177" s="117" t="str" cm="1">
        <f t="array" ref="K1177">_xlfn.IFS(AND(H1177="Weekday", J1177="High season"), VLOOKUP(B1177, high_weekday, 2, 0),
    AND(H1177="Saturday", J1177="High season"), VLOOKUP(B1177, high_saturday, 2, 0),
    AND(H1177="Sunday", J1177="High season"), VLOOKUP(B1177, high_sunday, 2, 0),
    AND(H1177="Weekday", J1177="Low season"), VLOOKUP(B1177, low_weekdays, 2, 0),
    AND(H1177="Saturday", J1177="Low season"), VLOOKUP(B1177, low_saturday, 2, 0),
    AND(H1177="Sunday", J1177="Low season"), VLOOKUP(B1177, low_sunday, 2, 0),
    TRUE, "error")</f>
        <v>Peak</v>
      </c>
    </row>
    <row r="1178" spans="1:11" x14ac:dyDescent="0.25">
      <c r="A1178" s="111">
        <v>45163</v>
      </c>
      <c r="B1178" s="86">
        <v>0.35416666666666702</v>
      </c>
      <c r="C1178" s="91">
        <f t="shared" ca="1" si="72"/>
        <v>9</v>
      </c>
      <c r="D1178" s="118">
        <v>17</v>
      </c>
      <c r="E1178" s="119">
        <v>0.33333333333333298</v>
      </c>
      <c r="F1178" s="119">
        <v>0.35416666666666702</v>
      </c>
      <c r="G1178" s="115">
        <f t="shared" si="73"/>
        <v>6</v>
      </c>
      <c r="H1178" s="116" t="str" cm="1">
        <f t="array" ref="H1178">_xlfn.IFS((G1178&gt;=2)*(G1178&lt;=6), "Weekday", G1178=7, "Saturday", G1178=1, "Sunday")</f>
        <v>Weekday</v>
      </c>
      <c r="I1178" s="116">
        <f t="shared" si="74"/>
        <v>8</v>
      </c>
      <c r="J1178" s="116" t="str">
        <f t="shared" si="75"/>
        <v>High season</v>
      </c>
      <c r="K1178" s="117" t="str" cm="1">
        <f t="array" ref="K1178">_xlfn.IFS(AND(H1178="Weekday", J1178="High season"), VLOOKUP(B1178, high_weekday, 2, 0),
    AND(H1178="Saturday", J1178="High season"), VLOOKUP(B1178, high_saturday, 2, 0),
    AND(H1178="Sunday", J1178="High season"), VLOOKUP(B1178, high_sunday, 2, 0),
    AND(H1178="Weekday", J1178="Low season"), VLOOKUP(B1178, low_weekdays, 2, 0),
    AND(H1178="Saturday", J1178="Low season"), VLOOKUP(B1178, low_saturday, 2, 0),
    AND(H1178="Sunday", J1178="Low season"), VLOOKUP(B1178, low_sunday, 2, 0),
    TRUE, "error")</f>
        <v>Peak</v>
      </c>
    </row>
    <row r="1179" spans="1:11" x14ac:dyDescent="0.25">
      <c r="A1179" s="111">
        <v>45163</v>
      </c>
      <c r="B1179" s="86">
        <v>0.375</v>
      </c>
      <c r="C1179" s="91">
        <f t="shared" ca="1" si="72"/>
        <v>4</v>
      </c>
      <c r="D1179" s="118">
        <v>18</v>
      </c>
      <c r="E1179" s="119">
        <v>0.35416666666666702</v>
      </c>
      <c r="F1179" s="119">
        <v>0.375</v>
      </c>
      <c r="G1179" s="115">
        <f t="shared" si="73"/>
        <v>6</v>
      </c>
      <c r="H1179" s="116" t="str" cm="1">
        <f t="array" ref="H1179">_xlfn.IFS((G1179&gt;=2)*(G1179&lt;=6), "Weekday", G1179=7, "Saturday", G1179=1, "Sunday")</f>
        <v>Weekday</v>
      </c>
      <c r="I1179" s="116">
        <f t="shared" si="74"/>
        <v>8</v>
      </c>
      <c r="J1179" s="116" t="str">
        <f t="shared" si="75"/>
        <v>High season</v>
      </c>
      <c r="K1179" s="117" t="str" cm="1">
        <f t="array" ref="K1179">_xlfn.IFS(AND(H1179="Weekday", J1179="High season"), VLOOKUP(B1179, high_weekday, 2, 0),
    AND(H1179="Saturday", J1179="High season"), VLOOKUP(B1179, high_saturday, 2, 0),
    AND(H1179="Sunday", J1179="High season"), VLOOKUP(B1179, high_sunday, 2, 0),
    AND(H1179="Weekday", J1179="Low season"), VLOOKUP(B1179, low_weekdays, 2, 0),
    AND(H1179="Saturday", J1179="Low season"), VLOOKUP(B1179, low_saturday, 2, 0),
    AND(H1179="Sunday", J1179="Low season"), VLOOKUP(B1179, low_sunday, 2, 0),
    TRUE, "error")</f>
        <v>Peak</v>
      </c>
    </row>
    <row r="1180" spans="1:11" x14ac:dyDescent="0.25">
      <c r="A1180" s="111">
        <v>45163</v>
      </c>
      <c r="B1180" s="86">
        <v>0.39583333333333298</v>
      </c>
      <c r="C1180" s="91">
        <f t="shared" ca="1" si="72"/>
        <v>29</v>
      </c>
      <c r="D1180" s="118">
        <v>19</v>
      </c>
      <c r="E1180" s="119">
        <v>0.375</v>
      </c>
      <c r="F1180" s="119">
        <v>0.39583333333333298</v>
      </c>
      <c r="G1180" s="115">
        <f t="shared" si="73"/>
        <v>6</v>
      </c>
      <c r="H1180" s="116" t="str" cm="1">
        <f t="array" ref="H1180">_xlfn.IFS((G1180&gt;=2)*(G1180&lt;=6), "Weekday", G1180=7, "Saturday", G1180=1, "Sunday")</f>
        <v>Weekday</v>
      </c>
      <c r="I1180" s="116">
        <f t="shared" si="74"/>
        <v>8</v>
      </c>
      <c r="J1180" s="116" t="str">
        <f t="shared" si="75"/>
        <v>High season</v>
      </c>
      <c r="K1180" s="117" t="str" cm="1">
        <f t="array" ref="K1180">_xlfn.IFS(AND(H1180="Weekday", J1180="High season"), VLOOKUP(B1180, high_weekday, 2, 0),
    AND(H1180="Saturday", J1180="High season"), VLOOKUP(B1180, high_saturday, 2, 0),
    AND(H1180="Sunday", J1180="High season"), VLOOKUP(B1180, high_sunday, 2, 0),
    AND(H1180="Weekday", J1180="Low season"), VLOOKUP(B1180, low_weekdays, 2, 0),
    AND(H1180="Saturday", J1180="Low season"), VLOOKUP(B1180, low_saturday, 2, 0),
    AND(H1180="Sunday", J1180="Low season"), VLOOKUP(B1180, low_sunday, 2, 0),
    TRUE, "error")</f>
        <v>Standard</v>
      </c>
    </row>
    <row r="1181" spans="1:11" x14ac:dyDescent="0.25">
      <c r="A1181" s="111">
        <v>45163</v>
      </c>
      <c r="B1181" s="86">
        <v>0.41666666666666702</v>
      </c>
      <c r="C1181" s="91">
        <f t="shared" ca="1" si="72"/>
        <v>13</v>
      </c>
      <c r="D1181" s="118">
        <v>20</v>
      </c>
      <c r="E1181" s="119">
        <v>0.39583333333333298</v>
      </c>
      <c r="F1181" s="119">
        <v>0.41666666666666702</v>
      </c>
      <c r="G1181" s="115">
        <f t="shared" si="73"/>
        <v>6</v>
      </c>
      <c r="H1181" s="116" t="str" cm="1">
        <f t="array" ref="H1181">_xlfn.IFS((G1181&gt;=2)*(G1181&lt;=6), "Weekday", G1181=7, "Saturday", G1181=1, "Sunday")</f>
        <v>Weekday</v>
      </c>
      <c r="I1181" s="116">
        <f t="shared" si="74"/>
        <v>8</v>
      </c>
      <c r="J1181" s="116" t="str">
        <f t="shared" si="75"/>
        <v>High season</v>
      </c>
      <c r="K1181" s="117" t="str" cm="1">
        <f t="array" ref="K1181">_xlfn.IFS(AND(H1181="Weekday", J1181="High season"), VLOOKUP(B1181, high_weekday, 2, 0),
    AND(H1181="Saturday", J1181="High season"), VLOOKUP(B1181, high_saturday, 2, 0),
    AND(H1181="Sunday", J1181="High season"), VLOOKUP(B1181, high_sunday, 2, 0),
    AND(H1181="Weekday", J1181="Low season"), VLOOKUP(B1181, low_weekdays, 2, 0),
    AND(H1181="Saturday", J1181="Low season"), VLOOKUP(B1181, low_saturday, 2, 0),
    AND(H1181="Sunday", J1181="Low season"), VLOOKUP(B1181, low_sunday, 2, 0),
    TRUE, "error")</f>
        <v>Standard</v>
      </c>
    </row>
    <row r="1182" spans="1:11" x14ac:dyDescent="0.25">
      <c r="A1182" s="111">
        <v>45163</v>
      </c>
      <c r="B1182" s="86">
        <v>0.4375</v>
      </c>
      <c r="C1182" s="91">
        <f t="shared" ca="1" si="72"/>
        <v>9</v>
      </c>
      <c r="D1182" s="118">
        <v>21</v>
      </c>
      <c r="E1182" s="119">
        <v>0.41666666666666702</v>
      </c>
      <c r="F1182" s="119">
        <v>0.4375</v>
      </c>
      <c r="G1182" s="115">
        <f t="shared" si="73"/>
        <v>6</v>
      </c>
      <c r="H1182" s="116" t="str" cm="1">
        <f t="array" ref="H1182">_xlfn.IFS((G1182&gt;=2)*(G1182&lt;=6), "Weekday", G1182=7, "Saturday", G1182=1, "Sunday")</f>
        <v>Weekday</v>
      </c>
      <c r="I1182" s="116">
        <f t="shared" si="74"/>
        <v>8</v>
      </c>
      <c r="J1182" s="116" t="str">
        <f t="shared" si="75"/>
        <v>High season</v>
      </c>
      <c r="K1182" s="117" t="str" cm="1">
        <f t="array" ref="K1182">_xlfn.IFS(AND(H1182="Weekday", J1182="High season"), VLOOKUP(B1182, high_weekday, 2, 0),
    AND(H1182="Saturday", J1182="High season"), VLOOKUP(B1182, high_saturday, 2, 0),
    AND(H1182="Sunday", J1182="High season"), VLOOKUP(B1182, high_sunday, 2, 0),
    AND(H1182="Weekday", J1182="Low season"), VLOOKUP(B1182, low_weekdays, 2, 0),
    AND(H1182="Saturday", J1182="Low season"), VLOOKUP(B1182, low_saturday, 2, 0),
    AND(H1182="Sunday", J1182="Low season"), VLOOKUP(B1182, low_sunday, 2, 0),
    TRUE, "error")</f>
        <v>Standard</v>
      </c>
    </row>
    <row r="1183" spans="1:11" x14ac:dyDescent="0.25">
      <c r="A1183" s="111">
        <v>45163</v>
      </c>
      <c r="B1183" s="86">
        <v>0.45833333333333298</v>
      </c>
      <c r="C1183" s="91">
        <f t="shared" ca="1" si="72"/>
        <v>24</v>
      </c>
      <c r="D1183" s="118">
        <v>22</v>
      </c>
      <c r="E1183" s="119">
        <v>0.4375</v>
      </c>
      <c r="F1183" s="119">
        <v>0.45833333333333298</v>
      </c>
      <c r="G1183" s="115">
        <f t="shared" si="73"/>
        <v>6</v>
      </c>
      <c r="H1183" s="116" t="str" cm="1">
        <f t="array" ref="H1183">_xlfn.IFS((G1183&gt;=2)*(G1183&lt;=6), "Weekday", G1183=7, "Saturday", G1183=1, "Sunday")</f>
        <v>Weekday</v>
      </c>
      <c r="I1183" s="116">
        <f t="shared" si="74"/>
        <v>8</v>
      </c>
      <c r="J1183" s="116" t="str">
        <f t="shared" si="75"/>
        <v>High season</v>
      </c>
      <c r="K1183" s="117" t="str" cm="1">
        <f t="array" ref="K1183">_xlfn.IFS(AND(H1183="Weekday", J1183="High season"), VLOOKUP(B1183, high_weekday, 2, 0),
    AND(H1183="Saturday", J1183="High season"), VLOOKUP(B1183, high_saturday, 2, 0),
    AND(H1183="Sunday", J1183="High season"), VLOOKUP(B1183, high_sunday, 2, 0),
    AND(H1183="Weekday", J1183="Low season"), VLOOKUP(B1183, low_weekdays, 2, 0),
    AND(H1183="Saturday", J1183="Low season"), VLOOKUP(B1183, low_saturday, 2, 0),
    AND(H1183="Sunday", J1183="Low season"), VLOOKUP(B1183, low_sunday, 2, 0),
    TRUE, "error")</f>
        <v>Standard</v>
      </c>
    </row>
    <row r="1184" spans="1:11" x14ac:dyDescent="0.25">
      <c r="A1184" s="111">
        <v>45163</v>
      </c>
      <c r="B1184" s="86">
        <v>0.47916666666666702</v>
      </c>
      <c r="C1184" s="91">
        <f t="shared" ca="1" si="72"/>
        <v>6</v>
      </c>
      <c r="D1184" s="118">
        <v>23</v>
      </c>
      <c r="E1184" s="119">
        <v>0.45833333333333298</v>
      </c>
      <c r="F1184" s="119">
        <v>0.47916666666666702</v>
      </c>
      <c r="G1184" s="115">
        <f t="shared" si="73"/>
        <v>6</v>
      </c>
      <c r="H1184" s="116" t="str" cm="1">
        <f t="array" ref="H1184">_xlfn.IFS((G1184&gt;=2)*(G1184&lt;=6), "Weekday", G1184=7, "Saturday", G1184=1, "Sunday")</f>
        <v>Weekday</v>
      </c>
      <c r="I1184" s="116">
        <f t="shared" si="74"/>
        <v>8</v>
      </c>
      <c r="J1184" s="116" t="str">
        <f t="shared" si="75"/>
        <v>High season</v>
      </c>
      <c r="K1184" s="117" t="str" cm="1">
        <f t="array" ref="K1184">_xlfn.IFS(AND(H1184="Weekday", J1184="High season"), VLOOKUP(B1184, high_weekday, 2, 0),
    AND(H1184="Saturday", J1184="High season"), VLOOKUP(B1184, high_saturday, 2, 0),
    AND(H1184="Sunday", J1184="High season"), VLOOKUP(B1184, high_sunday, 2, 0),
    AND(H1184="Weekday", J1184="Low season"), VLOOKUP(B1184, low_weekdays, 2, 0),
    AND(H1184="Saturday", J1184="Low season"), VLOOKUP(B1184, low_saturday, 2, 0),
    AND(H1184="Sunday", J1184="Low season"), VLOOKUP(B1184, low_sunday, 2, 0),
    TRUE, "error")</f>
        <v>Standard</v>
      </c>
    </row>
    <row r="1185" spans="1:11" x14ac:dyDescent="0.25">
      <c r="A1185" s="111">
        <v>45163</v>
      </c>
      <c r="B1185" s="86">
        <v>0.5</v>
      </c>
      <c r="C1185" s="91">
        <f t="shared" ca="1" si="72"/>
        <v>9</v>
      </c>
      <c r="D1185" s="118">
        <v>24</v>
      </c>
      <c r="E1185" s="119">
        <v>0.47916666666666702</v>
      </c>
      <c r="F1185" s="119">
        <v>0.5</v>
      </c>
      <c r="G1185" s="115">
        <f t="shared" si="73"/>
        <v>6</v>
      </c>
      <c r="H1185" s="116" t="str" cm="1">
        <f t="array" ref="H1185">_xlfn.IFS((G1185&gt;=2)*(G1185&lt;=6), "Weekday", G1185=7, "Saturday", G1185=1, "Sunday")</f>
        <v>Weekday</v>
      </c>
      <c r="I1185" s="116">
        <f t="shared" si="74"/>
        <v>8</v>
      </c>
      <c r="J1185" s="116" t="str">
        <f t="shared" si="75"/>
        <v>High season</v>
      </c>
      <c r="K1185" s="117" t="str" cm="1">
        <f t="array" ref="K1185">_xlfn.IFS(AND(H1185="Weekday", J1185="High season"), VLOOKUP(B1185, high_weekday, 2, 0),
    AND(H1185="Saturday", J1185="High season"), VLOOKUP(B1185, high_saturday, 2, 0),
    AND(H1185="Sunday", J1185="High season"), VLOOKUP(B1185, high_sunday, 2, 0),
    AND(H1185="Weekday", J1185="Low season"), VLOOKUP(B1185, low_weekdays, 2, 0),
    AND(H1185="Saturday", J1185="Low season"), VLOOKUP(B1185, low_saturday, 2, 0),
    AND(H1185="Sunday", J1185="Low season"), VLOOKUP(B1185, low_sunday, 2, 0),
    TRUE, "error")</f>
        <v>Standard</v>
      </c>
    </row>
    <row r="1186" spans="1:11" x14ac:dyDescent="0.25">
      <c r="A1186" s="111">
        <v>45163</v>
      </c>
      <c r="B1186" s="86">
        <v>0.52083333333333304</v>
      </c>
      <c r="C1186" s="91">
        <f t="shared" ca="1" si="72"/>
        <v>1</v>
      </c>
      <c r="D1186" s="118">
        <v>25</v>
      </c>
      <c r="E1186" s="119">
        <v>0.5</v>
      </c>
      <c r="F1186" s="119">
        <v>0.52083333333333304</v>
      </c>
      <c r="G1186" s="115">
        <f t="shared" si="73"/>
        <v>6</v>
      </c>
      <c r="H1186" s="116" t="str" cm="1">
        <f t="array" ref="H1186">_xlfn.IFS((G1186&gt;=2)*(G1186&lt;=6), "Weekday", G1186=7, "Saturday", G1186=1, "Sunday")</f>
        <v>Weekday</v>
      </c>
      <c r="I1186" s="116">
        <f t="shared" si="74"/>
        <v>8</v>
      </c>
      <c r="J1186" s="116" t="str">
        <f t="shared" si="75"/>
        <v>High season</v>
      </c>
      <c r="K1186" s="117" t="str" cm="1">
        <f t="array" ref="K1186">_xlfn.IFS(AND(H1186="Weekday", J1186="High season"), VLOOKUP(B1186, high_weekday, 2, 0),
    AND(H1186="Saturday", J1186="High season"), VLOOKUP(B1186, high_saturday, 2, 0),
    AND(H1186="Sunday", J1186="High season"), VLOOKUP(B1186, high_sunday, 2, 0),
    AND(H1186="Weekday", J1186="Low season"), VLOOKUP(B1186, low_weekdays, 2, 0),
    AND(H1186="Saturday", J1186="Low season"), VLOOKUP(B1186, low_saturday, 2, 0),
    AND(H1186="Sunday", J1186="Low season"), VLOOKUP(B1186, low_sunday, 2, 0),
    TRUE, "error")</f>
        <v>Standard</v>
      </c>
    </row>
    <row r="1187" spans="1:11" x14ac:dyDescent="0.25">
      <c r="A1187" s="111">
        <v>45163</v>
      </c>
      <c r="B1187" s="86">
        <v>0.54166666666666696</v>
      </c>
      <c r="C1187" s="91">
        <f t="shared" ca="1" si="72"/>
        <v>25</v>
      </c>
      <c r="D1187" s="118">
        <v>26</v>
      </c>
      <c r="E1187" s="119">
        <v>0.52083333333333304</v>
      </c>
      <c r="F1187" s="119">
        <v>0.54166666666666696</v>
      </c>
      <c r="G1187" s="115">
        <f t="shared" si="73"/>
        <v>6</v>
      </c>
      <c r="H1187" s="116" t="str" cm="1">
        <f t="array" ref="H1187">_xlfn.IFS((G1187&gt;=2)*(G1187&lt;=6), "Weekday", G1187=7, "Saturday", G1187=1, "Sunday")</f>
        <v>Weekday</v>
      </c>
      <c r="I1187" s="116">
        <f t="shared" si="74"/>
        <v>8</v>
      </c>
      <c r="J1187" s="116" t="str">
        <f t="shared" si="75"/>
        <v>High season</v>
      </c>
      <c r="K1187" s="117" t="str" cm="1">
        <f t="array" ref="K1187">_xlfn.IFS(AND(H1187="Weekday", J1187="High season"), VLOOKUP(B1187, high_weekday, 2, 0),
    AND(H1187="Saturday", J1187="High season"), VLOOKUP(B1187, high_saturday, 2, 0),
    AND(H1187="Sunday", J1187="High season"), VLOOKUP(B1187, high_sunday, 2, 0),
    AND(H1187="Weekday", J1187="Low season"), VLOOKUP(B1187, low_weekdays, 2, 0),
    AND(H1187="Saturday", J1187="Low season"), VLOOKUP(B1187, low_saturday, 2, 0),
    AND(H1187="Sunday", J1187="Low season"), VLOOKUP(B1187, low_sunday, 2, 0),
    TRUE, "error")</f>
        <v>Standard</v>
      </c>
    </row>
    <row r="1188" spans="1:11" x14ac:dyDescent="0.25">
      <c r="A1188" s="111">
        <v>45163</v>
      </c>
      <c r="B1188" s="86">
        <v>0.5625</v>
      </c>
      <c r="C1188" s="91">
        <f t="shared" ca="1" si="72"/>
        <v>12</v>
      </c>
      <c r="D1188" s="118">
        <v>27</v>
      </c>
      <c r="E1188" s="119">
        <v>0.54166666666666696</v>
      </c>
      <c r="F1188" s="119">
        <v>0.5625</v>
      </c>
      <c r="G1188" s="115">
        <f t="shared" si="73"/>
        <v>6</v>
      </c>
      <c r="H1188" s="116" t="str" cm="1">
        <f t="array" ref="H1188">_xlfn.IFS((G1188&gt;=2)*(G1188&lt;=6), "Weekday", G1188=7, "Saturday", G1188=1, "Sunday")</f>
        <v>Weekday</v>
      </c>
      <c r="I1188" s="116">
        <f t="shared" si="74"/>
        <v>8</v>
      </c>
      <c r="J1188" s="116" t="str">
        <f t="shared" si="75"/>
        <v>High season</v>
      </c>
      <c r="K1188" s="117" t="str" cm="1">
        <f t="array" ref="K1188">_xlfn.IFS(AND(H1188="Weekday", J1188="High season"), VLOOKUP(B1188, high_weekday, 2, 0),
    AND(H1188="Saturday", J1188="High season"), VLOOKUP(B1188, high_saturday, 2, 0),
    AND(H1188="Sunday", J1188="High season"), VLOOKUP(B1188, high_sunday, 2, 0),
    AND(H1188="Weekday", J1188="Low season"), VLOOKUP(B1188, low_weekdays, 2, 0),
    AND(H1188="Saturday", J1188="Low season"), VLOOKUP(B1188, low_saturday, 2, 0),
    AND(H1188="Sunday", J1188="Low season"), VLOOKUP(B1188, low_sunday, 2, 0),
    TRUE, "error")</f>
        <v>Standard</v>
      </c>
    </row>
    <row r="1189" spans="1:11" x14ac:dyDescent="0.25">
      <c r="A1189" s="111">
        <v>45163</v>
      </c>
      <c r="B1189" s="86">
        <v>0.58333333333333304</v>
      </c>
      <c r="C1189" s="91">
        <f t="shared" ca="1" si="72"/>
        <v>15</v>
      </c>
      <c r="D1189" s="118">
        <v>28</v>
      </c>
      <c r="E1189" s="119">
        <v>0.5625</v>
      </c>
      <c r="F1189" s="119">
        <v>0.58333333333333304</v>
      </c>
      <c r="G1189" s="115">
        <f t="shared" si="73"/>
        <v>6</v>
      </c>
      <c r="H1189" s="116" t="str" cm="1">
        <f t="array" ref="H1189">_xlfn.IFS((G1189&gt;=2)*(G1189&lt;=6), "Weekday", G1189=7, "Saturday", G1189=1, "Sunday")</f>
        <v>Weekday</v>
      </c>
      <c r="I1189" s="116">
        <f t="shared" si="74"/>
        <v>8</v>
      </c>
      <c r="J1189" s="116" t="str">
        <f t="shared" si="75"/>
        <v>High season</v>
      </c>
      <c r="K1189" s="117" t="str" cm="1">
        <f t="array" ref="K1189">_xlfn.IFS(AND(H1189="Weekday", J1189="High season"), VLOOKUP(B1189, high_weekday, 2, 0),
    AND(H1189="Saturday", J1189="High season"), VLOOKUP(B1189, high_saturday, 2, 0),
    AND(H1189="Sunday", J1189="High season"), VLOOKUP(B1189, high_sunday, 2, 0),
    AND(H1189="Weekday", J1189="Low season"), VLOOKUP(B1189, low_weekdays, 2, 0),
    AND(H1189="Saturday", J1189="Low season"), VLOOKUP(B1189, low_saturday, 2, 0),
    AND(H1189="Sunday", J1189="Low season"), VLOOKUP(B1189, low_sunday, 2, 0),
    TRUE, "error")</f>
        <v>Standard</v>
      </c>
    </row>
    <row r="1190" spans="1:11" x14ac:dyDescent="0.25">
      <c r="A1190" s="111">
        <v>45163</v>
      </c>
      <c r="B1190" s="86">
        <v>0.60416666666666696</v>
      </c>
      <c r="C1190" s="91">
        <f t="shared" ca="1" si="72"/>
        <v>30</v>
      </c>
      <c r="D1190" s="118">
        <v>29</v>
      </c>
      <c r="E1190" s="119">
        <v>0.58333333333333304</v>
      </c>
      <c r="F1190" s="119">
        <v>0.60416666666666696</v>
      </c>
      <c r="G1190" s="115">
        <f t="shared" si="73"/>
        <v>6</v>
      </c>
      <c r="H1190" s="116" t="str" cm="1">
        <f t="array" ref="H1190">_xlfn.IFS((G1190&gt;=2)*(G1190&lt;=6), "Weekday", G1190=7, "Saturday", G1190=1, "Sunday")</f>
        <v>Weekday</v>
      </c>
      <c r="I1190" s="116">
        <f t="shared" si="74"/>
        <v>8</v>
      </c>
      <c r="J1190" s="116" t="str">
        <f t="shared" si="75"/>
        <v>High season</v>
      </c>
      <c r="K1190" s="117" t="str" cm="1">
        <f t="array" ref="K1190">_xlfn.IFS(AND(H1190="Weekday", J1190="High season"), VLOOKUP(B1190, high_weekday, 2, 0),
    AND(H1190="Saturday", J1190="High season"), VLOOKUP(B1190, high_saturday, 2, 0),
    AND(H1190="Sunday", J1190="High season"), VLOOKUP(B1190, high_sunday, 2, 0),
    AND(H1190="Weekday", J1190="Low season"), VLOOKUP(B1190, low_weekdays, 2, 0),
    AND(H1190="Saturday", J1190="Low season"), VLOOKUP(B1190, low_saturday, 2, 0),
    AND(H1190="Sunday", J1190="Low season"), VLOOKUP(B1190, low_sunday, 2, 0),
    TRUE, "error")</f>
        <v>Standard</v>
      </c>
    </row>
    <row r="1191" spans="1:11" x14ac:dyDescent="0.25">
      <c r="A1191" s="111">
        <v>45163</v>
      </c>
      <c r="B1191" s="86">
        <v>0.625</v>
      </c>
      <c r="C1191" s="91">
        <f t="shared" ca="1" si="72"/>
        <v>8</v>
      </c>
      <c r="D1191" s="118">
        <v>30</v>
      </c>
      <c r="E1191" s="119">
        <v>0.60416666666666696</v>
      </c>
      <c r="F1191" s="119">
        <v>0.625</v>
      </c>
      <c r="G1191" s="115">
        <f t="shared" si="73"/>
        <v>6</v>
      </c>
      <c r="H1191" s="116" t="str" cm="1">
        <f t="array" ref="H1191">_xlfn.IFS((G1191&gt;=2)*(G1191&lt;=6), "Weekday", G1191=7, "Saturday", G1191=1, "Sunday")</f>
        <v>Weekday</v>
      </c>
      <c r="I1191" s="116">
        <f t="shared" si="74"/>
        <v>8</v>
      </c>
      <c r="J1191" s="116" t="str">
        <f t="shared" si="75"/>
        <v>High season</v>
      </c>
      <c r="K1191" s="117" t="str" cm="1">
        <f t="array" ref="K1191">_xlfn.IFS(AND(H1191="Weekday", J1191="High season"), VLOOKUP(B1191, high_weekday, 2, 0),
    AND(H1191="Saturday", J1191="High season"), VLOOKUP(B1191, high_saturday, 2, 0),
    AND(H1191="Sunday", J1191="High season"), VLOOKUP(B1191, high_sunday, 2, 0),
    AND(H1191="Weekday", J1191="Low season"), VLOOKUP(B1191, low_weekdays, 2, 0),
    AND(H1191="Saturday", J1191="Low season"), VLOOKUP(B1191, low_saturday, 2, 0),
    AND(H1191="Sunday", J1191="Low season"), VLOOKUP(B1191, low_sunday, 2, 0),
    TRUE, "error")</f>
        <v>Standard</v>
      </c>
    </row>
    <row r="1192" spans="1:11" x14ac:dyDescent="0.25">
      <c r="A1192" s="111">
        <v>45163</v>
      </c>
      <c r="B1192" s="86">
        <v>0.64583333333333304</v>
      </c>
      <c r="C1192" s="91">
        <f t="shared" ca="1" si="72"/>
        <v>13</v>
      </c>
      <c r="D1192" s="118">
        <v>31</v>
      </c>
      <c r="E1192" s="119">
        <v>0.625</v>
      </c>
      <c r="F1192" s="119">
        <v>0.64583333333333304</v>
      </c>
      <c r="G1192" s="115">
        <f t="shared" si="73"/>
        <v>6</v>
      </c>
      <c r="H1192" s="116" t="str" cm="1">
        <f t="array" ref="H1192">_xlfn.IFS((G1192&gt;=2)*(G1192&lt;=6), "Weekday", G1192=7, "Saturday", G1192=1, "Sunday")</f>
        <v>Weekday</v>
      </c>
      <c r="I1192" s="116">
        <f t="shared" si="74"/>
        <v>8</v>
      </c>
      <c r="J1192" s="116" t="str">
        <f t="shared" si="75"/>
        <v>High season</v>
      </c>
      <c r="K1192" s="117" t="str" cm="1">
        <f t="array" ref="K1192">_xlfn.IFS(AND(H1192="Weekday", J1192="High season"), VLOOKUP(B1192, high_weekday, 2, 0),
    AND(H1192="Saturday", J1192="High season"), VLOOKUP(B1192, high_saturday, 2, 0),
    AND(H1192="Sunday", J1192="High season"), VLOOKUP(B1192, high_sunday, 2, 0),
    AND(H1192="Weekday", J1192="Low season"), VLOOKUP(B1192, low_weekdays, 2, 0),
    AND(H1192="Saturday", J1192="Low season"), VLOOKUP(B1192, low_saturday, 2, 0),
    AND(H1192="Sunday", J1192="Low season"), VLOOKUP(B1192, low_sunday, 2, 0),
    TRUE, "error")</f>
        <v>Standard</v>
      </c>
    </row>
    <row r="1193" spans="1:11" x14ac:dyDescent="0.25">
      <c r="A1193" s="111">
        <v>45163</v>
      </c>
      <c r="B1193" s="86">
        <v>0.66666666666666696</v>
      </c>
      <c r="C1193" s="91">
        <f t="shared" ca="1" si="72"/>
        <v>9</v>
      </c>
      <c r="D1193" s="118">
        <v>32</v>
      </c>
      <c r="E1193" s="119">
        <v>0.64583333333333304</v>
      </c>
      <c r="F1193" s="119">
        <v>0.66666666666666696</v>
      </c>
      <c r="G1193" s="115">
        <f t="shared" si="73"/>
        <v>6</v>
      </c>
      <c r="H1193" s="116" t="str" cm="1">
        <f t="array" ref="H1193">_xlfn.IFS((G1193&gt;=2)*(G1193&lt;=6), "Weekday", G1193=7, "Saturday", G1193=1, "Sunday")</f>
        <v>Weekday</v>
      </c>
      <c r="I1193" s="116">
        <f t="shared" si="74"/>
        <v>8</v>
      </c>
      <c r="J1193" s="116" t="str">
        <f t="shared" si="75"/>
        <v>High season</v>
      </c>
      <c r="K1193" s="117" t="str" cm="1">
        <f t="array" ref="K1193">_xlfn.IFS(AND(H1193="Weekday", J1193="High season"), VLOOKUP(B1193, high_weekday, 2, 0),
    AND(H1193="Saturday", J1193="High season"), VLOOKUP(B1193, high_saturday, 2, 0),
    AND(H1193="Sunday", J1193="High season"), VLOOKUP(B1193, high_sunday, 2, 0),
    AND(H1193="Weekday", J1193="Low season"), VLOOKUP(B1193, low_weekdays, 2, 0),
    AND(H1193="Saturday", J1193="Low season"), VLOOKUP(B1193, low_saturday, 2, 0),
    AND(H1193="Sunday", J1193="Low season"), VLOOKUP(B1193, low_sunday, 2, 0),
    TRUE, "error")</f>
        <v>Standard</v>
      </c>
    </row>
    <row r="1194" spans="1:11" x14ac:dyDescent="0.25">
      <c r="A1194" s="111">
        <v>45163</v>
      </c>
      <c r="B1194" s="86">
        <v>0.6875</v>
      </c>
      <c r="C1194" s="91">
        <f t="shared" ca="1" si="72"/>
        <v>14</v>
      </c>
      <c r="D1194" s="118">
        <v>33</v>
      </c>
      <c r="E1194" s="119">
        <v>0.66666666666666696</v>
      </c>
      <c r="F1194" s="119">
        <v>0.6875</v>
      </c>
      <c r="G1194" s="115">
        <f t="shared" si="73"/>
        <v>6</v>
      </c>
      <c r="H1194" s="116" t="str" cm="1">
        <f t="array" ref="H1194">_xlfn.IFS((G1194&gt;=2)*(G1194&lt;=6), "Weekday", G1194=7, "Saturday", G1194=1, "Sunday")</f>
        <v>Weekday</v>
      </c>
      <c r="I1194" s="116">
        <f t="shared" si="74"/>
        <v>8</v>
      </c>
      <c r="J1194" s="116" t="str">
        <f t="shared" si="75"/>
        <v>High season</v>
      </c>
      <c r="K1194" s="117" t="str" cm="1">
        <f t="array" ref="K1194">_xlfn.IFS(AND(H1194="Weekday", J1194="High season"), VLOOKUP(B1194, high_weekday, 2, 0),
    AND(H1194="Saturday", J1194="High season"), VLOOKUP(B1194, high_saturday, 2, 0),
    AND(H1194="Sunday", J1194="High season"), VLOOKUP(B1194, high_sunday, 2, 0),
    AND(H1194="Weekday", J1194="Low season"), VLOOKUP(B1194, low_weekdays, 2, 0),
    AND(H1194="Saturday", J1194="Low season"), VLOOKUP(B1194, low_saturday, 2, 0),
    AND(H1194="Sunday", J1194="Low season"), VLOOKUP(B1194, low_sunday, 2, 0),
    TRUE, "error")</f>
        <v>Standard</v>
      </c>
    </row>
    <row r="1195" spans="1:11" x14ac:dyDescent="0.25">
      <c r="A1195" s="111">
        <v>45163</v>
      </c>
      <c r="B1195" s="86">
        <v>0.70833333333333304</v>
      </c>
      <c r="C1195" s="91">
        <f t="shared" ca="1" si="72"/>
        <v>2</v>
      </c>
      <c r="D1195" s="118">
        <v>34</v>
      </c>
      <c r="E1195" s="119">
        <v>0.6875</v>
      </c>
      <c r="F1195" s="119">
        <v>0.70833333333333304</v>
      </c>
      <c r="G1195" s="115">
        <f t="shared" si="73"/>
        <v>6</v>
      </c>
      <c r="H1195" s="116" t="str" cm="1">
        <f t="array" ref="H1195">_xlfn.IFS((G1195&gt;=2)*(G1195&lt;=6), "Weekday", G1195=7, "Saturday", G1195=1, "Sunday")</f>
        <v>Weekday</v>
      </c>
      <c r="I1195" s="116">
        <f t="shared" si="74"/>
        <v>8</v>
      </c>
      <c r="J1195" s="116" t="str">
        <f t="shared" si="75"/>
        <v>High season</v>
      </c>
      <c r="K1195" s="117" t="str" cm="1">
        <f t="array" ref="K1195">_xlfn.IFS(AND(H1195="Weekday", J1195="High season"), VLOOKUP(B1195, high_weekday, 2, 0),
    AND(H1195="Saturday", J1195="High season"), VLOOKUP(B1195, high_saturday, 2, 0),
    AND(H1195="Sunday", J1195="High season"), VLOOKUP(B1195, high_sunday, 2, 0),
    AND(H1195="Weekday", J1195="Low season"), VLOOKUP(B1195, low_weekdays, 2, 0),
    AND(H1195="Saturday", J1195="Low season"), VLOOKUP(B1195, low_saturday, 2, 0),
    AND(H1195="Sunday", J1195="Low season"), VLOOKUP(B1195, low_sunday, 2, 0),
    TRUE, "error")</f>
        <v>Standard</v>
      </c>
    </row>
    <row r="1196" spans="1:11" x14ac:dyDescent="0.25">
      <c r="A1196" s="111">
        <v>45163</v>
      </c>
      <c r="B1196" s="86">
        <v>0.72916666666666696</v>
      </c>
      <c r="C1196" s="91">
        <f t="shared" ca="1" si="72"/>
        <v>6</v>
      </c>
      <c r="D1196" s="118">
        <v>35</v>
      </c>
      <c r="E1196" s="119">
        <v>0.70833333333333304</v>
      </c>
      <c r="F1196" s="119">
        <v>0.72916666666666696</v>
      </c>
      <c r="G1196" s="115">
        <f t="shared" si="73"/>
        <v>6</v>
      </c>
      <c r="H1196" s="116" t="str" cm="1">
        <f t="array" ref="H1196">_xlfn.IFS((G1196&gt;=2)*(G1196&lt;=6), "Weekday", G1196=7, "Saturday", G1196=1, "Sunday")</f>
        <v>Weekday</v>
      </c>
      <c r="I1196" s="116">
        <f t="shared" si="74"/>
        <v>8</v>
      </c>
      <c r="J1196" s="116" t="str">
        <f t="shared" si="75"/>
        <v>High season</v>
      </c>
      <c r="K1196" s="117" t="str" cm="1">
        <f t="array" ref="K1196">_xlfn.IFS(AND(H1196="Weekday", J1196="High season"), VLOOKUP(B1196, high_weekday, 2, 0),
    AND(H1196="Saturday", J1196="High season"), VLOOKUP(B1196, high_saturday, 2, 0),
    AND(H1196="Sunday", J1196="High season"), VLOOKUP(B1196, high_sunday, 2, 0),
    AND(H1196="Weekday", J1196="Low season"), VLOOKUP(B1196, low_weekdays, 2, 0),
    AND(H1196="Saturday", J1196="Low season"), VLOOKUP(B1196, low_saturday, 2, 0),
    AND(H1196="Sunday", J1196="Low season"), VLOOKUP(B1196, low_sunday, 2, 0),
    TRUE, "error")</f>
        <v>Peak</v>
      </c>
    </row>
    <row r="1197" spans="1:11" x14ac:dyDescent="0.25">
      <c r="A1197" s="111">
        <v>45163</v>
      </c>
      <c r="B1197" s="86">
        <v>0.75</v>
      </c>
      <c r="C1197" s="91">
        <f t="shared" ca="1" si="72"/>
        <v>15</v>
      </c>
      <c r="D1197" s="118">
        <v>36</v>
      </c>
      <c r="E1197" s="119">
        <v>0.72916666666666696</v>
      </c>
      <c r="F1197" s="119">
        <v>0.75</v>
      </c>
      <c r="G1197" s="115">
        <f t="shared" si="73"/>
        <v>6</v>
      </c>
      <c r="H1197" s="116" t="str" cm="1">
        <f t="array" ref="H1197">_xlfn.IFS((G1197&gt;=2)*(G1197&lt;=6), "Weekday", G1197=7, "Saturday", G1197=1, "Sunday")</f>
        <v>Weekday</v>
      </c>
      <c r="I1197" s="116">
        <f t="shared" si="74"/>
        <v>8</v>
      </c>
      <c r="J1197" s="116" t="str">
        <f t="shared" si="75"/>
        <v>High season</v>
      </c>
      <c r="K1197" s="117" t="str" cm="1">
        <f t="array" ref="K1197">_xlfn.IFS(AND(H1197="Weekday", J1197="High season"), VLOOKUP(B1197, high_weekday, 2, 0),
    AND(H1197="Saturday", J1197="High season"), VLOOKUP(B1197, high_saturday, 2, 0),
    AND(H1197="Sunday", J1197="High season"), VLOOKUP(B1197, high_sunday, 2, 0),
    AND(H1197="Weekday", J1197="Low season"), VLOOKUP(B1197, low_weekdays, 2, 0),
    AND(H1197="Saturday", J1197="Low season"), VLOOKUP(B1197, low_saturday, 2, 0),
    AND(H1197="Sunday", J1197="Low season"), VLOOKUP(B1197, low_sunday, 2, 0),
    TRUE, "error")</f>
        <v>Peak</v>
      </c>
    </row>
    <row r="1198" spans="1:11" x14ac:dyDescent="0.25">
      <c r="A1198" s="111">
        <v>45163</v>
      </c>
      <c r="B1198" s="86">
        <v>0.77083333333333304</v>
      </c>
      <c r="C1198" s="91">
        <f t="shared" ca="1" si="72"/>
        <v>29</v>
      </c>
      <c r="D1198" s="118">
        <v>37</v>
      </c>
      <c r="E1198" s="119">
        <v>0.75</v>
      </c>
      <c r="F1198" s="119">
        <v>0.77083333333333304</v>
      </c>
      <c r="G1198" s="115">
        <f t="shared" si="73"/>
        <v>6</v>
      </c>
      <c r="H1198" s="116" t="str" cm="1">
        <f t="array" ref="H1198">_xlfn.IFS((G1198&gt;=2)*(G1198&lt;=6), "Weekday", G1198=7, "Saturday", G1198=1, "Sunday")</f>
        <v>Weekday</v>
      </c>
      <c r="I1198" s="116">
        <f t="shared" si="74"/>
        <v>8</v>
      </c>
      <c r="J1198" s="116" t="str">
        <f t="shared" si="75"/>
        <v>High season</v>
      </c>
      <c r="K1198" s="117" t="str" cm="1">
        <f t="array" ref="K1198">_xlfn.IFS(AND(H1198="Weekday", J1198="High season"), VLOOKUP(B1198, high_weekday, 2, 0),
    AND(H1198="Saturday", J1198="High season"), VLOOKUP(B1198, high_saturday, 2, 0),
    AND(H1198="Sunday", J1198="High season"), VLOOKUP(B1198, high_sunday, 2, 0),
    AND(H1198="Weekday", J1198="Low season"), VLOOKUP(B1198, low_weekdays, 2, 0),
    AND(H1198="Saturday", J1198="Low season"), VLOOKUP(B1198, low_saturday, 2, 0),
    AND(H1198="Sunday", J1198="Low season"), VLOOKUP(B1198, low_sunday, 2, 0),
    TRUE, "error")</f>
        <v>Peak</v>
      </c>
    </row>
    <row r="1199" spans="1:11" x14ac:dyDescent="0.25">
      <c r="A1199" s="111">
        <v>45163</v>
      </c>
      <c r="B1199" s="86">
        <v>0.79166666666666696</v>
      </c>
      <c r="C1199" s="91">
        <f t="shared" ca="1" si="72"/>
        <v>30</v>
      </c>
      <c r="D1199" s="118">
        <v>38</v>
      </c>
      <c r="E1199" s="119">
        <v>0.77083333333333304</v>
      </c>
      <c r="F1199" s="119">
        <v>0.79166666666666696</v>
      </c>
      <c r="G1199" s="115">
        <f t="shared" si="73"/>
        <v>6</v>
      </c>
      <c r="H1199" s="116" t="str" cm="1">
        <f t="array" ref="H1199">_xlfn.IFS((G1199&gt;=2)*(G1199&lt;=6), "Weekday", G1199=7, "Saturday", G1199=1, "Sunday")</f>
        <v>Weekday</v>
      </c>
      <c r="I1199" s="116">
        <f t="shared" si="74"/>
        <v>8</v>
      </c>
      <c r="J1199" s="116" t="str">
        <f t="shared" si="75"/>
        <v>High season</v>
      </c>
      <c r="K1199" s="117" t="str" cm="1">
        <f t="array" ref="K1199">_xlfn.IFS(AND(H1199="Weekday", J1199="High season"), VLOOKUP(B1199, high_weekday, 2, 0),
    AND(H1199="Saturday", J1199="High season"), VLOOKUP(B1199, high_saturday, 2, 0),
    AND(H1199="Sunday", J1199="High season"), VLOOKUP(B1199, high_sunday, 2, 0),
    AND(H1199="Weekday", J1199="Low season"), VLOOKUP(B1199, low_weekdays, 2, 0),
    AND(H1199="Saturday", J1199="Low season"), VLOOKUP(B1199, low_saturday, 2, 0),
    AND(H1199="Sunday", J1199="Low season"), VLOOKUP(B1199, low_sunday, 2, 0),
    TRUE, "error")</f>
        <v>Peak</v>
      </c>
    </row>
    <row r="1200" spans="1:11" x14ac:dyDescent="0.25">
      <c r="A1200" s="111">
        <v>45163</v>
      </c>
      <c r="B1200" s="86">
        <v>0.8125</v>
      </c>
      <c r="C1200" s="91">
        <f t="shared" ca="1" si="72"/>
        <v>27</v>
      </c>
      <c r="D1200" s="118">
        <v>39</v>
      </c>
      <c r="E1200" s="119">
        <v>0.79166666666666696</v>
      </c>
      <c r="F1200" s="119">
        <v>0.8125</v>
      </c>
      <c r="G1200" s="115">
        <f t="shared" si="73"/>
        <v>6</v>
      </c>
      <c r="H1200" s="116" t="str" cm="1">
        <f t="array" ref="H1200">_xlfn.IFS((G1200&gt;=2)*(G1200&lt;=6), "Weekday", G1200=7, "Saturday", G1200=1, "Sunday")</f>
        <v>Weekday</v>
      </c>
      <c r="I1200" s="116">
        <f t="shared" si="74"/>
        <v>8</v>
      </c>
      <c r="J1200" s="116" t="str">
        <f t="shared" si="75"/>
        <v>High season</v>
      </c>
      <c r="K1200" s="117" t="str" cm="1">
        <f t="array" ref="K1200">_xlfn.IFS(AND(H1200="Weekday", J1200="High season"), VLOOKUP(B1200, high_weekday, 2, 0),
    AND(H1200="Saturday", J1200="High season"), VLOOKUP(B1200, high_saturday, 2, 0),
    AND(H1200="Sunday", J1200="High season"), VLOOKUP(B1200, high_sunday, 2, 0),
    AND(H1200="Weekday", J1200="Low season"), VLOOKUP(B1200, low_weekdays, 2, 0),
    AND(H1200="Saturday", J1200="Low season"), VLOOKUP(B1200, low_saturday, 2, 0),
    AND(H1200="Sunday", J1200="Low season"), VLOOKUP(B1200, low_sunday, 2, 0),
    TRUE, "error")</f>
        <v>Standard</v>
      </c>
    </row>
    <row r="1201" spans="1:11" x14ac:dyDescent="0.25">
      <c r="A1201" s="111">
        <v>45163</v>
      </c>
      <c r="B1201" s="86">
        <v>0.83333333333333304</v>
      </c>
      <c r="C1201" s="91">
        <f t="shared" ca="1" si="72"/>
        <v>17</v>
      </c>
      <c r="D1201" s="118">
        <v>40</v>
      </c>
      <c r="E1201" s="119">
        <v>0.8125</v>
      </c>
      <c r="F1201" s="119">
        <v>0.83333333333333304</v>
      </c>
      <c r="G1201" s="115">
        <f t="shared" si="73"/>
        <v>6</v>
      </c>
      <c r="H1201" s="116" t="str" cm="1">
        <f t="array" ref="H1201">_xlfn.IFS((G1201&gt;=2)*(G1201&lt;=6), "Weekday", G1201=7, "Saturday", G1201=1, "Sunday")</f>
        <v>Weekday</v>
      </c>
      <c r="I1201" s="116">
        <f t="shared" si="74"/>
        <v>8</v>
      </c>
      <c r="J1201" s="116" t="str">
        <f t="shared" si="75"/>
        <v>High season</v>
      </c>
      <c r="K1201" s="117" t="str" cm="1">
        <f t="array" ref="K1201">_xlfn.IFS(AND(H1201="Weekday", J1201="High season"), VLOOKUP(B1201, high_weekday, 2, 0),
    AND(H1201="Saturday", J1201="High season"), VLOOKUP(B1201, high_saturday, 2, 0),
    AND(H1201="Sunday", J1201="High season"), VLOOKUP(B1201, high_sunday, 2, 0),
    AND(H1201="Weekday", J1201="Low season"), VLOOKUP(B1201, low_weekdays, 2, 0),
    AND(H1201="Saturday", J1201="Low season"), VLOOKUP(B1201, low_saturday, 2, 0),
    AND(H1201="Sunday", J1201="Low season"), VLOOKUP(B1201, low_sunday, 2, 0),
    TRUE, "error")</f>
        <v>Standard</v>
      </c>
    </row>
    <row r="1202" spans="1:11" x14ac:dyDescent="0.25">
      <c r="A1202" s="111">
        <v>45163</v>
      </c>
      <c r="B1202" s="86">
        <v>0.85416666666666696</v>
      </c>
      <c r="C1202" s="91">
        <f t="shared" ca="1" si="72"/>
        <v>23</v>
      </c>
      <c r="D1202" s="118">
        <v>41</v>
      </c>
      <c r="E1202" s="119">
        <v>0.83333333333333304</v>
      </c>
      <c r="F1202" s="119">
        <v>0.85416666666666696</v>
      </c>
      <c r="G1202" s="115">
        <f t="shared" si="73"/>
        <v>6</v>
      </c>
      <c r="H1202" s="116" t="str" cm="1">
        <f t="array" ref="H1202">_xlfn.IFS((G1202&gt;=2)*(G1202&lt;=6), "Weekday", G1202=7, "Saturday", G1202=1, "Sunday")</f>
        <v>Weekday</v>
      </c>
      <c r="I1202" s="116">
        <f t="shared" si="74"/>
        <v>8</v>
      </c>
      <c r="J1202" s="116" t="str">
        <f t="shared" si="75"/>
        <v>High season</v>
      </c>
      <c r="K1202" s="117" t="str" cm="1">
        <f t="array" ref="K1202">_xlfn.IFS(AND(H1202="Weekday", J1202="High season"), VLOOKUP(B1202, high_weekday, 2, 0),
    AND(H1202="Saturday", J1202="High season"), VLOOKUP(B1202, high_saturday, 2, 0),
    AND(H1202="Sunday", J1202="High season"), VLOOKUP(B1202, high_sunday, 2, 0),
    AND(H1202="Weekday", J1202="Low season"), VLOOKUP(B1202, low_weekdays, 2, 0),
    AND(H1202="Saturday", J1202="Low season"), VLOOKUP(B1202, low_saturday, 2, 0),
    AND(H1202="Sunday", J1202="Low season"), VLOOKUP(B1202, low_sunday, 2, 0),
    TRUE, "error")</f>
        <v>Standard</v>
      </c>
    </row>
    <row r="1203" spans="1:11" x14ac:dyDescent="0.25">
      <c r="A1203" s="111">
        <v>45163</v>
      </c>
      <c r="B1203" s="86">
        <v>0.875</v>
      </c>
      <c r="C1203" s="91">
        <f t="shared" ca="1" si="72"/>
        <v>20</v>
      </c>
      <c r="D1203" s="118">
        <v>42</v>
      </c>
      <c r="E1203" s="119">
        <v>0.85416666666666696</v>
      </c>
      <c r="F1203" s="119">
        <v>0.875</v>
      </c>
      <c r="G1203" s="115">
        <f t="shared" si="73"/>
        <v>6</v>
      </c>
      <c r="H1203" s="116" t="str" cm="1">
        <f t="array" ref="H1203">_xlfn.IFS((G1203&gt;=2)*(G1203&lt;=6), "Weekday", G1203=7, "Saturday", G1203=1, "Sunday")</f>
        <v>Weekday</v>
      </c>
      <c r="I1203" s="116">
        <f t="shared" si="74"/>
        <v>8</v>
      </c>
      <c r="J1203" s="116" t="str">
        <f t="shared" si="75"/>
        <v>High season</v>
      </c>
      <c r="K1203" s="117" t="str" cm="1">
        <f t="array" ref="K1203">_xlfn.IFS(AND(H1203="Weekday", J1203="High season"), VLOOKUP(B1203, high_weekday, 2, 0),
    AND(H1203="Saturday", J1203="High season"), VLOOKUP(B1203, high_saturday, 2, 0),
    AND(H1203="Sunday", J1203="High season"), VLOOKUP(B1203, high_sunday, 2, 0),
    AND(H1203="Weekday", J1203="Low season"), VLOOKUP(B1203, low_weekdays, 2, 0),
    AND(H1203="Saturday", J1203="Low season"), VLOOKUP(B1203, low_saturday, 2, 0),
    AND(H1203="Sunday", J1203="Low season"), VLOOKUP(B1203, low_sunday, 2, 0),
    TRUE, "error")</f>
        <v>Standard</v>
      </c>
    </row>
    <row r="1204" spans="1:11" x14ac:dyDescent="0.25">
      <c r="A1204" s="111">
        <v>45163</v>
      </c>
      <c r="B1204" s="86">
        <v>0.89583333333333304</v>
      </c>
      <c r="C1204" s="91">
        <f t="shared" ca="1" si="72"/>
        <v>1</v>
      </c>
      <c r="D1204" s="118">
        <v>43</v>
      </c>
      <c r="E1204" s="119">
        <v>0.875</v>
      </c>
      <c r="F1204" s="119">
        <v>0.89583333333333304</v>
      </c>
      <c r="G1204" s="115">
        <f t="shared" si="73"/>
        <v>6</v>
      </c>
      <c r="H1204" s="116" t="str" cm="1">
        <f t="array" ref="H1204">_xlfn.IFS((G1204&gt;=2)*(G1204&lt;=6), "Weekday", G1204=7, "Saturday", G1204=1, "Sunday")</f>
        <v>Weekday</v>
      </c>
      <c r="I1204" s="116">
        <f t="shared" si="74"/>
        <v>8</v>
      </c>
      <c r="J1204" s="116" t="str">
        <f t="shared" si="75"/>
        <v>High season</v>
      </c>
      <c r="K1204" s="117" t="str" cm="1">
        <f t="array" ref="K1204">_xlfn.IFS(AND(H1204="Weekday", J1204="High season"), VLOOKUP(B1204, high_weekday, 2, 0),
    AND(H1204="Saturday", J1204="High season"), VLOOKUP(B1204, high_saturday, 2, 0),
    AND(H1204="Sunday", J1204="High season"), VLOOKUP(B1204, high_sunday, 2, 0),
    AND(H1204="Weekday", J1204="Low season"), VLOOKUP(B1204, low_weekdays, 2, 0),
    AND(H1204="Saturday", J1204="Low season"), VLOOKUP(B1204, low_saturday, 2, 0),
    AND(H1204="Sunday", J1204="Low season"), VLOOKUP(B1204, low_sunday, 2, 0),
    TRUE, "error")</f>
        <v>Standard</v>
      </c>
    </row>
    <row r="1205" spans="1:11" x14ac:dyDescent="0.25">
      <c r="A1205" s="111">
        <v>45163</v>
      </c>
      <c r="B1205" s="86">
        <v>0.91666666666666696</v>
      </c>
      <c r="C1205" s="91">
        <f t="shared" ca="1" si="72"/>
        <v>7</v>
      </c>
      <c r="D1205" s="118">
        <v>44</v>
      </c>
      <c r="E1205" s="119">
        <v>0.89583333333333304</v>
      </c>
      <c r="F1205" s="119">
        <v>0.91666666666666696</v>
      </c>
      <c r="G1205" s="115">
        <f t="shared" si="73"/>
        <v>6</v>
      </c>
      <c r="H1205" s="116" t="str" cm="1">
        <f t="array" ref="H1205">_xlfn.IFS((G1205&gt;=2)*(G1205&lt;=6), "Weekday", G1205=7, "Saturday", G1205=1, "Sunday")</f>
        <v>Weekday</v>
      </c>
      <c r="I1205" s="116">
        <f t="shared" si="74"/>
        <v>8</v>
      </c>
      <c r="J1205" s="116" t="str">
        <f t="shared" si="75"/>
        <v>High season</v>
      </c>
      <c r="K1205" s="117" t="str" cm="1">
        <f t="array" ref="K1205">_xlfn.IFS(AND(H1205="Weekday", J1205="High season"), VLOOKUP(B1205, high_weekday, 2, 0),
    AND(H1205="Saturday", J1205="High season"), VLOOKUP(B1205, high_saturday, 2, 0),
    AND(H1205="Sunday", J1205="High season"), VLOOKUP(B1205, high_sunday, 2, 0),
    AND(H1205="Weekday", J1205="Low season"), VLOOKUP(B1205, low_weekdays, 2, 0),
    AND(H1205="Saturday", J1205="Low season"), VLOOKUP(B1205, low_saturday, 2, 0),
    AND(H1205="Sunday", J1205="Low season"), VLOOKUP(B1205, low_sunday, 2, 0),
    TRUE, "error")</f>
        <v>Standard</v>
      </c>
    </row>
    <row r="1206" spans="1:11" x14ac:dyDescent="0.25">
      <c r="A1206" s="111">
        <v>45163</v>
      </c>
      <c r="B1206" s="86">
        <v>0.9375</v>
      </c>
      <c r="C1206" s="91">
        <f t="shared" ca="1" si="72"/>
        <v>13</v>
      </c>
      <c r="D1206" s="118">
        <v>45</v>
      </c>
      <c r="E1206" s="119">
        <v>0.91666666666666696</v>
      </c>
      <c r="F1206" s="119">
        <v>0.9375</v>
      </c>
      <c r="G1206" s="115">
        <f t="shared" si="73"/>
        <v>6</v>
      </c>
      <c r="H1206" s="116" t="str" cm="1">
        <f t="array" ref="H1206">_xlfn.IFS((G1206&gt;=2)*(G1206&lt;=6), "Weekday", G1206=7, "Saturday", G1206=1, "Sunday")</f>
        <v>Weekday</v>
      </c>
      <c r="I1206" s="116">
        <f t="shared" si="74"/>
        <v>8</v>
      </c>
      <c r="J1206" s="116" t="str">
        <f t="shared" si="75"/>
        <v>High season</v>
      </c>
      <c r="K1206" s="117" t="str" cm="1">
        <f t="array" ref="K1206">_xlfn.IFS(AND(H1206="Weekday", J1206="High season"), VLOOKUP(B1206, high_weekday, 2, 0),
    AND(H1206="Saturday", J1206="High season"), VLOOKUP(B1206, high_saturday, 2, 0),
    AND(H1206="Sunday", J1206="High season"), VLOOKUP(B1206, high_sunday, 2, 0),
    AND(H1206="Weekday", J1206="Low season"), VLOOKUP(B1206, low_weekdays, 2, 0),
    AND(H1206="Saturday", J1206="Low season"), VLOOKUP(B1206, low_saturday, 2, 0),
    AND(H1206="Sunday", J1206="Low season"), VLOOKUP(B1206, low_sunday, 2, 0),
    TRUE, "error")</f>
        <v>Off-peak</v>
      </c>
    </row>
    <row r="1207" spans="1:11" x14ac:dyDescent="0.25">
      <c r="A1207" s="111">
        <v>45163</v>
      </c>
      <c r="B1207" s="86">
        <v>0.95833333333333304</v>
      </c>
      <c r="C1207" s="91">
        <f t="shared" ca="1" si="72"/>
        <v>25</v>
      </c>
      <c r="D1207" s="118">
        <v>46</v>
      </c>
      <c r="E1207" s="119">
        <v>0.9375</v>
      </c>
      <c r="F1207" s="119">
        <v>0.95833333333333304</v>
      </c>
      <c r="G1207" s="115">
        <f t="shared" si="73"/>
        <v>6</v>
      </c>
      <c r="H1207" s="116" t="str" cm="1">
        <f t="array" ref="H1207">_xlfn.IFS((G1207&gt;=2)*(G1207&lt;=6), "Weekday", G1207=7, "Saturday", G1207=1, "Sunday")</f>
        <v>Weekday</v>
      </c>
      <c r="I1207" s="116">
        <f t="shared" si="74"/>
        <v>8</v>
      </c>
      <c r="J1207" s="116" t="str">
        <f t="shared" si="75"/>
        <v>High season</v>
      </c>
      <c r="K1207" s="117" t="str" cm="1">
        <f t="array" ref="K1207">_xlfn.IFS(AND(H1207="Weekday", J1207="High season"), VLOOKUP(B1207, high_weekday, 2, 0),
    AND(H1207="Saturday", J1207="High season"), VLOOKUP(B1207, high_saturday, 2, 0),
    AND(H1207="Sunday", J1207="High season"), VLOOKUP(B1207, high_sunday, 2, 0),
    AND(H1207="Weekday", J1207="Low season"), VLOOKUP(B1207, low_weekdays, 2, 0),
    AND(H1207="Saturday", J1207="Low season"), VLOOKUP(B1207, low_saturday, 2, 0),
    AND(H1207="Sunday", J1207="Low season"), VLOOKUP(B1207, low_sunday, 2, 0),
    TRUE, "error")</f>
        <v>Off-peak</v>
      </c>
    </row>
    <row r="1208" spans="1:11" x14ac:dyDescent="0.25">
      <c r="A1208" s="111">
        <v>45163</v>
      </c>
      <c r="B1208" s="86">
        <v>0.97916666666666696</v>
      </c>
      <c r="C1208" s="91">
        <f t="shared" ca="1" si="72"/>
        <v>30</v>
      </c>
      <c r="D1208" s="118">
        <v>47</v>
      </c>
      <c r="E1208" s="119">
        <v>0.95833333333333304</v>
      </c>
      <c r="F1208" s="119">
        <v>0.97916666666666696</v>
      </c>
      <c r="G1208" s="115">
        <f t="shared" si="73"/>
        <v>6</v>
      </c>
      <c r="H1208" s="116" t="str" cm="1">
        <f t="array" ref="H1208">_xlfn.IFS((G1208&gt;=2)*(G1208&lt;=6), "Weekday", G1208=7, "Saturday", G1208=1, "Sunday")</f>
        <v>Weekday</v>
      </c>
      <c r="I1208" s="116">
        <f t="shared" si="74"/>
        <v>8</v>
      </c>
      <c r="J1208" s="116" t="str">
        <f t="shared" si="75"/>
        <v>High season</v>
      </c>
      <c r="K1208" s="117" t="str" cm="1">
        <f t="array" ref="K1208">_xlfn.IFS(AND(H1208="Weekday", J1208="High season"), VLOOKUP(B1208, high_weekday, 2, 0),
    AND(H1208="Saturday", J1208="High season"), VLOOKUP(B1208, high_saturday, 2, 0),
    AND(H1208="Sunday", J1208="High season"), VLOOKUP(B1208, high_sunday, 2, 0),
    AND(H1208="Weekday", J1208="Low season"), VLOOKUP(B1208, low_weekdays, 2, 0),
    AND(H1208="Saturday", J1208="Low season"), VLOOKUP(B1208, low_saturday, 2, 0),
    AND(H1208="Sunday", J1208="Low season"), VLOOKUP(B1208, low_sunday, 2, 0),
    TRUE, "error")</f>
        <v>Off-peak</v>
      </c>
    </row>
    <row r="1209" spans="1:11" x14ac:dyDescent="0.25">
      <c r="A1209" s="111">
        <v>45163</v>
      </c>
      <c r="B1209" s="86">
        <v>1</v>
      </c>
      <c r="C1209" s="91">
        <f t="shared" ca="1" si="72"/>
        <v>24</v>
      </c>
      <c r="D1209" s="118">
        <v>48</v>
      </c>
      <c r="E1209" s="119">
        <v>0.97916666666666696</v>
      </c>
      <c r="F1209" s="119">
        <v>1</v>
      </c>
      <c r="G1209" s="115">
        <f t="shared" si="73"/>
        <v>6</v>
      </c>
      <c r="H1209" s="116" t="str" cm="1">
        <f t="array" ref="H1209">_xlfn.IFS((G1209&gt;=2)*(G1209&lt;=6), "Weekday", G1209=7, "Saturday", G1209=1, "Sunday")</f>
        <v>Weekday</v>
      </c>
      <c r="I1209" s="116">
        <f t="shared" si="74"/>
        <v>8</v>
      </c>
      <c r="J1209" s="116" t="str">
        <f t="shared" si="75"/>
        <v>High season</v>
      </c>
      <c r="K1209" s="117" t="str" cm="1">
        <f t="array" ref="K1209">_xlfn.IFS(AND(H1209="Weekday", J1209="High season"), VLOOKUP(B1209, high_weekday, 2, 0),
    AND(H1209="Saturday", J1209="High season"), VLOOKUP(B1209, high_saturday, 2, 0),
    AND(H1209="Sunday", J1209="High season"), VLOOKUP(B1209, high_sunday, 2, 0),
    AND(H1209="Weekday", J1209="Low season"), VLOOKUP(B1209, low_weekdays, 2, 0),
    AND(H1209="Saturday", J1209="Low season"), VLOOKUP(B1209, low_saturday, 2, 0),
    AND(H1209="Sunday", J1209="Low season"), VLOOKUP(B1209, low_sunday, 2, 0),
    TRUE, "error")</f>
        <v>Off-peak</v>
      </c>
    </row>
    <row r="1210" spans="1:11" x14ac:dyDescent="0.25">
      <c r="A1210" s="111">
        <v>45164</v>
      </c>
      <c r="B1210" s="86">
        <v>2.0833333333333332E-2</v>
      </c>
      <c r="C1210" s="91">
        <f t="shared" ca="1" si="72"/>
        <v>27</v>
      </c>
      <c r="D1210" s="118">
        <v>1</v>
      </c>
      <c r="E1210" s="119">
        <v>0</v>
      </c>
      <c r="F1210" s="119">
        <v>2.0833333333333332E-2</v>
      </c>
      <c r="G1210" s="115">
        <f t="shared" si="73"/>
        <v>7</v>
      </c>
      <c r="H1210" s="116" t="str" cm="1">
        <f t="array" ref="H1210">_xlfn.IFS((G1210&gt;=2)*(G1210&lt;=6), "Weekday", G1210=7, "Saturday", G1210=1, "Sunday")</f>
        <v>Saturday</v>
      </c>
      <c r="I1210" s="116">
        <f t="shared" si="74"/>
        <v>8</v>
      </c>
      <c r="J1210" s="116" t="str">
        <f t="shared" si="75"/>
        <v>High season</v>
      </c>
      <c r="K1210" s="117" t="str" cm="1">
        <f t="array" ref="K1210">_xlfn.IFS(AND(H1210="Weekday", J1210="High season"), VLOOKUP(B1210, high_weekday, 2, 0),
    AND(H1210="Saturday", J1210="High season"), VLOOKUP(B1210, high_saturday, 2, 0),
    AND(H1210="Sunday", J1210="High season"), VLOOKUP(B1210, high_sunday, 2, 0),
    AND(H1210="Weekday", J1210="Low season"), VLOOKUP(B1210, low_weekdays, 2, 0),
    AND(H1210="Saturday", J1210="Low season"), VLOOKUP(B1210, low_saturday, 2, 0),
    AND(H1210="Sunday", J1210="Low season"), VLOOKUP(B1210, low_sunday, 2, 0),
    TRUE, "error")</f>
        <v>Off-peak</v>
      </c>
    </row>
    <row r="1211" spans="1:11" x14ac:dyDescent="0.25">
      <c r="A1211" s="111">
        <v>45164</v>
      </c>
      <c r="B1211" s="86">
        <v>4.1666666666666664E-2</v>
      </c>
      <c r="C1211" s="91">
        <f t="shared" ca="1" si="72"/>
        <v>1</v>
      </c>
      <c r="D1211" s="118">
        <v>2</v>
      </c>
      <c r="E1211" s="119">
        <v>2.0833333333333332E-2</v>
      </c>
      <c r="F1211" s="119">
        <v>4.1666666666666664E-2</v>
      </c>
      <c r="G1211" s="115">
        <f t="shared" si="73"/>
        <v>7</v>
      </c>
      <c r="H1211" s="116" t="str" cm="1">
        <f t="array" ref="H1211">_xlfn.IFS((G1211&gt;=2)*(G1211&lt;=6), "Weekday", G1211=7, "Saturday", G1211=1, "Sunday")</f>
        <v>Saturday</v>
      </c>
      <c r="I1211" s="116">
        <f t="shared" si="74"/>
        <v>8</v>
      </c>
      <c r="J1211" s="116" t="str">
        <f t="shared" si="75"/>
        <v>High season</v>
      </c>
      <c r="K1211" s="117" t="str" cm="1">
        <f t="array" ref="K1211">_xlfn.IFS(AND(H1211="Weekday", J1211="High season"), VLOOKUP(B1211, high_weekday, 2, 0),
    AND(H1211="Saturday", J1211="High season"), VLOOKUP(B1211, high_saturday, 2, 0),
    AND(H1211="Sunday", J1211="High season"), VLOOKUP(B1211, high_sunday, 2, 0),
    AND(H1211="Weekday", J1211="Low season"), VLOOKUP(B1211, low_weekdays, 2, 0),
    AND(H1211="Saturday", J1211="Low season"), VLOOKUP(B1211, low_saturday, 2, 0),
    AND(H1211="Sunday", J1211="Low season"), VLOOKUP(B1211, low_sunday, 2, 0),
    TRUE, "error")</f>
        <v>Off-peak</v>
      </c>
    </row>
    <row r="1212" spans="1:11" x14ac:dyDescent="0.25">
      <c r="A1212" s="111">
        <v>45164</v>
      </c>
      <c r="B1212" s="86">
        <v>6.25E-2</v>
      </c>
      <c r="C1212" s="91">
        <f t="shared" ca="1" si="72"/>
        <v>16</v>
      </c>
      <c r="D1212" s="118">
        <v>3</v>
      </c>
      <c r="E1212" s="119">
        <v>4.1666666666666664E-2</v>
      </c>
      <c r="F1212" s="119">
        <v>6.25E-2</v>
      </c>
      <c r="G1212" s="115">
        <f t="shared" si="73"/>
        <v>7</v>
      </c>
      <c r="H1212" s="116" t="str" cm="1">
        <f t="array" ref="H1212">_xlfn.IFS((G1212&gt;=2)*(G1212&lt;=6), "Weekday", G1212=7, "Saturday", G1212=1, "Sunday")</f>
        <v>Saturday</v>
      </c>
      <c r="I1212" s="116">
        <f t="shared" si="74"/>
        <v>8</v>
      </c>
      <c r="J1212" s="116" t="str">
        <f t="shared" si="75"/>
        <v>High season</v>
      </c>
      <c r="K1212" s="117" t="str" cm="1">
        <f t="array" ref="K1212">_xlfn.IFS(AND(H1212="Weekday", J1212="High season"), VLOOKUP(B1212, high_weekday, 2, 0),
    AND(H1212="Saturday", J1212="High season"), VLOOKUP(B1212, high_saturday, 2, 0),
    AND(H1212="Sunday", J1212="High season"), VLOOKUP(B1212, high_sunday, 2, 0),
    AND(H1212="Weekday", J1212="Low season"), VLOOKUP(B1212, low_weekdays, 2, 0),
    AND(H1212="Saturday", J1212="Low season"), VLOOKUP(B1212, low_saturday, 2, 0),
    AND(H1212="Sunday", J1212="Low season"), VLOOKUP(B1212, low_sunday, 2, 0),
    TRUE, "error")</f>
        <v>Off-peak</v>
      </c>
    </row>
    <row r="1213" spans="1:11" x14ac:dyDescent="0.25">
      <c r="A1213" s="111">
        <v>45164</v>
      </c>
      <c r="B1213" s="86">
        <v>8.3333333333333301E-2</v>
      </c>
      <c r="C1213" s="91">
        <f t="shared" ca="1" si="72"/>
        <v>27</v>
      </c>
      <c r="D1213" s="118">
        <v>4</v>
      </c>
      <c r="E1213" s="119">
        <v>6.25E-2</v>
      </c>
      <c r="F1213" s="119">
        <v>8.3333333333333301E-2</v>
      </c>
      <c r="G1213" s="115">
        <f t="shared" si="73"/>
        <v>7</v>
      </c>
      <c r="H1213" s="116" t="str" cm="1">
        <f t="array" ref="H1213">_xlfn.IFS((G1213&gt;=2)*(G1213&lt;=6), "Weekday", G1213=7, "Saturday", G1213=1, "Sunday")</f>
        <v>Saturday</v>
      </c>
      <c r="I1213" s="116">
        <f t="shared" si="74"/>
        <v>8</v>
      </c>
      <c r="J1213" s="116" t="str">
        <f t="shared" si="75"/>
        <v>High season</v>
      </c>
      <c r="K1213" s="117" t="str" cm="1">
        <f t="array" ref="K1213">_xlfn.IFS(AND(H1213="Weekday", J1213="High season"), VLOOKUP(B1213, high_weekday, 2, 0),
    AND(H1213="Saturday", J1213="High season"), VLOOKUP(B1213, high_saturday, 2, 0),
    AND(H1213="Sunday", J1213="High season"), VLOOKUP(B1213, high_sunday, 2, 0),
    AND(H1213="Weekday", J1213="Low season"), VLOOKUP(B1213, low_weekdays, 2, 0),
    AND(H1213="Saturday", J1213="Low season"), VLOOKUP(B1213, low_saturday, 2, 0),
    AND(H1213="Sunday", J1213="Low season"), VLOOKUP(B1213, low_sunday, 2, 0),
    TRUE, "error")</f>
        <v>Off-peak</v>
      </c>
    </row>
    <row r="1214" spans="1:11" x14ac:dyDescent="0.25">
      <c r="A1214" s="111">
        <v>45164</v>
      </c>
      <c r="B1214" s="86">
        <v>0.104166666666667</v>
      </c>
      <c r="C1214" s="91">
        <f t="shared" ca="1" si="72"/>
        <v>6</v>
      </c>
      <c r="D1214" s="118">
        <v>5</v>
      </c>
      <c r="E1214" s="119">
        <v>8.3333333333333301E-2</v>
      </c>
      <c r="F1214" s="119">
        <v>0.104166666666667</v>
      </c>
      <c r="G1214" s="115">
        <f t="shared" si="73"/>
        <v>7</v>
      </c>
      <c r="H1214" s="116" t="str" cm="1">
        <f t="array" ref="H1214">_xlfn.IFS((G1214&gt;=2)*(G1214&lt;=6), "Weekday", G1214=7, "Saturday", G1214=1, "Sunday")</f>
        <v>Saturday</v>
      </c>
      <c r="I1214" s="116">
        <f t="shared" si="74"/>
        <v>8</v>
      </c>
      <c r="J1214" s="116" t="str">
        <f t="shared" si="75"/>
        <v>High season</v>
      </c>
      <c r="K1214" s="117" t="str" cm="1">
        <f t="array" ref="K1214">_xlfn.IFS(AND(H1214="Weekday", J1214="High season"), VLOOKUP(B1214, high_weekday, 2, 0),
    AND(H1214="Saturday", J1214="High season"), VLOOKUP(B1214, high_saturday, 2, 0),
    AND(H1214="Sunday", J1214="High season"), VLOOKUP(B1214, high_sunday, 2, 0),
    AND(H1214="Weekday", J1214="Low season"), VLOOKUP(B1214, low_weekdays, 2, 0),
    AND(H1214="Saturday", J1214="Low season"), VLOOKUP(B1214, low_saturday, 2, 0),
    AND(H1214="Sunday", J1214="Low season"), VLOOKUP(B1214, low_sunday, 2, 0),
    TRUE, "error")</f>
        <v>Off-peak</v>
      </c>
    </row>
    <row r="1215" spans="1:11" x14ac:dyDescent="0.25">
      <c r="A1215" s="111">
        <v>45164</v>
      </c>
      <c r="B1215" s="86">
        <v>0.125</v>
      </c>
      <c r="C1215" s="91">
        <f t="shared" ca="1" si="72"/>
        <v>16</v>
      </c>
      <c r="D1215" s="118">
        <v>6</v>
      </c>
      <c r="E1215" s="119">
        <v>0.104166666666667</v>
      </c>
      <c r="F1215" s="119">
        <v>0.125</v>
      </c>
      <c r="G1215" s="115">
        <f t="shared" si="73"/>
        <v>7</v>
      </c>
      <c r="H1215" s="116" t="str" cm="1">
        <f t="array" ref="H1215">_xlfn.IFS((G1215&gt;=2)*(G1215&lt;=6), "Weekday", G1215=7, "Saturday", G1215=1, "Sunday")</f>
        <v>Saturday</v>
      </c>
      <c r="I1215" s="116">
        <f t="shared" si="74"/>
        <v>8</v>
      </c>
      <c r="J1215" s="116" t="str">
        <f t="shared" si="75"/>
        <v>High season</v>
      </c>
      <c r="K1215" s="117" t="str" cm="1">
        <f t="array" ref="K1215">_xlfn.IFS(AND(H1215="Weekday", J1215="High season"), VLOOKUP(B1215, high_weekday, 2, 0),
    AND(H1215="Saturday", J1215="High season"), VLOOKUP(B1215, high_saturday, 2, 0),
    AND(H1215="Sunday", J1215="High season"), VLOOKUP(B1215, high_sunday, 2, 0),
    AND(H1215="Weekday", J1215="Low season"), VLOOKUP(B1215, low_weekdays, 2, 0),
    AND(H1215="Saturday", J1215="Low season"), VLOOKUP(B1215, low_saturday, 2, 0),
    AND(H1215="Sunday", J1215="Low season"), VLOOKUP(B1215, low_sunday, 2, 0),
    TRUE, "error")</f>
        <v>Off-peak</v>
      </c>
    </row>
    <row r="1216" spans="1:11" x14ac:dyDescent="0.25">
      <c r="A1216" s="111">
        <v>45164</v>
      </c>
      <c r="B1216" s="86">
        <v>0.14583333333333301</v>
      </c>
      <c r="C1216" s="91">
        <f t="shared" ca="1" si="72"/>
        <v>15</v>
      </c>
      <c r="D1216" s="118">
        <v>7</v>
      </c>
      <c r="E1216" s="119">
        <v>0.125</v>
      </c>
      <c r="F1216" s="119">
        <v>0.14583333333333301</v>
      </c>
      <c r="G1216" s="115">
        <f t="shared" si="73"/>
        <v>7</v>
      </c>
      <c r="H1216" s="116" t="str" cm="1">
        <f t="array" ref="H1216">_xlfn.IFS((G1216&gt;=2)*(G1216&lt;=6), "Weekday", G1216=7, "Saturday", G1216=1, "Sunday")</f>
        <v>Saturday</v>
      </c>
      <c r="I1216" s="116">
        <f t="shared" si="74"/>
        <v>8</v>
      </c>
      <c r="J1216" s="116" t="str">
        <f t="shared" si="75"/>
        <v>High season</v>
      </c>
      <c r="K1216" s="117" t="str" cm="1">
        <f t="array" ref="K1216">_xlfn.IFS(AND(H1216="Weekday", J1216="High season"), VLOOKUP(B1216, high_weekday, 2, 0),
    AND(H1216="Saturday", J1216="High season"), VLOOKUP(B1216, high_saturday, 2, 0),
    AND(H1216="Sunday", J1216="High season"), VLOOKUP(B1216, high_sunday, 2, 0),
    AND(H1216="Weekday", J1216="Low season"), VLOOKUP(B1216, low_weekdays, 2, 0),
    AND(H1216="Saturday", J1216="Low season"), VLOOKUP(B1216, low_saturday, 2, 0),
    AND(H1216="Sunday", J1216="Low season"), VLOOKUP(B1216, low_sunday, 2, 0),
    TRUE, "error")</f>
        <v>Off-peak</v>
      </c>
    </row>
    <row r="1217" spans="1:11" x14ac:dyDescent="0.25">
      <c r="A1217" s="111">
        <v>45164</v>
      </c>
      <c r="B1217" s="86">
        <v>0.16666666666666699</v>
      </c>
      <c r="C1217" s="91">
        <f t="shared" ca="1" si="72"/>
        <v>28</v>
      </c>
      <c r="D1217" s="118">
        <v>8</v>
      </c>
      <c r="E1217" s="119">
        <v>0.14583333333333301</v>
      </c>
      <c r="F1217" s="119">
        <v>0.16666666666666699</v>
      </c>
      <c r="G1217" s="115">
        <f t="shared" si="73"/>
        <v>7</v>
      </c>
      <c r="H1217" s="116" t="str" cm="1">
        <f t="array" ref="H1217">_xlfn.IFS((G1217&gt;=2)*(G1217&lt;=6), "Weekday", G1217=7, "Saturday", G1217=1, "Sunday")</f>
        <v>Saturday</v>
      </c>
      <c r="I1217" s="116">
        <f t="shared" si="74"/>
        <v>8</v>
      </c>
      <c r="J1217" s="116" t="str">
        <f t="shared" si="75"/>
        <v>High season</v>
      </c>
      <c r="K1217" s="117" t="str" cm="1">
        <f t="array" ref="K1217">_xlfn.IFS(AND(H1217="Weekday", J1217="High season"), VLOOKUP(B1217, high_weekday, 2, 0),
    AND(H1217="Saturday", J1217="High season"), VLOOKUP(B1217, high_saturday, 2, 0),
    AND(H1217="Sunday", J1217="High season"), VLOOKUP(B1217, high_sunday, 2, 0),
    AND(H1217="Weekday", J1217="Low season"), VLOOKUP(B1217, low_weekdays, 2, 0),
    AND(H1217="Saturday", J1217="Low season"), VLOOKUP(B1217, low_saturday, 2, 0),
    AND(H1217="Sunday", J1217="Low season"), VLOOKUP(B1217, low_sunday, 2, 0),
    TRUE, "error")</f>
        <v>Off-peak</v>
      </c>
    </row>
    <row r="1218" spans="1:11" x14ac:dyDescent="0.25">
      <c r="A1218" s="111">
        <v>45164</v>
      </c>
      <c r="B1218" s="86">
        <v>0.1875</v>
      </c>
      <c r="C1218" s="91">
        <f t="shared" ca="1" si="72"/>
        <v>3</v>
      </c>
      <c r="D1218" s="118">
        <v>9</v>
      </c>
      <c r="E1218" s="119">
        <v>0.16666666666666699</v>
      </c>
      <c r="F1218" s="119">
        <v>0.1875</v>
      </c>
      <c r="G1218" s="115">
        <f t="shared" si="73"/>
        <v>7</v>
      </c>
      <c r="H1218" s="116" t="str" cm="1">
        <f t="array" ref="H1218">_xlfn.IFS((G1218&gt;=2)*(G1218&lt;=6), "Weekday", G1218=7, "Saturday", G1218=1, "Sunday")</f>
        <v>Saturday</v>
      </c>
      <c r="I1218" s="116">
        <f t="shared" si="74"/>
        <v>8</v>
      </c>
      <c r="J1218" s="116" t="str">
        <f t="shared" si="75"/>
        <v>High season</v>
      </c>
      <c r="K1218" s="117" t="str" cm="1">
        <f t="array" ref="K1218">_xlfn.IFS(AND(H1218="Weekday", J1218="High season"), VLOOKUP(B1218, high_weekday, 2, 0),
    AND(H1218="Saturday", J1218="High season"), VLOOKUP(B1218, high_saturday, 2, 0),
    AND(H1218="Sunday", J1218="High season"), VLOOKUP(B1218, high_sunday, 2, 0),
    AND(H1218="Weekday", J1218="Low season"), VLOOKUP(B1218, low_weekdays, 2, 0),
    AND(H1218="Saturday", J1218="Low season"), VLOOKUP(B1218, low_saturday, 2, 0),
    AND(H1218="Sunday", J1218="Low season"), VLOOKUP(B1218, low_sunday, 2, 0),
    TRUE, "error")</f>
        <v>Off-peak</v>
      </c>
    </row>
    <row r="1219" spans="1:11" x14ac:dyDescent="0.25">
      <c r="A1219" s="111">
        <v>45164</v>
      </c>
      <c r="B1219" s="86">
        <v>0.20833333333333301</v>
      </c>
      <c r="C1219" s="91">
        <f t="shared" ca="1" si="72"/>
        <v>10</v>
      </c>
      <c r="D1219" s="118">
        <v>10</v>
      </c>
      <c r="E1219" s="119">
        <v>0.1875</v>
      </c>
      <c r="F1219" s="119">
        <v>0.20833333333333301</v>
      </c>
      <c r="G1219" s="115">
        <f t="shared" si="73"/>
        <v>7</v>
      </c>
      <c r="H1219" s="116" t="str" cm="1">
        <f t="array" ref="H1219">_xlfn.IFS((G1219&gt;=2)*(G1219&lt;=6), "Weekday", G1219=7, "Saturday", G1219=1, "Sunday")</f>
        <v>Saturday</v>
      </c>
      <c r="I1219" s="116">
        <f t="shared" si="74"/>
        <v>8</v>
      </c>
      <c r="J1219" s="116" t="str">
        <f t="shared" si="75"/>
        <v>High season</v>
      </c>
      <c r="K1219" s="117" t="str" cm="1">
        <f t="array" ref="K1219">_xlfn.IFS(AND(H1219="Weekday", J1219="High season"), VLOOKUP(B1219, high_weekday, 2, 0),
    AND(H1219="Saturday", J1219="High season"), VLOOKUP(B1219, high_saturday, 2, 0),
    AND(H1219="Sunday", J1219="High season"), VLOOKUP(B1219, high_sunday, 2, 0),
    AND(H1219="Weekday", J1219="Low season"), VLOOKUP(B1219, low_weekdays, 2, 0),
    AND(H1219="Saturday", J1219="Low season"), VLOOKUP(B1219, low_saturday, 2, 0),
    AND(H1219="Sunday", J1219="Low season"), VLOOKUP(B1219, low_sunday, 2, 0),
    TRUE, "error")</f>
        <v>Off-peak</v>
      </c>
    </row>
    <row r="1220" spans="1:11" x14ac:dyDescent="0.25">
      <c r="A1220" s="111">
        <v>45164</v>
      </c>
      <c r="B1220" s="86">
        <v>0.22916666666666699</v>
      </c>
      <c r="C1220" s="91">
        <f t="shared" ca="1" si="72"/>
        <v>28</v>
      </c>
      <c r="D1220" s="118">
        <v>11</v>
      </c>
      <c r="E1220" s="119">
        <v>0.20833333333333301</v>
      </c>
      <c r="F1220" s="119">
        <v>0.22916666666666699</v>
      </c>
      <c r="G1220" s="115">
        <f t="shared" si="73"/>
        <v>7</v>
      </c>
      <c r="H1220" s="116" t="str" cm="1">
        <f t="array" ref="H1220">_xlfn.IFS((G1220&gt;=2)*(G1220&lt;=6), "Weekday", G1220=7, "Saturday", G1220=1, "Sunday")</f>
        <v>Saturday</v>
      </c>
      <c r="I1220" s="116">
        <f t="shared" si="74"/>
        <v>8</v>
      </c>
      <c r="J1220" s="116" t="str">
        <f t="shared" si="75"/>
        <v>High season</v>
      </c>
      <c r="K1220" s="117" t="str" cm="1">
        <f t="array" ref="K1220">_xlfn.IFS(AND(H1220="Weekday", J1220="High season"), VLOOKUP(B1220, high_weekday, 2, 0),
    AND(H1220="Saturday", J1220="High season"), VLOOKUP(B1220, high_saturday, 2, 0),
    AND(H1220="Sunday", J1220="High season"), VLOOKUP(B1220, high_sunday, 2, 0),
    AND(H1220="Weekday", J1220="Low season"), VLOOKUP(B1220, low_weekdays, 2, 0),
    AND(H1220="Saturday", J1220="Low season"), VLOOKUP(B1220, low_saturday, 2, 0),
    AND(H1220="Sunday", J1220="Low season"), VLOOKUP(B1220, low_sunday, 2, 0),
    TRUE, "error")</f>
        <v>Off-peak</v>
      </c>
    </row>
    <row r="1221" spans="1:11" x14ac:dyDescent="0.25">
      <c r="A1221" s="111">
        <v>45164</v>
      </c>
      <c r="B1221" s="86">
        <v>0.25</v>
      </c>
      <c r="C1221" s="91">
        <f t="shared" ca="1" si="72"/>
        <v>1</v>
      </c>
      <c r="D1221" s="118">
        <v>12</v>
      </c>
      <c r="E1221" s="119">
        <v>0.22916666666666699</v>
      </c>
      <c r="F1221" s="119">
        <v>0.25</v>
      </c>
      <c r="G1221" s="115">
        <f t="shared" si="73"/>
        <v>7</v>
      </c>
      <c r="H1221" s="116" t="str" cm="1">
        <f t="array" ref="H1221">_xlfn.IFS((G1221&gt;=2)*(G1221&lt;=6), "Weekday", G1221=7, "Saturday", G1221=1, "Sunday")</f>
        <v>Saturday</v>
      </c>
      <c r="I1221" s="116">
        <f t="shared" si="74"/>
        <v>8</v>
      </c>
      <c r="J1221" s="116" t="str">
        <f t="shared" si="75"/>
        <v>High season</v>
      </c>
      <c r="K1221" s="117" t="str" cm="1">
        <f t="array" ref="K1221">_xlfn.IFS(AND(H1221="Weekday", J1221="High season"), VLOOKUP(B1221, high_weekday, 2, 0),
    AND(H1221="Saturday", J1221="High season"), VLOOKUP(B1221, high_saturday, 2, 0),
    AND(H1221="Sunday", J1221="High season"), VLOOKUP(B1221, high_sunday, 2, 0),
    AND(H1221="Weekday", J1221="Low season"), VLOOKUP(B1221, low_weekdays, 2, 0),
    AND(H1221="Saturday", J1221="Low season"), VLOOKUP(B1221, low_saturday, 2, 0),
    AND(H1221="Sunday", J1221="Low season"), VLOOKUP(B1221, low_sunday, 2, 0),
    TRUE, "error")</f>
        <v>Off-peak</v>
      </c>
    </row>
    <row r="1222" spans="1:11" x14ac:dyDescent="0.25">
      <c r="A1222" s="111">
        <v>45164</v>
      </c>
      <c r="B1222" s="86">
        <v>0.27083333333333298</v>
      </c>
      <c r="C1222" s="91">
        <f t="shared" ca="1" si="72"/>
        <v>16</v>
      </c>
      <c r="D1222" s="118">
        <v>13</v>
      </c>
      <c r="E1222" s="119">
        <v>0.25</v>
      </c>
      <c r="F1222" s="119">
        <v>0.27083333333333298</v>
      </c>
      <c r="G1222" s="115">
        <f t="shared" si="73"/>
        <v>7</v>
      </c>
      <c r="H1222" s="116" t="str" cm="1">
        <f t="array" ref="H1222">_xlfn.IFS((G1222&gt;=2)*(G1222&lt;=6), "Weekday", G1222=7, "Saturday", G1222=1, "Sunday")</f>
        <v>Saturday</v>
      </c>
      <c r="I1222" s="116">
        <f t="shared" si="74"/>
        <v>8</v>
      </c>
      <c r="J1222" s="116" t="str">
        <f t="shared" si="75"/>
        <v>High season</v>
      </c>
      <c r="K1222" s="117" t="str" cm="1">
        <f t="array" ref="K1222">_xlfn.IFS(AND(H1222="Weekday", J1222="High season"), VLOOKUP(B1222, high_weekday, 2, 0),
    AND(H1222="Saturday", J1222="High season"), VLOOKUP(B1222, high_saturday, 2, 0),
    AND(H1222="Sunday", J1222="High season"), VLOOKUP(B1222, high_sunday, 2, 0),
    AND(H1222="Weekday", J1222="Low season"), VLOOKUP(B1222, low_weekdays, 2, 0),
    AND(H1222="Saturday", J1222="Low season"), VLOOKUP(B1222, low_saturday, 2, 0),
    AND(H1222="Sunday", J1222="Low season"), VLOOKUP(B1222, low_sunday, 2, 0),
    TRUE, "error")</f>
        <v>Off-peak</v>
      </c>
    </row>
    <row r="1223" spans="1:11" x14ac:dyDescent="0.25">
      <c r="A1223" s="111">
        <v>45164</v>
      </c>
      <c r="B1223" s="86">
        <v>0.29166666666666702</v>
      </c>
      <c r="C1223" s="91">
        <f t="shared" ca="1" si="72"/>
        <v>16</v>
      </c>
      <c r="D1223" s="118">
        <v>14</v>
      </c>
      <c r="E1223" s="119">
        <v>0.27083333333333298</v>
      </c>
      <c r="F1223" s="119">
        <v>0.29166666666666702</v>
      </c>
      <c r="G1223" s="115">
        <f t="shared" si="73"/>
        <v>7</v>
      </c>
      <c r="H1223" s="116" t="str" cm="1">
        <f t="array" ref="H1223">_xlfn.IFS((G1223&gt;=2)*(G1223&lt;=6), "Weekday", G1223=7, "Saturday", G1223=1, "Sunday")</f>
        <v>Saturday</v>
      </c>
      <c r="I1223" s="116">
        <f t="shared" si="74"/>
        <v>8</v>
      </c>
      <c r="J1223" s="116" t="str">
        <f t="shared" si="75"/>
        <v>High season</v>
      </c>
      <c r="K1223" s="117" t="str" cm="1">
        <f t="array" ref="K1223">_xlfn.IFS(AND(H1223="Weekday", J1223="High season"), VLOOKUP(B1223, high_weekday, 2, 0),
    AND(H1223="Saturday", J1223="High season"), VLOOKUP(B1223, high_saturday, 2, 0),
    AND(H1223="Sunday", J1223="High season"), VLOOKUP(B1223, high_sunday, 2, 0),
    AND(H1223="Weekday", J1223="Low season"), VLOOKUP(B1223, low_weekdays, 2, 0),
    AND(H1223="Saturday", J1223="Low season"), VLOOKUP(B1223, low_saturday, 2, 0),
    AND(H1223="Sunday", J1223="Low season"), VLOOKUP(B1223, low_sunday, 2, 0),
    TRUE, "error")</f>
        <v>Off-peak</v>
      </c>
    </row>
    <row r="1224" spans="1:11" x14ac:dyDescent="0.25">
      <c r="A1224" s="111">
        <v>45164</v>
      </c>
      <c r="B1224" s="86">
        <v>0.3125</v>
      </c>
      <c r="C1224" s="91">
        <f t="shared" ca="1" si="72"/>
        <v>9</v>
      </c>
      <c r="D1224" s="118">
        <v>15</v>
      </c>
      <c r="E1224" s="119">
        <v>0.29166666666666702</v>
      </c>
      <c r="F1224" s="119">
        <v>0.3125</v>
      </c>
      <c r="G1224" s="115">
        <f t="shared" si="73"/>
        <v>7</v>
      </c>
      <c r="H1224" s="116" t="str" cm="1">
        <f t="array" ref="H1224">_xlfn.IFS((G1224&gt;=2)*(G1224&lt;=6), "Weekday", G1224=7, "Saturday", G1224=1, "Sunday")</f>
        <v>Saturday</v>
      </c>
      <c r="I1224" s="116">
        <f t="shared" si="74"/>
        <v>8</v>
      </c>
      <c r="J1224" s="116" t="str">
        <f t="shared" si="75"/>
        <v>High season</v>
      </c>
      <c r="K1224" s="117" t="str" cm="1">
        <f t="array" ref="K1224">_xlfn.IFS(AND(H1224="Weekday", J1224="High season"), VLOOKUP(B1224, high_weekday, 2, 0),
    AND(H1224="Saturday", J1224="High season"), VLOOKUP(B1224, high_saturday, 2, 0),
    AND(H1224="Sunday", J1224="High season"), VLOOKUP(B1224, high_sunday, 2, 0),
    AND(H1224="Weekday", J1224="Low season"), VLOOKUP(B1224, low_weekdays, 2, 0),
    AND(H1224="Saturday", J1224="Low season"), VLOOKUP(B1224, low_saturday, 2, 0),
    AND(H1224="Sunday", J1224="Low season"), VLOOKUP(B1224, low_sunday, 2, 0),
    TRUE, "error")</f>
        <v>Standard</v>
      </c>
    </row>
    <row r="1225" spans="1:11" x14ac:dyDescent="0.25">
      <c r="A1225" s="111">
        <v>45164</v>
      </c>
      <c r="B1225" s="86">
        <v>0.33333333333333298</v>
      </c>
      <c r="C1225" s="91">
        <f t="shared" ca="1" si="72"/>
        <v>23</v>
      </c>
      <c r="D1225" s="118">
        <v>16</v>
      </c>
      <c r="E1225" s="119">
        <v>0.3125</v>
      </c>
      <c r="F1225" s="119">
        <v>0.33333333333333298</v>
      </c>
      <c r="G1225" s="115">
        <f t="shared" si="73"/>
        <v>7</v>
      </c>
      <c r="H1225" s="116" t="str" cm="1">
        <f t="array" ref="H1225">_xlfn.IFS((G1225&gt;=2)*(G1225&lt;=6), "Weekday", G1225=7, "Saturday", G1225=1, "Sunday")</f>
        <v>Saturday</v>
      </c>
      <c r="I1225" s="116">
        <f t="shared" si="74"/>
        <v>8</v>
      </c>
      <c r="J1225" s="116" t="str">
        <f t="shared" si="75"/>
        <v>High season</v>
      </c>
      <c r="K1225" s="117" t="str" cm="1">
        <f t="array" ref="K1225">_xlfn.IFS(AND(H1225="Weekday", J1225="High season"), VLOOKUP(B1225, high_weekday, 2, 0),
    AND(H1225="Saturday", J1225="High season"), VLOOKUP(B1225, high_saturday, 2, 0),
    AND(H1225="Sunday", J1225="High season"), VLOOKUP(B1225, high_sunday, 2, 0),
    AND(H1225="Weekday", J1225="Low season"), VLOOKUP(B1225, low_weekdays, 2, 0),
    AND(H1225="Saturday", J1225="Low season"), VLOOKUP(B1225, low_saturday, 2, 0),
    AND(H1225="Sunday", J1225="Low season"), VLOOKUP(B1225, low_sunday, 2, 0),
    TRUE, "error")</f>
        <v>Standard</v>
      </c>
    </row>
    <row r="1226" spans="1:11" x14ac:dyDescent="0.25">
      <c r="A1226" s="111">
        <v>45164</v>
      </c>
      <c r="B1226" s="86">
        <v>0.35416666666666702</v>
      </c>
      <c r="C1226" s="91">
        <f t="shared" ca="1" si="72"/>
        <v>6</v>
      </c>
      <c r="D1226" s="118">
        <v>17</v>
      </c>
      <c r="E1226" s="119">
        <v>0.33333333333333298</v>
      </c>
      <c r="F1226" s="119">
        <v>0.35416666666666702</v>
      </c>
      <c r="G1226" s="115">
        <f t="shared" si="73"/>
        <v>7</v>
      </c>
      <c r="H1226" s="116" t="str" cm="1">
        <f t="array" ref="H1226">_xlfn.IFS((G1226&gt;=2)*(G1226&lt;=6), "Weekday", G1226=7, "Saturday", G1226=1, "Sunday")</f>
        <v>Saturday</v>
      </c>
      <c r="I1226" s="116">
        <f t="shared" si="74"/>
        <v>8</v>
      </c>
      <c r="J1226" s="116" t="str">
        <f t="shared" si="75"/>
        <v>High season</v>
      </c>
      <c r="K1226" s="117" t="str" cm="1">
        <f t="array" ref="K1226">_xlfn.IFS(AND(H1226="Weekday", J1226="High season"), VLOOKUP(B1226, high_weekday, 2, 0),
    AND(H1226="Saturday", J1226="High season"), VLOOKUP(B1226, high_saturday, 2, 0),
    AND(H1226="Sunday", J1226="High season"), VLOOKUP(B1226, high_sunday, 2, 0),
    AND(H1226="Weekday", J1226="Low season"), VLOOKUP(B1226, low_weekdays, 2, 0),
    AND(H1226="Saturday", J1226="Low season"), VLOOKUP(B1226, low_saturday, 2, 0),
    AND(H1226="Sunday", J1226="Low season"), VLOOKUP(B1226, low_sunday, 2, 0),
    TRUE, "error")</f>
        <v>Standard</v>
      </c>
    </row>
    <row r="1227" spans="1:11" x14ac:dyDescent="0.25">
      <c r="A1227" s="111">
        <v>45164</v>
      </c>
      <c r="B1227" s="86">
        <v>0.375</v>
      </c>
      <c r="C1227" s="91">
        <f t="shared" ref="C1227:C1290" ca="1" si="76">RANDBETWEEN(1,30)</f>
        <v>6</v>
      </c>
      <c r="D1227" s="118">
        <v>18</v>
      </c>
      <c r="E1227" s="119">
        <v>0.35416666666666702</v>
      </c>
      <c r="F1227" s="119">
        <v>0.375</v>
      </c>
      <c r="G1227" s="115">
        <f t="shared" ref="G1227:G1290" si="77">WEEKDAY(A1227)</f>
        <v>7</v>
      </c>
      <c r="H1227" s="116" t="str" cm="1">
        <f t="array" ref="H1227">_xlfn.IFS((G1227&gt;=2)*(G1227&lt;=6), "Weekday", G1227=7, "Saturday", G1227=1, "Sunday")</f>
        <v>Saturday</v>
      </c>
      <c r="I1227" s="116">
        <f t="shared" ref="I1227:I1290" si="78">MONTH(A1227)</f>
        <v>8</v>
      </c>
      <c r="J1227" s="116" t="str">
        <f t="shared" ref="J1227:J1290" si="79">IF(AND(I1227&gt;6, I1227&lt;9), "High season", "Low season")</f>
        <v>High season</v>
      </c>
      <c r="K1227" s="117" t="str" cm="1">
        <f t="array" ref="K1227">_xlfn.IFS(AND(H1227="Weekday", J1227="High season"), VLOOKUP(B1227, high_weekday, 2, 0),
    AND(H1227="Saturday", J1227="High season"), VLOOKUP(B1227, high_saturday, 2, 0),
    AND(H1227="Sunday", J1227="High season"), VLOOKUP(B1227, high_sunday, 2, 0),
    AND(H1227="Weekday", J1227="Low season"), VLOOKUP(B1227, low_weekdays, 2, 0),
    AND(H1227="Saturday", J1227="Low season"), VLOOKUP(B1227, low_saturday, 2, 0),
    AND(H1227="Sunday", J1227="Low season"), VLOOKUP(B1227, low_sunday, 2, 0),
    TRUE, "error")</f>
        <v>Standard</v>
      </c>
    </row>
    <row r="1228" spans="1:11" x14ac:dyDescent="0.25">
      <c r="A1228" s="111">
        <v>45164</v>
      </c>
      <c r="B1228" s="86">
        <v>0.39583333333333298</v>
      </c>
      <c r="C1228" s="91">
        <f t="shared" ca="1" si="76"/>
        <v>17</v>
      </c>
      <c r="D1228" s="118">
        <v>19</v>
      </c>
      <c r="E1228" s="119">
        <v>0.375</v>
      </c>
      <c r="F1228" s="119">
        <v>0.39583333333333298</v>
      </c>
      <c r="G1228" s="115">
        <f t="shared" si="77"/>
        <v>7</v>
      </c>
      <c r="H1228" s="116" t="str" cm="1">
        <f t="array" ref="H1228">_xlfn.IFS((G1228&gt;=2)*(G1228&lt;=6), "Weekday", G1228=7, "Saturday", G1228=1, "Sunday")</f>
        <v>Saturday</v>
      </c>
      <c r="I1228" s="116">
        <f t="shared" si="78"/>
        <v>8</v>
      </c>
      <c r="J1228" s="116" t="str">
        <f t="shared" si="79"/>
        <v>High season</v>
      </c>
      <c r="K1228" s="117" t="str" cm="1">
        <f t="array" ref="K1228">_xlfn.IFS(AND(H1228="Weekday", J1228="High season"), VLOOKUP(B1228, high_weekday, 2, 0),
    AND(H1228="Saturday", J1228="High season"), VLOOKUP(B1228, high_saturday, 2, 0),
    AND(H1228="Sunday", J1228="High season"), VLOOKUP(B1228, high_sunday, 2, 0),
    AND(H1228="Weekday", J1228="Low season"), VLOOKUP(B1228, low_weekdays, 2, 0),
    AND(H1228="Saturday", J1228="Low season"), VLOOKUP(B1228, low_saturday, 2, 0),
    AND(H1228="Sunday", J1228="Low season"), VLOOKUP(B1228, low_sunday, 2, 0),
    TRUE, "error")</f>
        <v>Standard</v>
      </c>
    </row>
    <row r="1229" spans="1:11" x14ac:dyDescent="0.25">
      <c r="A1229" s="111">
        <v>45164</v>
      </c>
      <c r="B1229" s="86">
        <v>0.41666666666666702</v>
      </c>
      <c r="C1229" s="91">
        <f t="shared" ca="1" si="76"/>
        <v>1</v>
      </c>
      <c r="D1229" s="118">
        <v>20</v>
      </c>
      <c r="E1229" s="119">
        <v>0.39583333333333298</v>
      </c>
      <c r="F1229" s="119">
        <v>0.41666666666666702</v>
      </c>
      <c r="G1229" s="115">
        <f t="shared" si="77"/>
        <v>7</v>
      </c>
      <c r="H1229" s="116" t="str" cm="1">
        <f t="array" ref="H1229">_xlfn.IFS((G1229&gt;=2)*(G1229&lt;=6), "Weekday", G1229=7, "Saturday", G1229=1, "Sunday")</f>
        <v>Saturday</v>
      </c>
      <c r="I1229" s="116">
        <f t="shared" si="78"/>
        <v>8</v>
      </c>
      <c r="J1229" s="116" t="str">
        <f t="shared" si="79"/>
        <v>High season</v>
      </c>
      <c r="K1229" s="117" t="str" cm="1">
        <f t="array" ref="K1229">_xlfn.IFS(AND(H1229="Weekday", J1229="High season"), VLOOKUP(B1229, high_weekday, 2, 0),
    AND(H1229="Saturday", J1229="High season"), VLOOKUP(B1229, high_saturday, 2, 0),
    AND(H1229="Sunday", J1229="High season"), VLOOKUP(B1229, high_sunday, 2, 0),
    AND(H1229="Weekday", J1229="Low season"), VLOOKUP(B1229, low_weekdays, 2, 0),
    AND(H1229="Saturday", J1229="Low season"), VLOOKUP(B1229, low_saturday, 2, 0),
    AND(H1229="Sunday", J1229="Low season"), VLOOKUP(B1229, low_sunday, 2, 0),
    TRUE, "error")</f>
        <v>Standard</v>
      </c>
    </row>
    <row r="1230" spans="1:11" x14ac:dyDescent="0.25">
      <c r="A1230" s="111">
        <v>45164</v>
      </c>
      <c r="B1230" s="86">
        <v>0.4375</v>
      </c>
      <c r="C1230" s="91">
        <f t="shared" ca="1" si="76"/>
        <v>19</v>
      </c>
      <c r="D1230" s="118">
        <v>21</v>
      </c>
      <c r="E1230" s="119">
        <v>0.41666666666666702</v>
      </c>
      <c r="F1230" s="119">
        <v>0.4375</v>
      </c>
      <c r="G1230" s="115">
        <f t="shared" si="77"/>
        <v>7</v>
      </c>
      <c r="H1230" s="116" t="str" cm="1">
        <f t="array" ref="H1230">_xlfn.IFS((G1230&gt;=2)*(G1230&lt;=6), "Weekday", G1230=7, "Saturday", G1230=1, "Sunday")</f>
        <v>Saturday</v>
      </c>
      <c r="I1230" s="116">
        <f t="shared" si="78"/>
        <v>8</v>
      </c>
      <c r="J1230" s="116" t="str">
        <f t="shared" si="79"/>
        <v>High season</v>
      </c>
      <c r="K1230" s="117" t="str" cm="1">
        <f t="array" ref="K1230">_xlfn.IFS(AND(H1230="Weekday", J1230="High season"), VLOOKUP(B1230, high_weekday, 2, 0),
    AND(H1230="Saturday", J1230="High season"), VLOOKUP(B1230, high_saturday, 2, 0),
    AND(H1230="Sunday", J1230="High season"), VLOOKUP(B1230, high_sunday, 2, 0),
    AND(H1230="Weekday", J1230="Low season"), VLOOKUP(B1230, low_weekdays, 2, 0),
    AND(H1230="Saturday", J1230="Low season"), VLOOKUP(B1230, low_saturday, 2, 0),
    AND(H1230="Sunday", J1230="Low season"), VLOOKUP(B1230, low_sunday, 2, 0),
    TRUE, "error")</f>
        <v>Standard</v>
      </c>
    </row>
    <row r="1231" spans="1:11" x14ac:dyDescent="0.25">
      <c r="A1231" s="111">
        <v>45164</v>
      </c>
      <c r="B1231" s="86">
        <v>0.45833333333333298</v>
      </c>
      <c r="C1231" s="91">
        <f t="shared" ca="1" si="76"/>
        <v>16</v>
      </c>
      <c r="D1231" s="118">
        <v>22</v>
      </c>
      <c r="E1231" s="119">
        <v>0.4375</v>
      </c>
      <c r="F1231" s="119">
        <v>0.45833333333333298</v>
      </c>
      <c r="G1231" s="115">
        <f t="shared" si="77"/>
        <v>7</v>
      </c>
      <c r="H1231" s="116" t="str" cm="1">
        <f t="array" ref="H1231">_xlfn.IFS((G1231&gt;=2)*(G1231&lt;=6), "Weekday", G1231=7, "Saturday", G1231=1, "Sunday")</f>
        <v>Saturday</v>
      </c>
      <c r="I1231" s="116">
        <f t="shared" si="78"/>
        <v>8</v>
      </c>
      <c r="J1231" s="116" t="str">
        <f t="shared" si="79"/>
        <v>High season</v>
      </c>
      <c r="K1231" s="117" t="str" cm="1">
        <f t="array" ref="K1231">_xlfn.IFS(AND(H1231="Weekday", J1231="High season"), VLOOKUP(B1231, high_weekday, 2, 0),
    AND(H1231="Saturday", J1231="High season"), VLOOKUP(B1231, high_saturday, 2, 0),
    AND(H1231="Sunday", J1231="High season"), VLOOKUP(B1231, high_sunday, 2, 0),
    AND(H1231="Weekday", J1231="Low season"), VLOOKUP(B1231, low_weekdays, 2, 0),
    AND(H1231="Saturday", J1231="Low season"), VLOOKUP(B1231, low_saturday, 2, 0),
    AND(H1231="Sunday", J1231="Low season"), VLOOKUP(B1231, low_sunday, 2, 0),
    TRUE, "error")</f>
        <v>Standard</v>
      </c>
    </row>
    <row r="1232" spans="1:11" x14ac:dyDescent="0.25">
      <c r="A1232" s="111">
        <v>45164</v>
      </c>
      <c r="B1232" s="86">
        <v>0.47916666666666702</v>
      </c>
      <c r="C1232" s="91">
        <f t="shared" ca="1" si="76"/>
        <v>16</v>
      </c>
      <c r="D1232" s="118">
        <v>23</v>
      </c>
      <c r="E1232" s="119">
        <v>0.45833333333333298</v>
      </c>
      <c r="F1232" s="119">
        <v>0.47916666666666702</v>
      </c>
      <c r="G1232" s="115">
        <f t="shared" si="77"/>
        <v>7</v>
      </c>
      <c r="H1232" s="116" t="str" cm="1">
        <f t="array" ref="H1232">_xlfn.IFS((G1232&gt;=2)*(G1232&lt;=6), "Weekday", G1232=7, "Saturday", G1232=1, "Sunday")</f>
        <v>Saturday</v>
      </c>
      <c r="I1232" s="116">
        <f t="shared" si="78"/>
        <v>8</v>
      </c>
      <c r="J1232" s="116" t="str">
        <f t="shared" si="79"/>
        <v>High season</v>
      </c>
      <c r="K1232" s="117" t="str" cm="1">
        <f t="array" ref="K1232">_xlfn.IFS(AND(H1232="Weekday", J1232="High season"), VLOOKUP(B1232, high_weekday, 2, 0),
    AND(H1232="Saturday", J1232="High season"), VLOOKUP(B1232, high_saturday, 2, 0),
    AND(H1232="Sunday", J1232="High season"), VLOOKUP(B1232, high_sunday, 2, 0),
    AND(H1232="Weekday", J1232="Low season"), VLOOKUP(B1232, low_weekdays, 2, 0),
    AND(H1232="Saturday", J1232="Low season"), VLOOKUP(B1232, low_saturday, 2, 0),
    AND(H1232="Sunday", J1232="Low season"), VLOOKUP(B1232, low_sunday, 2, 0),
    TRUE, "error")</f>
        <v>Standard</v>
      </c>
    </row>
    <row r="1233" spans="1:11" x14ac:dyDescent="0.25">
      <c r="A1233" s="111">
        <v>45164</v>
      </c>
      <c r="B1233" s="86">
        <v>0.5</v>
      </c>
      <c r="C1233" s="91">
        <f t="shared" ca="1" si="76"/>
        <v>10</v>
      </c>
      <c r="D1233" s="118">
        <v>24</v>
      </c>
      <c r="E1233" s="119">
        <v>0.47916666666666702</v>
      </c>
      <c r="F1233" s="119">
        <v>0.5</v>
      </c>
      <c r="G1233" s="115">
        <f t="shared" si="77"/>
        <v>7</v>
      </c>
      <c r="H1233" s="116" t="str" cm="1">
        <f t="array" ref="H1233">_xlfn.IFS((G1233&gt;=2)*(G1233&lt;=6), "Weekday", G1233=7, "Saturday", G1233=1, "Sunday")</f>
        <v>Saturday</v>
      </c>
      <c r="I1233" s="116">
        <f t="shared" si="78"/>
        <v>8</v>
      </c>
      <c r="J1233" s="116" t="str">
        <f t="shared" si="79"/>
        <v>High season</v>
      </c>
      <c r="K1233" s="117" t="str" cm="1">
        <f t="array" ref="K1233">_xlfn.IFS(AND(H1233="Weekday", J1233="High season"), VLOOKUP(B1233, high_weekday, 2, 0),
    AND(H1233="Saturday", J1233="High season"), VLOOKUP(B1233, high_saturday, 2, 0),
    AND(H1233="Sunday", J1233="High season"), VLOOKUP(B1233, high_sunday, 2, 0),
    AND(H1233="Weekday", J1233="Low season"), VLOOKUP(B1233, low_weekdays, 2, 0),
    AND(H1233="Saturday", J1233="Low season"), VLOOKUP(B1233, low_saturday, 2, 0),
    AND(H1233="Sunday", J1233="Low season"), VLOOKUP(B1233, low_sunday, 2, 0),
    TRUE, "error")</f>
        <v>Standard</v>
      </c>
    </row>
    <row r="1234" spans="1:11" x14ac:dyDescent="0.25">
      <c r="A1234" s="111">
        <v>45164</v>
      </c>
      <c r="B1234" s="86">
        <v>0.52083333333333304</v>
      </c>
      <c r="C1234" s="91">
        <f t="shared" ca="1" si="76"/>
        <v>4</v>
      </c>
      <c r="D1234" s="118">
        <v>25</v>
      </c>
      <c r="E1234" s="119">
        <v>0.5</v>
      </c>
      <c r="F1234" s="119">
        <v>0.52083333333333304</v>
      </c>
      <c r="G1234" s="115">
        <f t="shared" si="77"/>
        <v>7</v>
      </c>
      <c r="H1234" s="116" t="str" cm="1">
        <f t="array" ref="H1234">_xlfn.IFS((G1234&gt;=2)*(G1234&lt;=6), "Weekday", G1234=7, "Saturday", G1234=1, "Sunday")</f>
        <v>Saturday</v>
      </c>
      <c r="I1234" s="116">
        <f t="shared" si="78"/>
        <v>8</v>
      </c>
      <c r="J1234" s="116" t="str">
        <f t="shared" si="79"/>
        <v>High season</v>
      </c>
      <c r="K1234" s="117" t="str" cm="1">
        <f t="array" ref="K1234">_xlfn.IFS(AND(H1234="Weekday", J1234="High season"), VLOOKUP(B1234, high_weekday, 2, 0),
    AND(H1234="Saturday", J1234="High season"), VLOOKUP(B1234, high_saturday, 2, 0),
    AND(H1234="Sunday", J1234="High season"), VLOOKUP(B1234, high_sunday, 2, 0),
    AND(H1234="Weekday", J1234="Low season"), VLOOKUP(B1234, low_weekdays, 2, 0),
    AND(H1234="Saturday", J1234="Low season"), VLOOKUP(B1234, low_saturday, 2, 0),
    AND(H1234="Sunday", J1234="Low season"), VLOOKUP(B1234, low_sunday, 2, 0),
    TRUE, "error")</f>
        <v>Off-peak</v>
      </c>
    </row>
    <row r="1235" spans="1:11" x14ac:dyDescent="0.25">
      <c r="A1235" s="111">
        <v>45164</v>
      </c>
      <c r="B1235" s="86">
        <v>0.54166666666666696</v>
      </c>
      <c r="C1235" s="91">
        <f t="shared" ca="1" si="76"/>
        <v>16</v>
      </c>
      <c r="D1235" s="118">
        <v>26</v>
      </c>
      <c r="E1235" s="119">
        <v>0.52083333333333304</v>
      </c>
      <c r="F1235" s="119">
        <v>0.54166666666666696</v>
      </c>
      <c r="G1235" s="115">
        <f t="shared" si="77"/>
        <v>7</v>
      </c>
      <c r="H1235" s="116" t="str" cm="1">
        <f t="array" ref="H1235">_xlfn.IFS((G1235&gt;=2)*(G1235&lt;=6), "Weekday", G1235=7, "Saturday", G1235=1, "Sunday")</f>
        <v>Saturday</v>
      </c>
      <c r="I1235" s="116">
        <f t="shared" si="78"/>
        <v>8</v>
      </c>
      <c r="J1235" s="116" t="str">
        <f t="shared" si="79"/>
        <v>High season</v>
      </c>
      <c r="K1235" s="117" t="str" cm="1">
        <f t="array" ref="K1235">_xlfn.IFS(AND(H1235="Weekday", J1235="High season"), VLOOKUP(B1235, high_weekday, 2, 0),
    AND(H1235="Saturday", J1235="High season"), VLOOKUP(B1235, high_saturday, 2, 0),
    AND(H1235="Sunday", J1235="High season"), VLOOKUP(B1235, high_sunday, 2, 0),
    AND(H1235="Weekday", J1235="Low season"), VLOOKUP(B1235, low_weekdays, 2, 0),
    AND(H1235="Saturday", J1235="Low season"), VLOOKUP(B1235, low_saturday, 2, 0),
    AND(H1235="Sunday", J1235="Low season"), VLOOKUP(B1235, low_sunday, 2, 0),
    TRUE, "error")</f>
        <v>Off-peak</v>
      </c>
    </row>
    <row r="1236" spans="1:11" x14ac:dyDescent="0.25">
      <c r="A1236" s="111">
        <v>45164</v>
      </c>
      <c r="B1236" s="86">
        <v>0.5625</v>
      </c>
      <c r="C1236" s="91">
        <f t="shared" ca="1" si="76"/>
        <v>8</v>
      </c>
      <c r="D1236" s="118">
        <v>27</v>
      </c>
      <c r="E1236" s="119">
        <v>0.54166666666666696</v>
      </c>
      <c r="F1236" s="119">
        <v>0.5625</v>
      </c>
      <c r="G1236" s="115">
        <f t="shared" si="77"/>
        <v>7</v>
      </c>
      <c r="H1236" s="116" t="str" cm="1">
        <f t="array" ref="H1236">_xlfn.IFS((G1236&gt;=2)*(G1236&lt;=6), "Weekday", G1236=7, "Saturday", G1236=1, "Sunday")</f>
        <v>Saturday</v>
      </c>
      <c r="I1236" s="116">
        <f t="shared" si="78"/>
        <v>8</v>
      </c>
      <c r="J1236" s="116" t="str">
        <f t="shared" si="79"/>
        <v>High season</v>
      </c>
      <c r="K1236" s="117" t="str" cm="1">
        <f t="array" ref="K1236">_xlfn.IFS(AND(H1236="Weekday", J1236="High season"), VLOOKUP(B1236, high_weekday, 2, 0),
    AND(H1236="Saturday", J1236="High season"), VLOOKUP(B1236, high_saturday, 2, 0),
    AND(H1236="Sunday", J1236="High season"), VLOOKUP(B1236, high_sunday, 2, 0),
    AND(H1236="Weekday", J1236="Low season"), VLOOKUP(B1236, low_weekdays, 2, 0),
    AND(H1236="Saturday", J1236="Low season"), VLOOKUP(B1236, low_saturday, 2, 0),
    AND(H1236="Sunday", J1236="Low season"), VLOOKUP(B1236, low_sunday, 2, 0),
    TRUE, "error")</f>
        <v>Off-peak</v>
      </c>
    </row>
    <row r="1237" spans="1:11" x14ac:dyDescent="0.25">
      <c r="A1237" s="111">
        <v>45164</v>
      </c>
      <c r="B1237" s="86">
        <v>0.58333333333333304</v>
      </c>
      <c r="C1237" s="91">
        <f t="shared" ca="1" si="76"/>
        <v>8</v>
      </c>
      <c r="D1237" s="118">
        <v>28</v>
      </c>
      <c r="E1237" s="119">
        <v>0.5625</v>
      </c>
      <c r="F1237" s="119">
        <v>0.58333333333333304</v>
      </c>
      <c r="G1237" s="115">
        <f t="shared" si="77"/>
        <v>7</v>
      </c>
      <c r="H1237" s="116" t="str" cm="1">
        <f t="array" ref="H1237">_xlfn.IFS((G1237&gt;=2)*(G1237&lt;=6), "Weekday", G1237=7, "Saturday", G1237=1, "Sunday")</f>
        <v>Saturday</v>
      </c>
      <c r="I1237" s="116">
        <f t="shared" si="78"/>
        <v>8</v>
      </c>
      <c r="J1237" s="116" t="str">
        <f t="shared" si="79"/>
        <v>High season</v>
      </c>
      <c r="K1237" s="117" t="str" cm="1">
        <f t="array" ref="K1237">_xlfn.IFS(AND(H1237="Weekday", J1237="High season"), VLOOKUP(B1237, high_weekday, 2, 0),
    AND(H1237="Saturday", J1237="High season"), VLOOKUP(B1237, high_saturday, 2, 0),
    AND(H1237="Sunday", J1237="High season"), VLOOKUP(B1237, high_sunday, 2, 0),
    AND(H1237="Weekday", J1237="Low season"), VLOOKUP(B1237, low_weekdays, 2, 0),
    AND(H1237="Saturday", J1237="Low season"), VLOOKUP(B1237, low_saturday, 2, 0),
    AND(H1237="Sunday", J1237="Low season"), VLOOKUP(B1237, low_sunday, 2, 0),
    TRUE, "error")</f>
        <v>Off-peak</v>
      </c>
    </row>
    <row r="1238" spans="1:11" x14ac:dyDescent="0.25">
      <c r="A1238" s="111">
        <v>45164</v>
      </c>
      <c r="B1238" s="86">
        <v>0.60416666666666696</v>
      </c>
      <c r="C1238" s="91">
        <f t="shared" ca="1" si="76"/>
        <v>16</v>
      </c>
      <c r="D1238" s="118">
        <v>29</v>
      </c>
      <c r="E1238" s="119">
        <v>0.58333333333333304</v>
      </c>
      <c r="F1238" s="119">
        <v>0.60416666666666696</v>
      </c>
      <c r="G1238" s="115">
        <f t="shared" si="77"/>
        <v>7</v>
      </c>
      <c r="H1238" s="116" t="str" cm="1">
        <f t="array" ref="H1238">_xlfn.IFS((G1238&gt;=2)*(G1238&lt;=6), "Weekday", G1238=7, "Saturday", G1238=1, "Sunday")</f>
        <v>Saturday</v>
      </c>
      <c r="I1238" s="116">
        <f t="shared" si="78"/>
        <v>8</v>
      </c>
      <c r="J1238" s="116" t="str">
        <f t="shared" si="79"/>
        <v>High season</v>
      </c>
      <c r="K1238" s="117" t="str" cm="1">
        <f t="array" ref="K1238">_xlfn.IFS(AND(H1238="Weekday", J1238="High season"), VLOOKUP(B1238, high_weekday, 2, 0),
    AND(H1238="Saturday", J1238="High season"), VLOOKUP(B1238, high_saturday, 2, 0),
    AND(H1238="Sunday", J1238="High season"), VLOOKUP(B1238, high_sunday, 2, 0),
    AND(H1238="Weekday", J1238="Low season"), VLOOKUP(B1238, low_weekdays, 2, 0),
    AND(H1238="Saturday", J1238="Low season"), VLOOKUP(B1238, low_saturday, 2, 0),
    AND(H1238="Sunday", J1238="Low season"), VLOOKUP(B1238, low_sunday, 2, 0),
    TRUE, "error")</f>
        <v>Off-peak</v>
      </c>
    </row>
    <row r="1239" spans="1:11" x14ac:dyDescent="0.25">
      <c r="A1239" s="111">
        <v>45164</v>
      </c>
      <c r="B1239" s="86">
        <v>0.625</v>
      </c>
      <c r="C1239" s="91">
        <f t="shared" ca="1" si="76"/>
        <v>17</v>
      </c>
      <c r="D1239" s="118">
        <v>30</v>
      </c>
      <c r="E1239" s="119">
        <v>0.60416666666666696</v>
      </c>
      <c r="F1239" s="119">
        <v>0.625</v>
      </c>
      <c r="G1239" s="115">
        <f t="shared" si="77"/>
        <v>7</v>
      </c>
      <c r="H1239" s="116" t="str" cm="1">
        <f t="array" ref="H1239">_xlfn.IFS((G1239&gt;=2)*(G1239&lt;=6), "Weekday", G1239=7, "Saturday", G1239=1, "Sunday")</f>
        <v>Saturday</v>
      </c>
      <c r="I1239" s="116">
        <f t="shared" si="78"/>
        <v>8</v>
      </c>
      <c r="J1239" s="116" t="str">
        <f t="shared" si="79"/>
        <v>High season</v>
      </c>
      <c r="K1239" s="117" t="str" cm="1">
        <f t="array" ref="K1239">_xlfn.IFS(AND(H1239="Weekday", J1239="High season"), VLOOKUP(B1239, high_weekday, 2, 0),
    AND(H1239="Saturday", J1239="High season"), VLOOKUP(B1239, high_saturday, 2, 0),
    AND(H1239="Sunday", J1239="High season"), VLOOKUP(B1239, high_sunday, 2, 0),
    AND(H1239="Weekday", J1239="Low season"), VLOOKUP(B1239, low_weekdays, 2, 0),
    AND(H1239="Saturday", J1239="Low season"), VLOOKUP(B1239, low_saturday, 2, 0),
    AND(H1239="Sunday", J1239="Low season"), VLOOKUP(B1239, low_sunday, 2, 0),
    TRUE, "error")</f>
        <v>Off-peak</v>
      </c>
    </row>
    <row r="1240" spans="1:11" x14ac:dyDescent="0.25">
      <c r="A1240" s="111">
        <v>45164</v>
      </c>
      <c r="B1240" s="86">
        <v>0.64583333333333304</v>
      </c>
      <c r="C1240" s="91">
        <f t="shared" ca="1" si="76"/>
        <v>20</v>
      </c>
      <c r="D1240" s="118">
        <v>31</v>
      </c>
      <c r="E1240" s="119">
        <v>0.625</v>
      </c>
      <c r="F1240" s="119">
        <v>0.64583333333333304</v>
      </c>
      <c r="G1240" s="115">
        <f t="shared" si="77"/>
        <v>7</v>
      </c>
      <c r="H1240" s="116" t="str" cm="1">
        <f t="array" ref="H1240">_xlfn.IFS((G1240&gt;=2)*(G1240&lt;=6), "Weekday", G1240=7, "Saturday", G1240=1, "Sunday")</f>
        <v>Saturday</v>
      </c>
      <c r="I1240" s="116">
        <f t="shared" si="78"/>
        <v>8</v>
      </c>
      <c r="J1240" s="116" t="str">
        <f t="shared" si="79"/>
        <v>High season</v>
      </c>
      <c r="K1240" s="117" t="str" cm="1">
        <f t="array" ref="K1240">_xlfn.IFS(AND(H1240="Weekday", J1240="High season"), VLOOKUP(B1240, high_weekday, 2, 0),
    AND(H1240="Saturday", J1240="High season"), VLOOKUP(B1240, high_saturday, 2, 0),
    AND(H1240="Sunday", J1240="High season"), VLOOKUP(B1240, high_sunday, 2, 0),
    AND(H1240="Weekday", J1240="Low season"), VLOOKUP(B1240, low_weekdays, 2, 0),
    AND(H1240="Saturday", J1240="Low season"), VLOOKUP(B1240, low_saturday, 2, 0),
    AND(H1240="Sunday", J1240="Low season"), VLOOKUP(B1240, low_sunday, 2, 0),
    TRUE, "error")</f>
        <v>Off-peak</v>
      </c>
    </row>
    <row r="1241" spans="1:11" x14ac:dyDescent="0.25">
      <c r="A1241" s="111">
        <v>45164</v>
      </c>
      <c r="B1241" s="86">
        <v>0.66666666666666696</v>
      </c>
      <c r="C1241" s="91">
        <f t="shared" ca="1" si="76"/>
        <v>13</v>
      </c>
      <c r="D1241" s="118">
        <v>32</v>
      </c>
      <c r="E1241" s="119">
        <v>0.64583333333333304</v>
      </c>
      <c r="F1241" s="119">
        <v>0.66666666666666696</v>
      </c>
      <c r="G1241" s="115">
        <f t="shared" si="77"/>
        <v>7</v>
      </c>
      <c r="H1241" s="116" t="str" cm="1">
        <f t="array" ref="H1241">_xlfn.IFS((G1241&gt;=2)*(G1241&lt;=6), "Weekday", G1241=7, "Saturday", G1241=1, "Sunday")</f>
        <v>Saturday</v>
      </c>
      <c r="I1241" s="116">
        <f t="shared" si="78"/>
        <v>8</v>
      </c>
      <c r="J1241" s="116" t="str">
        <f t="shared" si="79"/>
        <v>High season</v>
      </c>
      <c r="K1241" s="117" t="str" cm="1">
        <f t="array" ref="K1241">_xlfn.IFS(AND(H1241="Weekday", J1241="High season"), VLOOKUP(B1241, high_weekday, 2, 0),
    AND(H1241="Saturday", J1241="High season"), VLOOKUP(B1241, high_saturday, 2, 0),
    AND(H1241="Sunday", J1241="High season"), VLOOKUP(B1241, high_sunday, 2, 0),
    AND(H1241="Weekday", J1241="Low season"), VLOOKUP(B1241, low_weekdays, 2, 0),
    AND(H1241="Saturday", J1241="Low season"), VLOOKUP(B1241, low_saturday, 2, 0),
    AND(H1241="Sunday", J1241="Low season"), VLOOKUP(B1241, low_sunday, 2, 0),
    TRUE, "error")</f>
        <v>Off-peak</v>
      </c>
    </row>
    <row r="1242" spans="1:11" x14ac:dyDescent="0.25">
      <c r="A1242" s="111">
        <v>45164</v>
      </c>
      <c r="B1242" s="86">
        <v>0.6875</v>
      </c>
      <c r="C1242" s="91">
        <f t="shared" ca="1" si="76"/>
        <v>10</v>
      </c>
      <c r="D1242" s="118">
        <v>33</v>
      </c>
      <c r="E1242" s="119">
        <v>0.66666666666666696</v>
      </c>
      <c r="F1242" s="119">
        <v>0.6875</v>
      </c>
      <c r="G1242" s="115">
        <f t="shared" si="77"/>
        <v>7</v>
      </c>
      <c r="H1242" s="116" t="str" cm="1">
        <f t="array" ref="H1242">_xlfn.IFS((G1242&gt;=2)*(G1242&lt;=6), "Weekday", G1242=7, "Saturday", G1242=1, "Sunday")</f>
        <v>Saturday</v>
      </c>
      <c r="I1242" s="116">
        <f t="shared" si="78"/>
        <v>8</v>
      </c>
      <c r="J1242" s="116" t="str">
        <f t="shared" si="79"/>
        <v>High season</v>
      </c>
      <c r="K1242" s="117" t="str" cm="1">
        <f t="array" ref="K1242">_xlfn.IFS(AND(H1242="Weekday", J1242="High season"), VLOOKUP(B1242, high_weekday, 2, 0),
    AND(H1242="Saturday", J1242="High season"), VLOOKUP(B1242, high_saturday, 2, 0),
    AND(H1242="Sunday", J1242="High season"), VLOOKUP(B1242, high_sunday, 2, 0),
    AND(H1242="Weekday", J1242="Low season"), VLOOKUP(B1242, low_weekdays, 2, 0),
    AND(H1242="Saturday", J1242="Low season"), VLOOKUP(B1242, low_saturday, 2, 0),
    AND(H1242="Sunday", J1242="Low season"), VLOOKUP(B1242, low_sunday, 2, 0),
    TRUE, "error")</f>
        <v>Off-peak</v>
      </c>
    </row>
    <row r="1243" spans="1:11" x14ac:dyDescent="0.25">
      <c r="A1243" s="111">
        <v>45164</v>
      </c>
      <c r="B1243" s="86">
        <v>0.70833333333333304</v>
      </c>
      <c r="C1243" s="91">
        <f t="shared" ca="1" si="76"/>
        <v>3</v>
      </c>
      <c r="D1243" s="118">
        <v>34</v>
      </c>
      <c r="E1243" s="119">
        <v>0.6875</v>
      </c>
      <c r="F1243" s="119">
        <v>0.70833333333333304</v>
      </c>
      <c r="G1243" s="115">
        <f t="shared" si="77"/>
        <v>7</v>
      </c>
      <c r="H1243" s="116" t="str" cm="1">
        <f t="array" ref="H1243">_xlfn.IFS((G1243&gt;=2)*(G1243&lt;=6), "Weekday", G1243=7, "Saturday", G1243=1, "Sunday")</f>
        <v>Saturday</v>
      </c>
      <c r="I1243" s="116">
        <f t="shared" si="78"/>
        <v>8</v>
      </c>
      <c r="J1243" s="116" t="str">
        <f t="shared" si="79"/>
        <v>High season</v>
      </c>
      <c r="K1243" s="117" t="str" cm="1">
        <f t="array" ref="K1243">_xlfn.IFS(AND(H1243="Weekday", J1243="High season"), VLOOKUP(B1243, high_weekday, 2, 0),
    AND(H1243="Saturday", J1243="High season"), VLOOKUP(B1243, high_saturday, 2, 0),
    AND(H1243="Sunday", J1243="High season"), VLOOKUP(B1243, high_sunday, 2, 0),
    AND(H1243="Weekday", J1243="Low season"), VLOOKUP(B1243, low_weekdays, 2, 0),
    AND(H1243="Saturday", J1243="Low season"), VLOOKUP(B1243, low_saturday, 2, 0),
    AND(H1243="Sunday", J1243="Low season"), VLOOKUP(B1243, low_sunday, 2, 0),
    TRUE, "error")</f>
        <v>Off-peak</v>
      </c>
    </row>
    <row r="1244" spans="1:11" x14ac:dyDescent="0.25">
      <c r="A1244" s="111">
        <v>45164</v>
      </c>
      <c r="B1244" s="86">
        <v>0.72916666666666696</v>
      </c>
      <c r="C1244" s="91">
        <f t="shared" ca="1" si="76"/>
        <v>25</v>
      </c>
      <c r="D1244" s="118">
        <v>35</v>
      </c>
      <c r="E1244" s="119">
        <v>0.70833333333333304</v>
      </c>
      <c r="F1244" s="119">
        <v>0.72916666666666696</v>
      </c>
      <c r="G1244" s="115">
        <f t="shared" si="77"/>
        <v>7</v>
      </c>
      <c r="H1244" s="116" t="str" cm="1">
        <f t="array" ref="H1244">_xlfn.IFS((G1244&gt;=2)*(G1244&lt;=6), "Weekday", G1244=7, "Saturday", G1244=1, "Sunday")</f>
        <v>Saturday</v>
      </c>
      <c r="I1244" s="116">
        <f t="shared" si="78"/>
        <v>8</v>
      </c>
      <c r="J1244" s="116" t="str">
        <f t="shared" si="79"/>
        <v>High season</v>
      </c>
      <c r="K1244" s="117" t="str" cm="1">
        <f t="array" ref="K1244">_xlfn.IFS(AND(H1244="Weekday", J1244="High season"), VLOOKUP(B1244, high_weekday, 2, 0),
    AND(H1244="Saturday", J1244="High season"), VLOOKUP(B1244, high_saturday, 2, 0),
    AND(H1244="Sunday", J1244="High season"), VLOOKUP(B1244, high_sunday, 2, 0),
    AND(H1244="Weekday", J1244="Low season"), VLOOKUP(B1244, low_weekdays, 2, 0),
    AND(H1244="Saturday", J1244="Low season"), VLOOKUP(B1244, low_saturday, 2, 0),
    AND(H1244="Sunday", J1244="Low season"), VLOOKUP(B1244, low_sunday, 2, 0),
    TRUE, "error")</f>
        <v>Off-peak</v>
      </c>
    </row>
    <row r="1245" spans="1:11" x14ac:dyDescent="0.25">
      <c r="A1245" s="111">
        <v>45164</v>
      </c>
      <c r="B1245" s="86">
        <v>0.75</v>
      </c>
      <c r="C1245" s="91">
        <f t="shared" ca="1" si="76"/>
        <v>10</v>
      </c>
      <c r="D1245" s="118">
        <v>36</v>
      </c>
      <c r="E1245" s="119">
        <v>0.72916666666666696</v>
      </c>
      <c r="F1245" s="119">
        <v>0.75</v>
      </c>
      <c r="G1245" s="115">
        <f t="shared" si="77"/>
        <v>7</v>
      </c>
      <c r="H1245" s="116" t="str" cm="1">
        <f t="array" ref="H1245">_xlfn.IFS((G1245&gt;=2)*(G1245&lt;=6), "Weekday", G1245=7, "Saturday", G1245=1, "Sunday")</f>
        <v>Saturday</v>
      </c>
      <c r="I1245" s="116">
        <f t="shared" si="78"/>
        <v>8</v>
      </c>
      <c r="J1245" s="116" t="str">
        <f t="shared" si="79"/>
        <v>High season</v>
      </c>
      <c r="K1245" s="117" t="str" cm="1">
        <f t="array" ref="K1245">_xlfn.IFS(AND(H1245="Weekday", J1245="High season"), VLOOKUP(B1245, high_weekday, 2, 0),
    AND(H1245="Saturday", J1245="High season"), VLOOKUP(B1245, high_saturday, 2, 0),
    AND(H1245="Sunday", J1245="High season"), VLOOKUP(B1245, high_sunday, 2, 0),
    AND(H1245="Weekday", J1245="Low season"), VLOOKUP(B1245, low_weekdays, 2, 0),
    AND(H1245="Saturday", J1245="Low season"), VLOOKUP(B1245, low_saturday, 2, 0),
    AND(H1245="Sunday", J1245="Low season"), VLOOKUP(B1245, low_sunday, 2, 0),
    TRUE, "error")</f>
        <v>Off-peak</v>
      </c>
    </row>
    <row r="1246" spans="1:11" x14ac:dyDescent="0.25">
      <c r="A1246" s="111">
        <v>45164</v>
      </c>
      <c r="B1246" s="86">
        <v>0.77083333333333304</v>
      </c>
      <c r="C1246" s="91">
        <f t="shared" ca="1" si="76"/>
        <v>22</v>
      </c>
      <c r="D1246" s="118">
        <v>37</v>
      </c>
      <c r="E1246" s="119">
        <v>0.75</v>
      </c>
      <c r="F1246" s="119">
        <v>0.77083333333333304</v>
      </c>
      <c r="G1246" s="115">
        <f t="shared" si="77"/>
        <v>7</v>
      </c>
      <c r="H1246" s="116" t="str" cm="1">
        <f t="array" ref="H1246">_xlfn.IFS((G1246&gt;=2)*(G1246&lt;=6), "Weekday", G1246=7, "Saturday", G1246=1, "Sunday")</f>
        <v>Saturday</v>
      </c>
      <c r="I1246" s="116">
        <f t="shared" si="78"/>
        <v>8</v>
      </c>
      <c r="J1246" s="116" t="str">
        <f t="shared" si="79"/>
        <v>High season</v>
      </c>
      <c r="K1246" s="117" t="str" cm="1">
        <f t="array" ref="K1246">_xlfn.IFS(AND(H1246="Weekday", J1246="High season"), VLOOKUP(B1246, high_weekday, 2, 0),
    AND(H1246="Saturday", J1246="High season"), VLOOKUP(B1246, high_saturday, 2, 0),
    AND(H1246="Sunday", J1246="High season"), VLOOKUP(B1246, high_sunday, 2, 0),
    AND(H1246="Weekday", J1246="Low season"), VLOOKUP(B1246, low_weekdays, 2, 0),
    AND(H1246="Saturday", J1246="Low season"), VLOOKUP(B1246, low_saturday, 2, 0),
    AND(H1246="Sunday", J1246="Low season"), VLOOKUP(B1246, low_sunday, 2, 0),
    TRUE, "error")</f>
        <v>Standard</v>
      </c>
    </row>
    <row r="1247" spans="1:11" x14ac:dyDescent="0.25">
      <c r="A1247" s="111">
        <v>45164</v>
      </c>
      <c r="B1247" s="86">
        <v>0.79166666666666696</v>
      </c>
      <c r="C1247" s="91">
        <f t="shared" ca="1" si="76"/>
        <v>12</v>
      </c>
      <c r="D1247" s="118">
        <v>38</v>
      </c>
      <c r="E1247" s="119">
        <v>0.77083333333333304</v>
      </c>
      <c r="F1247" s="119">
        <v>0.79166666666666696</v>
      </c>
      <c r="G1247" s="115">
        <f t="shared" si="77"/>
        <v>7</v>
      </c>
      <c r="H1247" s="116" t="str" cm="1">
        <f t="array" ref="H1247">_xlfn.IFS((G1247&gt;=2)*(G1247&lt;=6), "Weekday", G1247=7, "Saturday", G1247=1, "Sunday")</f>
        <v>Saturday</v>
      </c>
      <c r="I1247" s="116">
        <f t="shared" si="78"/>
        <v>8</v>
      </c>
      <c r="J1247" s="116" t="str">
        <f t="shared" si="79"/>
        <v>High season</v>
      </c>
      <c r="K1247" s="117" t="str" cm="1">
        <f t="array" ref="K1247">_xlfn.IFS(AND(H1247="Weekday", J1247="High season"), VLOOKUP(B1247, high_weekday, 2, 0),
    AND(H1247="Saturday", J1247="High season"), VLOOKUP(B1247, high_saturday, 2, 0),
    AND(H1247="Sunday", J1247="High season"), VLOOKUP(B1247, high_sunday, 2, 0),
    AND(H1247="Weekday", J1247="Low season"), VLOOKUP(B1247, low_weekdays, 2, 0),
    AND(H1247="Saturday", J1247="Low season"), VLOOKUP(B1247, low_saturday, 2, 0),
    AND(H1247="Sunday", J1247="Low season"), VLOOKUP(B1247, low_sunday, 2, 0),
    TRUE, "error")</f>
        <v>Standard</v>
      </c>
    </row>
    <row r="1248" spans="1:11" x14ac:dyDescent="0.25">
      <c r="A1248" s="111">
        <v>45164</v>
      </c>
      <c r="B1248" s="86">
        <v>0.8125</v>
      </c>
      <c r="C1248" s="91">
        <f t="shared" ca="1" si="76"/>
        <v>28</v>
      </c>
      <c r="D1248" s="118">
        <v>39</v>
      </c>
      <c r="E1248" s="119">
        <v>0.79166666666666696</v>
      </c>
      <c r="F1248" s="119">
        <v>0.8125</v>
      </c>
      <c r="G1248" s="115">
        <f t="shared" si="77"/>
        <v>7</v>
      </c>
      <c r="H1248" s="116" t="str" cm="1">
        <f t="array" ref="H1248">_xlfn.IFS((G1248&gt;=2)*(G1248&lt;=6), "Weekday", G1248=7, "Saturday", G1248=1, "Sunday")</f>
        <v>Saturday</v>
      </c>
      <c r="I1248" s="116">
        <f t="shared" si="78"/>
        <v>8</v>
      </c>
      <c r="J1248" s="116" t="str">
        <f t="shared" si="79"/>
        <v>High season</v>
      </c>
      <c r="K1248" s="117" t="str" cm="1">
        <f t="array" ref="K1248">_xlfn.IFS(AND(H1248="Weekday", J1248="High season"), VLOOKUP(B1248, high_weekday, 2, 0),
    AND(H1248="Saturday", J1248="High season"), VLOOKUP(B1248, high_saturday, 2, 0),
    AND(H1248="Sunday", J1248="High season"), VLOOKUP(B1248, high_sunday, 2, 0),
    AND(H1248="Weekday", J1248="Low season"), VLOOKUP(B1248, low_weekdays, 2, 0),
    AND(H1248="Saturday", J1248="Low season"), VLOOKUP(B1248, low_saturday, 2, 0),
    AND(H1248="Sunday", J1248="Low season"), VLOOKUP(B1248, low_sunday, 2, 0),
    TRUE, "error")</f>
        <v>Standard</v>
      </c>
    </row>
    <row r="1249" spans="1:11" x14ac:dyDescent="0.25">
      <c r="A1249" s="111">
        <v>45164</v>
      </c>
      <c r="B1249" s="86">
        <v>0.83333333333333304</v>
      </c>
      <c r="C1249" s="91">
        <f t="shared" ca="1" si="76"/>
        <v>19</v>
      </c>
      <c r="D1249" s="118">
        <v>40</v>
      </c>
      <c r="E1249" s="119">
        <v>0.8125</v>
      </c>
      <c r="F1249" s="119">
        <v>0.83333333333333304</v>
      </c>
      <c r="G1249" s="115">
        <f t="shared" si="77"/>
        <v>7</v>
      </c>
      <c r="H1249" s="116" t="str" cm="1">
        <f t="array" ref="H1249">_xlfn.IFS((G1249&gt;=2)*(G1249&lt;=6), "Weekday", G1249=7, "Saturday", G1249=1, "Sunday")</f>
        <v>Saturday</v>
      </c>
      <c r="I1249" s="116">
        <f t="shared" si="78"/>
        <v>8</v>
      </c>
      <c r="J1249" s="116" t="str">
        <f t="shared" si="79"/>
        <v>High season</v>
      </c>
      <c r="K1249" s="117" t="str" cm="1">
        <f t="array" ref="K1249">_xlfn.IFS(AND(H1249="Weekday", J1249="High season"), VLOOKUP(B1249, high_weekday, 2, 0),
    AND(H1249="Saturday", J1249="High season"), VLOOKUP(B1249, high_saturday, 2, 0),
    AND(H1249="Sunday", J1249="High season"), VLOOKUP(B1249, high_sunday, 2, 0),
    AND(H1249="Weekday", J1249="Low season"), VLOOKUP(B1249, low_weekdays, 2, 0),
    AND(H1249="Saturday", J1249="Low season"), VLOOKUP(B1249, low_saturday, 2, 0),
    AND(H1249="Sunday", J1249="Low season"), VLOOKUP(B1249, low_sunday, 2, 0),
    TRUE, "error")</f>
        <v>Standard</v>
      </c>
    </row>
    <row r="1250" spans="1:11" x14ac:dyDescent="0.25">
      <c r="A1250" s="111">
        <v>45164</v>
      </c>
      <c r="B1250" s="86">
        <v>0.85416666666666696</v>
      </c>
      <c r="C1250" s="91">
        <f t="shared" ca="1" si="76"/>
        <v>22</v>
      </c>
      <c r="D1250" s="118">
        <v>41</v>
      </c>
      <c r="E1250" s="119">
        <v>0.83333333333333304</v>
      </c>
      <c r="F1250" s="119">
        <v>0.85416666666666696</v>
      </c>
      <c r="G1250" s="115">
        <f t="shared" si="77"/>
        <v>7</v>
      </c>
      <c r="H1250" s="116" t="str" cm="1">
        <f t="array" ref="H1250">_xlfn.IFS((G1250&gt;=2)*(G1250&lt;=6), "Weekday", G1250=7, "Saturday", G1250=1, "Sunday")</f>
        <v>Saturday</v>
      </c>
      <c r="I1250" s="116">
        <f t="shared" si="78"/>
        <v>8</v>
      </c>
      <c r="J1250" s="116" t="str">
        <f t="shared" si="79"/>
        <v>High season</v>
      </c>
      <c r="K1250" s="117" t="str" cm="1">
        <f t="array" ref="K1250">_xlfn.IFS(AND(H1250="Weekday", J1250="High season"), VLOOKUP(B1250, high_weekday, 2, 0),
    AND(H1250="Saturday", J1250="High season"), VLOOKUP(B1250, high_saturday, 2, 0),
    AND(H1250="Sunday", J1250="High season"), VLOOKUP(B1250, high_sunday, 2, 0),
    AND(H1250="Weekday", J1250="Low season"), VLOOKUP(B1250, low_weekdays, 2, 0),
    AND(H1250="Saturday", J1250="Low season"), VLOOKUP(B1250, low_saturday, 2, 0),
    AND(H1250="Sunday", J1250="Low season"), VLOOKUP(B1250, low_sunday, 2, 0),
    TRUE, "error")</f>
        <v>Off-peak</v>
      </c>
    </row>
    <row r="1251" spans="1:11" x14ac:dyDescent="0.25">
      <c r="A1251" s="111">
        <v>45164</v>
      </c>
      <c r="B1251" s="86">
        <v>0.875</v>
      </c>
      <c r="C1251" s="91">
        <f t="shared" ca="1" si="76"/>
        <v>9</v>
      </c>
      <c r="D1251" s="118">
        <v>42</v>
      </c>
      <c r="E1251" s="119">
        <v>0.85416666666666696</v>
      </c>
      <c r="F1251" s="119">
        <v>0.875</v>
      </c>
      <c r="G1251" s="115">
        <f t="shared" si="77"/>
        <v>7</v>
      </c>
      <c r="H1251" s="116" t="str" cm="1">
        <f t="array" ref="H1251">_xlfn.IFS((G1251&gt;=2)*(G1251&lt;=6), "Weekday", G1251=7, "Saturday", G1251=1, "Sunday")</f>
        <v>Saturday</v>
      </c>
      <c r="I1251" s="116">
        <f t="shared" si="78"/>
        <v>8</v>
      </c>
      <c r="J1251" s="116" t="str">
        <f t="shared" si="79"/>
        <v>High season</v>
      </c>
      <c r="K1251" s="117" t="str" cm="1">
        <f t="array" ref="K1251">_xlfn.IFS(AND(H1251="Weekday", J1251="High season"), VLOOKUP(B1251, high_weekday, 2, 0),
    AND(H1251="Saturday", J1251="High season"), VLOOKUP(B1251, high_saturday, 2, 0),
    AND(H1251="Sunday", J1251="High season"), VLOOKUP(B1251, high_sunday, 2, 0),
    AND(H1251="Weekday", J1251="Low season"), VLOOKUP(B1251, low_weekdays, 2, 0),
    AND(H1251="Saturday", J1251="Low season"), VLOOKUP(B1251, low_saturday, 2, 0),
    AND(H1251="Sunday", J1251="Low season"), VLOOKUP(B1251, low_sunday, 2, 0),
    TRUE, "error")</f>
        <v>Off-peak</v>
      </c>
    </row>
    <row r="1252" spans="1:11" x14ac:dyDescent="0.25">
      <c r="A1252" s="111">
        <v>45164</v>
      </c>
      <c r="B1252" s="86">
        <v>0.89583333333333304</v>
      </c>
      <c r="C1252" s="91">
        <f t="shared" ca="1" si="76"/>
        <v>24</v>
      </c>
      <c r="D1252" s="118">
        <v>43</v>
      </c>
      <c r="E1252" s="119">
        <v>0.875</v>
      </c>
      <c r="F1252" s="119">
        <v>0.89583333333333304</v>
      </c>
      <c r="G1252" s="115">
        <f t="shared" si="77"/>
        <v>7</v>
      </c>
      <c r="H1252" s="116" t="str" cm="1">
        <f t="array" ref="H1252">_xlfn.IFS((G1252&gt;=2)*(G1252&lt;=6), "Weekday", G1252=7, "Saturday", G1252=1, "Sunday")</f>
        <v>Saturday</v>
      </c>
      <c r="I1252" s="116">
        <f t="shared" si="78"/>
        <v>8</v>
      </c>
      <c r="J1252" s="116" t="str">
        <f t="shared" si="79"/>
        <v>High season</v>
      </c>
      <c r="K1252" s="117" t="str" cm="1">
        <f t="array" ref="K1252">_xlfn.IFS(AND(H1252="Weekday", J1252="High season"), VLOOKUP(B1252, high_weekday, 2, 0),
    AND(H1252="Saturday", J1252="High season"), VLOOKUP(B1252, high_saturday, 2, 0),
    AND(H1252="Sunday", J1252="High season"), VLOOKUP(B1252, high_sunday, 2, 0),
    AND(H1252="Weekday", J1252="Low season"), VLOOKUP(B1252, low_weekdays, 2, 0),
    AND(H1252="Saturday", J1252="Low season"), VLOOKUP(B1252, low_saturday, 2, 0),
    AND(H1252="Sunday", J1252="Low season"), VLOOKUP(B1252, low_sunday, 2, 0),
    TRUE, "error")</f>
        <v>Off-peak</v>
      </c>
    </row>
    <row r="1253" spans="1:11" x14ac:dyDescent="0.25">
      <c r="A1253" s="111">
        <v>45164</v>
      </c>
      <c r="B1253" s="86">
        <v>0.91666666666666696</v>
      </c>
      <c r="C1253" s="91">
        <f t="shared" ca="1" si="76"/>
        <v>13</v>
      </c>
      <c r="D1253" s="118">
        <v>44</v>
      </c>
      <c r="E1253" s="119">
        <v>0.89583333333333304</v>
      </c>
      <c r="F1253" s="119">
        <v>0.91666666666666696</v>
      </c>
      <c r="G1253" s="115">
        <f t="shared" si="77"/>
        <v>7</v>
      </c>
      <c r="H1253" s="116" t="str" cm="1">
        <f t="array" ref="H1253">_xlfn.IFS((G1253&gt;=2)*(G1253&lt;=6), "Weekday", G1253=7, "Saturday", G1253=1, "Sunday")</f>
        <v>Saturday</v>
      </c>
      <c r="I1253" s="116">
        <f t="shared" si="78"/>
        <v>8</v>
      </c>
      <c r="J1253" s="116" t="str">
        <f t="shared" si="79"/>
        <v>High season</v>
      </c>
      <c r="K1253" s="117" t="str" cm="1">
        <f t="array" ref="K1253">_xlfn.IFS(AND(H1253="Weekday", J1253="High season"), VLOOKUP(B1253, high_weekday, 2, 0),
    AND(H1253="Saturday", J1253="High season"), VLOOKUP(B1253, high_saturday, 2, 0),
    AND(H1253="Sunday", J1253="High season"), VLOOKUP(B1253, high_sunday, 2, 0),
    AND(H1253="Weekday", J1253="Low season"), VLOOKUP(B1253, low_weekdays, 2, 0),
    AND(H1253="Saturday", J1253="Low season"), VLOOKUP(B1253, low_saturday, 2, 0),
    AND(H1253="Sunday", J1253="Low season"), VLOOKUP(B1253, low_sunday, 2, 0),
    TRUE, "error")</f>
        <v>Off-peak</v>
      </c>
    </row>
    <row r="1254" spans="1:11" x14ac:dyDescent="0.25">
      <c r="A1254" s="111">
        <v>45164</v>
      </c>
      <c r="B1254" s="86">
        <v>0.9375</v>
      </c>
      <c r="C1254" s="91">
        <f t="shared" ca="1" si="76"/>
        <v>15</v>
      </c>
      <c r="D1254" s="118">
        <v>45</v>
      </c>
      <c r="E1254" s="119">
        <v>0.91666666666666696</v>
      </c>
      <c r="F1254" s="119">
        <v>0.9375</v>
      </c>
      <c r="G1254" s="115">
        <f t="shared" si="77"/>
        <v>7</v>
      </c>
      <c r="H1254" s="116" t="str" cm="1">
        <f t="array" ref="H1254">_xlfn.IFS((G1254&gt;=2)*(G1254&lt;=6), "Weekday", G1254=7, "Saturday", G1254=1, "Sunday")</f>
        <v>Saturday</v>
      </c>
      <c r="I1254" s="116">
        <f t="shared" si="78"/>
        <v>8</v>
      </c>
      <c r="J1254" s="116" t="str">
        <f t="shared" si="79"/>
        <v>High season</v>
      </c>
      <c r="K1254" s="117" t="str" cm="1">
        <f t="array" ref="K1254">_xlfn.IFS(AND(H1254="Weekday", J1254="High season"), VLOOKUP(B1254, high_weekday, 2, 0),
    AND(H1254="Saturday", J1254="High season"), VLOOKUP(B1254, high_saturday, 2, 0),
    AND(H1254="Sunday", J1254="High season"), VLOOKUP(B1254, high_sunday, 2, 0),
    AND(H1254="Weekday", J1254="Low season"), VLOOKUP(B1254, low_weekdays, 2, 0),
    AND(H1254="Saturday", J1254="Low season"), VLOOKUP(B1254, low_saturday, 2, 0),
    AND(H1254="Sunday", J1254="Low season"), VLOOKUP(B1254, low_sunday, 2, 0),
    TRUE, "error")</f>
        <v>Off-peak</v>
      </c>
    </row>
    <row r="1255" spans="1:11" x14ac:dyDescent="0.25">
      <c r="A1255" s="111">
        <v>45164</v>
      </c>
      <c r="B1255" s="86">
        <v>0.95833333333333304</v>
      </c>
      <c r="C1255" s="91">
        <f t="shared" ca="1" si="76"/>
        <v>30</v>
      </c>
      <c r="D1255" s="118">
        <v>46</v>
      </c>
      <c r="E1255" s="119">
        <v>0.9375</v>
      </c>
      <c r="F1255" s="119">
        <v>0.95833333333333304</v>
      </c>
      <c r="G1255" s="115">
        <f t="shared" si="77"/>
        <v>7</v>
      </c>
      <c r="H1255" s="116" t="str" cm="1">
        <f t="array" ref="H1255">_xlfn.IFS((G1255&gt;=2)*(G1255&lt;=6), "Weekday", G1255=7, "Saturday", G1255=1, "Sunday")</f>
        <v>Saturday</v>
      </c>
      <c r="I1255" s="116">
        <f t="shared" si="78"/>
        <v>8</v>
      </c>
      <c r="J1255" s="116" t="str">
        <f t="shared" si="79"/>
        <v>High season</v>
      </c>
      <c r="K1255" s="117" t="str" cm="1">
        <f t="array" ref="K1255">_xlfn.IFS(AND(H1255="Weekday", J1255="High season"), VLOOKUP(B1255, high_weekday, 2, 0),
    AND(H1255="Saturday", J1255="High season"), VLOOKUP(B1255, high_saturday, 2, 0),
    AND(H1255="Sunday", J1255="High season"), VLOOKUP(B1255, high_sunday, 2, 0),
    AND(H1255="Weekday", J1255="Low season"), VLOOKUP(B1255, low_weekdays, 2, 0),
    AND(H1255="Saturday", J1255="Low season"), VLOOKUP(B1255, low_saturday, 2, 0),
    AND(H1255="Sunday", J1255="Low season"), VLOOKUP(B1255, low_sunday, 2, 0),
    TRUE, "error")</f>
        <v>Off-peak</v>
      </c>
    </row>
    <row r="1256" spans="1:11" x14ac:dyDescent="0.25">
      <c r="A1256" s="111">
        <v>45164</v>
      </c>
      <c r="B1256" s="86">
        <v>0.97916666666666696</v>
      </c>
      <c r="C1256" s="91">
        <f t="shared" ca="1" si="76"/>
        <v>7</v>
      </c>
      <c r="D1256" s="118">
        <v>47</v>
      </c>
      <c r="E1256" s="119">
        <v>0.95833333333333304</v>
      </c>
      <c r="F1256" s="119">
        <v>0.97916666666666696</v>
      </c>
      <c r="G1256" s="115">
        <f t="shared" si="77"/>
        <v>7</v>
      </c>
      <c r="H1256" s="116" t="str" cm="1">
        <f t="array" ref="H1256">_xlfn.IFS((G1256&gt;=2)*(G1256&lt;=6), "Weekday", G1256=7, "Saturday", G1256=1, "Sunday")</f>
        <v>Saturday</v>
      </c>
      <c r="I1256" s="116">
        <f t="shared" si="78"/>
        <v>8</v>
      </c>
      <c r="J1256" s="116" t="str">
        <f t="shared" si="79"/>
        <v>High season</v>
      </c>
      <c r="K1256" s="117" t="str" cm="1">
        <f t="array" ref="K1256">_xlfn.IFS(AND(H1256="Weekday", J1256="High season"), VLOOKUP(B1256, high_weekday, 2, 0),
    AND(H1256="Saturday", J1256="High season"), VLOOKUP(B1256, high_saturday, 2, 0),
    AND(H1256="Sunday", J1256="High season"), VLOOKUP(B1256, high_sunday, 2, 0),
    AND(H1256="Weekday", J1256="Low season"), VLOOKUP(B1256, low_weekdays, 2, 0),
    AND(H1256="Saturday", J1256="Low season"), VLOOKUP(B1256, low_saturday, 2, 0),
    AND(H1256="Sunday", J1256="Low season"), VLOOKUP(B1256, low_sunday, 2, 0),
    TRUE, "error")</f>
        <v>Off-peak</v>
      </c>
    </row>
    <row r="1257" spans="1:11" x14ac:dyDescent="0.25">
      <c r="A1257" s="111">
        <v>45164</v>
      </c>
      <c r="B1257" s="86">
        <v>1</v>
      </c>
      <c r="C1257" s="91">
        <f t="shared" ca="1" si="76"/>
        <v>12</v>
      </c>
      <c r="D1257" s="118">
        <v>48</v>
      </c>
      <c r="E1257" s="119">
        <v>0.97916666666666696</v>
      </c>
      <c r="F1257" s="119">
        <v>1</v>
      </c>
      <c r="G1257" s="115">
        <f t="shared" si="77"/>
        <v>7</v>
      </c>
      <c r="H1257" s="116" t="str" cm="1">
        <f t="array" ref="H1257">_xlfn.IFS((G1257&gt;=2)*(G1257&lt;=6), "Weekday", G1257=7, "Saturday", G1257=1, "Sunday")</f>
        <v>Saturday</v>
      </c>
      <c r="I1257" s="116">
        <f t="shared" si="78"/>
        <v>8</v>
      </c>
      <c r="J1257" s="116" t="str">
        <f t="shared" si="79"/>
        <v>High season</v>
      </c>
      <c r="K1257" s="117" t="str" cm="1">
        <f t="array" ref="K1257">_xlfn.IFS(AND(H1257="Weekday", J1257="High season"), VLOOKUP(B1257, high_weekday, 2, 0),
    AND(H1257="Saturday", J1257="High season"), VLOOKUP(B1257, high_saturday, 2, 0),
    AND(H1257="Sunday", J1257="High season"), VLOOKUP(B1257, high_sunday, 2, 0),
    AND(H1257="Weekday", J1257="Low season"), VLOOKUP(B1257, low_weekdays, 2, 0),
    AND(H1257="Saturday", J1257="Low season"), VLOOKUP(B1257, low_saturday, 2, 0),
    AND(H1257="Sunday", J1257="Low season"), VLOOKUP(B1257, low_sunday, 2, 0),
    TRUE, "error")</f>
        <v>Off-peak</v>
      </c>
    </row>
    <row r="1258" spans="1:11" x14ac:dyDescent="0.25">
      <c r="A1258" s="111">
        <v>45165</v>
      </c>
      <c r="B1258" s="86">
        <v>2.0833333333333332E-2</v>
      </c>
      <c r="C1258" s="91">
        <f t="shared" ca="1" si="76"/>
        <v>9</v>
      </c>
      <c r="D1258" s="118">
        <v>1</v>
      </c>
      <c r="E1258" s="119">
        <v>0</v>
      </c>
      <c r="F1258" s="119">
        <v>2.0833333333333332E-2</v>
      </c>
      <c r="G1258" s="115">
        <f t="shared" si="77"/>
        <v>1</v>
      </c>
      <c r="H1258" s="116" t="str" cm="1">
        <f t="array" ref="H1258">_xlfn.IFS((G1258&gt;=2)*(G1258&lt;=6), "Weekday", G1258=7, "Saturday", G1258=1, "Sunday")</f>
        <v>Sunday</v>
      </c>
      <c r="I1258" s="116">
        <f t="shared" si="78"/>
        <v>8</v>
      </c>
      <c r="J1258" s="116" t="str">
        <f t="shared" si="79"/>
        <v>High season</v>
      </c>
      <c r="K1258" s="117" t="str" cm="1">
        <f t="array" ref="K1258">_xlfn.IFS(AND(H1258="Weekday", J1258="High season"), VLOOKUP(B1258, high_weekday, 2, 0),
    AND(H1258="Saturday", J1258="High season"), VLOOKUP(B1258, high_saturday, 2, 0),
    AND(H1258="Sunday", J1258="High season"), VLOOKUP(B1258, high_sunday, 2, 0),
    AND(H1258="Weekday", J1258="Low season"), VLOOKUP(B1258, low_weekdays, 2, 0),
    AND(H1258="Saturday", J1258="Low season"), VLOOKUP(B1258, low_saturday, 2, 0),
    AND(H1258="Sunday", J1258="Low season"), VLOOKUP(B1258, low_sunday, 2, 0),
    TRUE, "error")</f>
        <v>Off-peak</v>
      </c>
    </row>
    <row r="1259" spans="1:11" x14ac:dyDescent="0.25">
      <c r="A1259" s="111">
        <v>45165</v>
      </c>
      <c r="B1259" s="86">
        <v>4.1666666666666664E-2</v>
      </c>
      <c r="C1259" s="91">
        <f t="shared" ca="1" si="76"/>
        <v>3</v>
      </c>
      <c r="D1259" s="118">
        <v>2</v>
      </c>
      <c r="E1259" s="119">
        <v>2.0833333333333332E-2</v>
      </c>
      <c r="F1259" s="119">
        <v>4.1666666666666664E-2</v>
      </c>
      <c r="G1259" s="115">
        <f t="shared" si="77"/>
        <v>1</v>
      </c>
      <c r="H1259" s="116" t="str" cm="1">
        <f t="array" ref="H1259">_xlfn.IFS((G1259&gt;=2)*(G1259&lt;=6), "Weekday", G1259=7, "Saturday", G1259=1, "Sunday")</f>
        <v>Sunday</v>
      </c>
      <c r="I1259" s="116">
        <f t="shared" si="78"/>
        <v>8</v>
      </c>
      <c r="J1259" s="116" t="str">
        <f t="shared" si="79"/>
        <v>High season</v>
      </c>
      <c r="K1259" s="117" t="str" cm="1">
        <f t="array" ref="K1259">_xlfn.IFS(AND(H1259="Weekday", J1259="High season"), VLOOKUP(B1259, high_weekday, 2, 0),
    AND(H1259="Saturday", J1259="High season"), VLOOKUP(B1259, high_saturday, 2, 0),
    AND(H1259="Sunday", J1259="High season"), VLOOKUP(B1259, high_sunday, 2, 0),
    AND(H1259="Weekday", J1259="Low season"), VLOOKUP(B1259, low_weekdays, 2, 0),
    AND(H1259="Saturday", J1259="Low season"), VLOOKUP(B1259, low_saturday, 2, 0),
    AND(H1259="Sunday", J1259="Low season"), VLOOKUP(B1259, low_sunday, 2, 0),
    TRUE, "error")</f>
        <v>Off-peak</v>
      </c>
    </row>
    <row r="1260" spans="1:11" x14ac:dyDescent="0.25">
      <c r="A1260" s="111">
        <v>45165</v>
      </c>
      <c r="B1260" s="86">
        <v>6.25E-2</v>
      </c>
      <c r="C1260" s="91">
        <f t="shared" ca="1" si="76"/>
        <v>8</v>
      </c>
      <c r="D1260" s="118">
        <v>3</v>
      </c>
      <c r="E1260" s="119">
        <v>4.1666666666666664E-2</v>
      </c>
      <c r="F1260" s="119">
        <v>6.25E-2</v>
      </c>
      <c r="G1260" s="115">
        <f t="shared" si="77"/>
        <v>1</v>
      </c>
      <c r="H1260" s="116" t="str" cm="1">
        <f t="array" ref="H1260">_xlfn.IFS((G1260&gt;=2)*(G1260&lt;=6), "Weekday", G1260=7, "Saturday", G1260=1, "Sunday")</f>
        <v>Sunday</v>
      </c>
      <c r="I1260" s="116">
        <f t="shared" si="78"/>
        <v>8</v>
      </c>
      <c r="J1260" s="116" t="str">
        <f t="shared" si="79"/>
        <v>High season</v>
      </c>
      <c r="K1260" s="117" t="str" cm="1">
        <f t="array" ref="K1260">_xlfn.IFS(AND(H1260="Weekday", J1260="High season"), VLOOKUP(B1260, high_weekday, 2, 0),
    AND(H1260="Saturday", J1260="High season"), VLOOKUP(B1260, high_saturday, 2, 0),
    AND(H1260="Sunday", J1260="High season"), VLOOKUP(B1260, high_sunday, 2, 0),
    AND(H1260="Weekday", J1260="Low season"), VLOOKUP(B1260, low_weekdays, 2, 0),
    AND(H1260="Saturday", J1260="Low season"), VLOOKUP(B1260, low_saturday, 2, 0),
    AND(H1260="Sunday", J1260="Low season"), VLOOKUP(B1260, low_sunday, 2, 0),
    TRUE, "error")</f>
        <v>Off-peak</v>
      </c>
    </row>
    <row r="1261" spans="1:11" x14ac:dyDescent="0.25">
      <c r="A1261" s="111">
        <v>45165</v>
      </c>
      <c r="B1261" s="86">
        <v>8.3333333333333301E-2</v>
      </c>
      <c r="C1261" s="91">
        <f t="shared" ca="1" si="76"/>
        <v>18</v>
      </c>
      <c r="D1261" s="118">
        <v>4</v>
      </c>
      <c r="E1261" s="119">
        <v>6.25E-2</v>
      </c>
      <c r="F1261" s="119">
        <v>8.3333333333333301E-2</v>
      </c>
      <c r="G1261" s="115">
        <f t="shared" si="77"/>
        <v>1</v>
      </c>
      <c r="H1261" s="116" t="str" cm="1">
        <f t="array" ref="H1261">_xlfn.IFS((G1261&gt;=2)*(G1261&lt;=6), "Weekday", G1261=7, "Saturday", G1261=1, "Sunday")</f>
        <v>Sunday</v>
      </c>
      <c r="I1261" s="116">
        <f t="shared" si="78"/>
        <v>8</v>
      </c>
      <c r="J1261" s="116" t="str">
        <f t="shared" si="79"/>
        <v>High season</v>
      </c>
      <c r="K1261" s="117" t="str" cm="1">
        <f t="array" ref="K1261">_xlfn.IFS(AND(H1261="Weekday", J1261="High season"), VLOOKUP(B1261, high_weekday, 2, 0),
    AND(H1261="Saturday", J1261="High season"), VLOOKUP(B1261, high_saturday, 2, 0),
    AND(H1261="Sunday", J1261="High season"), VLOOKUP(B1261, high_sunday, 2, 0),
    AND(H1261="Weekday", J1261="Low season"), VLOOKUP(B1261, low_weekdays, 2, 0),
    AND(H1261="Saturday", J1261="Low season"), VLOOKUP(B1261, low_saturday, 2, 0),
    AND(H1261="Sunday", J1261="Low season"), VLOOKUP(B1261, low_sunday, 2, 0),
    TRUE, "error")</f>
        <v>Off-peak</v>
      </c>
    </row>
    <row r="1262" spans="1:11" x14ac:dyDescent="0.25">
      <c r="A1262" s="111">
        <v>45165</v>
      </c>
      <c r="B1262" s="86">
        <v>0.104166666666667</v>
      </c>
      <c r="C1262" s="91">
        <f t="shared" ca="1" si="76"/>
        <v>6</v>
      </c>
      <c r="D1262" s="118">
        <v>5</v>
      </c>
      <c r="E1262" s="119">
        <v>8.3333333333333301E-2</v>
      </c>
      <c r="F1262" s="119">
        <v>0.104166666666667</v>
      </c>
      <c r="G1262" s="115">
        <f t="shared" si="77"/>
        <v>1</v>
      </c>
      <c r="H1262" s="116" t="str" cm="1">
        <f t="array" ref="H1262">_xlfn.IFS((G1262&gt;=2)*(G1262&lt;=6), "Weekday", G1262=7, "Saturday", G1262=1, "Sunday")</f>
        <v>Sunday</v>
      </c>
      <c r="I1262" s="116">
        <f t="shared" si="78"/>
        <v>8</v>
      </c>
      <c r="J1262" s="116" t="str">
        <f t="shared" si="79"/>
        <v>High season</v>
      </c>
      <c r="K1262" s="117" t="str" cm="1">
        <f t="array" ref="K1262">_xlfn.IFS(AND(H1262="Weekday", J1262="High season"), VLOOKUP(B1262, high_weekday, 2, 0),
    AND(H1262="Saturday", J1262="High season"), VLOOKUP(B1262, high_saturday, 2, 0),
    AND(H1262="Sunday", J1262="High season"), VLOOKUP(B1262, high_sunday, 2, 0),
    AND(H1262="Weekday", J1262="Low season"), VLOOKUP(B1262, low_weekdays, 2, 0),
    AND(H1262="Saturday", J1262="Low season"), VLOOKUP(B1262, low_saturday, 2, 0),
    AND(H1262="Sunday", J1262="Low season"), VLOOKUP(B1262, low_sunday, 2, 0),
    TRUE, "error")</f>
        <v>Off-peak</v>
      </c>
    </row>
    <row r="1263" spans="1:11" x14ac:dyDescent="0.25">
      <c r="A1263" s="111">
        <v>45165</v>
      </c>
      <c r="B1263" s="86">
        <v>0.125</v>
      </c>
      <c r="C1263" s="91">
        <f t="shared" ca="1" si="76"/>
        <v>23</v>
      </c>
      <c r="D1263" s="118">
        <v>6</v>
      </c>
      <c r="E1263" s="119">
        <v>0.104166666666667</v>
      </c>
      <c r="F1263" s="119">
        <v>0.125</v>
      </c>
      <c r="G1263" s="115">
        <f t="shared" si="77"/>
        <v>1</v>
      </c>
      <c r="H1263" s="116" t="str" cm="1">
        <f t="array" ref="H1263">_xlfn.IFS((G1263&gt;=2)*(G1263&lt;=6), "Weekday", G1263=7, "Saturday", G1263=1, "Sunday")</f>
        <v>Sunday</v>
      </c>
      <c r="I1263" s="116">
        <f t="shared" si="78"/>
        <v>8</v>
      </c>
      <c r="J1263" s="116" t="str">
        <f t="shared" si="79"/>
        <v>High season</v>
      </c>
      <c r="K1263" s="117" t="str" cm="1">
        <f t="array" ref="K1263">_xlfn.IFS(AND(H1263="Weekday", J1263="High season"), VLOOKUP(B1263, high_weekday, 2, 0),
    AND(H1263="Saturday", J1263="High season"), VLOOKUP(B1263, high_saturday, 2, 0),
    AND(H1263="Sunday", J1263="High season"), VLOOKUP(B1263, high_sunday, 2, 0),
    AND(H1263="Weekday", J1263="Low season"), VLOOKUP(B1263, low_weekdays, 2, 0),
    AND(H1263="Saturday", J1263="Low season"), VLOOKUP(B1263, low_saturday, 2, 0),
    AND(H1263="Sunday", J1263="Low season"), VLOOKUP(B1263, low_sunday, 2, 0),
    TRUE, "error")</f>
        <v>Off-peak</v>
      </c>
    </row>
    <row r="1264" spans="1:11" x14ac:dyDescent="0.25">
      <c r="A1264" s="111">
        <v>45165</v>
      </c>
      <c r="B1264" s="86">
        <v>0.14583333333333301</v>
      </c>
      <c r="C1264" s="91">
        <f t="shared" ca="1" si="76"/>
        <v>19</v>
      </c>
      <c r="D1264" s="118">
        <v>7</v>
      </c>
      <c r="E1264" s="119">
        <v>0.125</v>
      </c>
      <c r="F1264" s="119">
        <v>0.14583333333333301</v>
      </c>
      <c r="G1264" s="115">
        <f t="shared" si="77"/>
        <v>1</v>
      </c>
      <c r="H1264" s="116" t="str" cm="1">
        <f t="array" ref="H1264">_xlfn.IFS((G1264&gt;=2)*(G1264&lt;=6), "Weekday", G1264=7, "Saturday", G1264=1, "Sunday")</f>
        <v>Sunday</v>
      </c>
      <c r="I1264" s="116">
        <f t="shared" si="78"/>
        <v>8</v>
      </c>
      <c r="J1264" s="116" t="str">
        <f t="shared" si="79"/>
        <v>High season</v>
      </c>
      <c r="K1264" s="117" t="str" cm="1">
        <f t="array" ref="K1264">_xlfn.IFS(AND(H1264="Weekday", J1264="High season"), VLOOKUP(B1264, high_weekday, 2, 0),
    AND(H1264="Saturday", J1264="High season"), VLOOKUP(B1264, high_saturday, 2, 0),
    AND(H1264="Sunday", J1264="High season"), VLOOKUP(B1264, high_sunday, 2, 0),
    AND(H1264="Weekday", J1264="Low season"), VLOOKUP(B1264, low_weekdays, 2, 0),
    AND(H1264="Saturday", J1264="Low season"), VLOOKUP(B1264, low_saturday, 2, 0),
    AND(H1264="Sunday", J1264="Low season"), VLOOKUP(B1264, low_sunday, 2, 0),
    TRUE, "error")</f>
        <v>Off-peak</v>
      </c>
    </row>
    <row r="1265" spans="1:11" x14ac:dyDescent="0.25">
      <c r="A1265" s="111">
        <v>45165</v>
      </c>
      <c r="B1265" s="86">
        <v>0.16666666666666699</v>
      </c>
      <c r="C1265" s="91">
        <f t="shared" ca="1" si="76"/>
        <v>12</v>
      </c>
      <c r="D1265" s="118">
        <v>8</v>
      </c>
      <c r="E1265" s="119">
        <v>0.14583333333333301</v>
      </c>
      <c r="F1265" s="119">
        <v>0.16666666666666699</v>
      </c>
      <c r="G1265" s="115">
        <f t="shared" si="77"/>
        <v>1</v>
      </c>
      <c r="H1265" s="116" t="str" cm="1">
        <f t="array" ref="H1265">_xlfn.IFS((G1265&gt;=2)*(G1265&lt;=6), "Weekday", G1265=7, "Saturday", G1265=1, "Sunday")</f>
        <v>Sunday</v>
      </c>
      <c r="I1265" s="116">
        <f t="shared" si="78"/>
        <v>8</v>
      </c>
      <c r="J1265" s="116" t="str">
        <f t="shared" si="79"/>
        <v>High season</v>
      </c>
      <c r="K1265" s="117" t="str" cm="1">
        <f t="array" ref="K1265">_xlfn.IFS(AND(H1265="Weekday", J1265="High season"), VLOOKUP(B1265, high_weekday, 2, 0),
    AND(H1265="Saturday", J1265="High season"), VLOOKUP(B1265, high_saturday, 2, 0),
    AND(H1265="Sunday", J1265="High season"), VLOOKUP(B1265, high_sunday, 2, 0),
    AND(H1265="Weekday", J1265="Low season"), VLOOKUP(B1265, low_weekdays, 2, 0),
    AND(H1265="Saturday", J1265="Low season"), VLOOKUP(B1265, low_saturday, 2, 0),
    AND(H1265="Sunday", J1265="Low season"), VLOOKUP(B1265, low_sunday, 2, 0),
    TRUE, "error")</f>
        <v>Off-peak</v>
      </c>
    </row>
    <row r="1266" spans="1:11" x14ac:dyDescent="0.25">
      <c r="A1266" s="111">
        <v>45165</v>
      </c>
      <c r="B1266" s="86">
        <v>0.1875</v>
      </c>
      <c r="C1266" s="91">
        <f t="shared" ca="1" si="76"/>
        <v>13</v>
      </c>
      <c r="D1266" s="118">
        <v>9</v>
      </c>
      <c r="E1266" s="119">
        <v>0.16666666666666699</v>
      </c>
      <c r="F1266" s="119">
        <v>0.1875</v>
      </c>
      <c r="G1266" s="115">
        <f t="shared" si="77"/>
        <v>1</v>
      </c>
      <c r="H1266" s="116" t="str" cm="1">
        <f t="array" ref="H1266">_xlfn.IFS((G1266&gt;=2)*(G1266&lt;=6), "Weekday", G1266=7, "Saturday", G1266=1, "Sunday")</f>
        <v>Sunday</v>
      </c>
      <c r="I1266" s="116">
        <f t="shared" si="78"/>
        <v>8</v>
      </c>
      <c r="J1266" s="116" t="str">
        <f t="shared" si="79"/>
        <v>High season</v>
      </c>
      <c r="K1266" s="117" t="str" cm="1">
        <f t="array" ref="K1266">_xlfn.IFS(AND(H1266="Weekday", J1266="High season"), VLOOKUP(B1266, high_weekday, 2, 0),
    AND(H1266="Saturday", J1266="High season"), VLOOKUP(B1266, high_saturday, 2, 0),
    AND(H1266="Sunday", J1266="High season"), VLOOKUP(B1266, high_sunday, 2, 0),
    AND(H1266="Weekday", J1266="Low season"), VLOOKUP(B1266, low_weekdays, 2, 0),
    AND(H1266="Saturday", J1266="Low season"), VLOOKUP(B1266, low_saturday, 2, 0),
    AND(H1266="Sunday", J1266="Low season"), VLOOKUP(B1266, low_sunday, 2, 0),
    TRUE, "error")</f>
        <v>Off-peak</v>
      </c>
    </row>
    <row r="1267" spans="1:11" x14ac:dyDescent="0.25">
      <c r="A1267" s="111">
        <v>45165</v>
      </c>
      <c r="B1267" s="86">
        <v>0.20833333333333301</v>
      </c>
      <c r="C1267" s="91">
        <f t="shared" ca="1" si="76"/>
        <v>5</v>
      </c>
      <c r="D1267" s="118">
        <v>10</v>
      </c>
      <c r="E1267" s="119">
        <v>0.1875</v>
      </c>
      <c r="F1267" s="119">
        <v>0.20833333333333301</v>
      </c>
      <c r="G1267" s="115">
        <f t="shared" si="77"/>
        <v>1</v>
      </c>
      <c r="H1267" s="116" t="str" cm="1">
        <f t="array" ref="H1267">_xlfn.IFS((G1267&gt;=2)*(G1267&lt;=6), "Weekday", G1267=7, "Saturday", G1267=1, "Sunday")</f>
        <v>Sunday</v>
      </c>
      <c r="I1267" s="116">
        <f t="shared" si="78"/>
        <v>8</v>
      </c>
      <c r="J1267" s="116" t="str">
        <f t="shared" si="79"/>
        <v>High season</v>
      </c>
      <c r="K1267" s="117" t="str" cm="1">
        <f t="array" ref="K1267">_xlfn.IFS(AND(H1267="Weekday", J1267="High season"), VLOOKUP(B1267, high_weekday, 2, 0),
    AND(H1267="Saturday", J1267="High season"), VLOOKUP(B1267, high_saturday, 2, 0),
    AND(H1267="Sunday", J1267="High season"), VLOOKUP(B1267, high_sunday, 2, 0),
    AND(H1267="Weekday", J1267="Low season"), VLOOKUP(B1267, low_weekdays, 2, 0),
    AND(H1267="Saturday", J1267="Low season"), VLOOKUP(B1267, low_saturday, 2, 0),
    AND(H1267="Sunday", J1267="Low season"), VLOOKUP(B1267, low_sunday, 2, 0),
    TRUE, "error")</f>
        <v>Off-peak</v>
      </c>
    </row>
    <row r="1268" spans="1:11" x14ac:dyDescent="0.25">
      <c r="A1268" s="111">
        <v>45165</v>
      </c>
      <c r="B1268" s="86">
        <v>0.22916666666666699</v>
      </c>
      <c r="C1268" s="91">
        <f t="shared" ca="1" si="76"/>
        <v>1</v>
      </c>
      <c r="D1268" s="118">
        <v>11</v>
      </c>
      <c r="E1268" s="119">
        <v>0.20833333333333301</v>
      </c>
      <c r="F1268" s="119">
        <v>0.22916666666666699</v>
      </c>
      <c r="G1268" s="115">
        <f t="shared" si="77"/>
        <v>1</v>
      </c>
      <c r="H1268" s="116" t="str" cm="1">
        <f t="array" ref="H1268">_xlfn.IFS((G1268&gt;=2)*(G1268&lt;=6), "Weekday", G1268=7, "Saturday", G1268=1, "Sunday")</f>
        <v>Sunday</v>
      </c>
      <c r="I1268" s="116">
        <f t="shared" si="78"/>
        <v>8</v>
      </c>
      <c r="J1268" s="116" t="str">
        <f t="shared" si="79"/>
        <v>High season</v>
      </c>
      <c r="K1268" s="117" t="str" cm="1">
        <f t="array" ref="K1268">_xlfn.IFS(AND(H1268="Weekday", J1268="High season"), VLOOKUP(B1268, high_weekday, 2, 0),
    AND(H1268="Saturday", J1268="High season"), VLOOKUP(B1268, high_saturday, 2, 0),
    AND(H1268="Sunday", J1268="High season"), VLOOKUP(B1268, high_sunday, 2, 0),
    AND(H1268="Weekday", J1268="Low season"), VLOOKUP(B1268, low_weekdays, 2, 0),
    AND(H1268="Saturday", J1268="Low season"), VLOOKUP(B1268, low_saturday, 2, 0),
    AND(H1268="Sunday", J1268="Low season"), VLOOKUP(B1268, low_sunday, 2, 0),
    TRUE, "error")</f>
        <v>Off-peak</v>
      </c>
    </row>
    <row r="1269" spans="1:11" x14ac:dyDescent="0.25">
      <c r="A1269" s="111">
        <v>45165</v>
      </c>
      <c r="B1269" s="86">
        <v>0.25</v>
      </c>
      <c r="C1269" s="91">
        <f t="shared" ca="1" si="76"/>
        <v>1</v>
      </c>
      <c r="D1269" s="118">
        <v>12</v>
      </c>
      <c r="E1269" s="119">
        <v>0.22916666666666699</v>
      </c>
      <c r="F1269" s="119">
        <v>0.25</v>
      </c>
      <c r="G1269" s="115">
        <f t="shared" si="77"/>
        <v>1</v>
      </c>
      <c r="H1269" s="116" t="str" cm="1">
        <f t="array" ref="H1269">_xlfn.IFS((G1269&gt;=2)*(G1269&lt;=6), "Weekday", G1269=7, "Saturday", G1269=1, "Sunday")</f>
        <v>Sunday</v>
      </c>
      <c r="I1269" s="116">
        <f t="shared" si="78"/>
        <v>8</v>
      </c>
      <c r="J1269" s="116" t="str">
        <f t="shared" si="79"/>
        <v>High season</v>
      </c>
      <c r="K1269" s="117" t="str" cm="1">
        <f t="array" ref="K1269">_xlfn.IFS(AND(H1269="Weekday", J1269="High season"), VLOOKUP(B1269, high_weekday, 2, 0),
    AND(H1269="Saturday", J1269="High season"), VLOOKUP(B1269, high_saturday, 2, 0),
    AND(H1269="Sunday", J1269="High season"), VLOOKUP(B1269, high_sunday, 2, 0),
    AND(H1269="Weekday", J1269="Low season"), VLOOKUP(B1269, low_weekdays, 2, 0),
    AND(H1269="Saturday", J1269="Low season"), VLOOKUP(B1269, low_saturday, 2, 0),
    AND(H1269="Sunday", J1269="Low season"), VLOOKUP(B1269, low_sunday, 2, 0),
    TRUE, "error")</f>
        <v>Off-peak</v>
      </c>
    </row>
    <row r="1270" spans="1:11" x14ac:dyDescent="0.25">
      <c r="A1270" s="111">
        <v>45165</v>
      </c>
      <c r="B1270" s="86">
        <v>0.27083333333333298</v>
      </c>
      <c r="C1270" s="91">
        <f t="shared" ca="1" si="76"/>
        <v>18</v>
      </c>
      <c r="D1270" s="118">
        <v>13</v>
      </c>
      <c r="E1270" s="119">
        <v>0.25</v>
      </c>
      <c r="F1270" s="119">
        <v>0.27083333333333298</v>
      </c>
      <c r="G1270" s="115">
        <f t="shared" si="77"/>
        <v>1</v>
      </c>
      <c r="H1270" s="116" t="str" cm="1">
        <f t="array" ref="H1270">_xlfn.IFS((G1270&gt;=2)*(G1270&lt;=6), "Weekday", G1270=7, "Saturday", G1270=1, "Sunday")</f>
        <v>Sunday</v>
      </c>
      <c r="I1270" s="116">
        <f t="shared" si="78"/>
        <v>8</v>
      </c>
      <c r="J1270" s="116" t="str">
        <f t="shared" si="79"/>
        <v>High season</v>
      </c>
      <c r="K1270" s="117" t="str" cm="1">
        <f t="array" ref="K1270">_xlfn.IFS(AND(H1270="Weekday", J1270="High season"), VLOOKUP(B1270, high_weekday, 2, 0),
    AND(H1270="Saturday", J1270="High season"), VLOOKUP(B1270, high_saturday, 2, 0),
    AND(H1270="Sunday", J1270="High season"), VLOOKUP(B1270, high_sunday, 2, 0),
    AND(H1270="Weekday", J1270="Low season"), VLOOKUP(B1270, low_weekdays, 2, 0),
    AND(H1270="Saturday", J1270="Low season"), VLOOKUP(B1270, low_saturday, 2, 0),
    AND(H1270="Sunday", J1270="Low season"), VLOOKUP(B1270, low_sunday, 2, 0),
    TRUE, "error")</f>
        <v>Off-peak</v>
      </c>
    </row>
    <row r="1271" spans="1:11" x14ac:dyDescent="0.25">
      <c r="A1271" s="111">
        <v>45165</v>
      </c>
      <c r="B1271" s="86">
        <v>0.29166666666666702</v>
      </c>
      <c r="C1271" s="91">
        <f t="shared" ca="1" si="76"/>
        <v>20</v>
      </c>
      <c r="D1271" s="118">
        <v>14</v>
      </c>
      <c r="E1271" s="119">
        <v>0.27083333333333298</v>
      </c>
      <c r="F1271" s="119">
        <v>0.29166666666666702</v>
      </c>
      <c r="G1271" s="115">
        <f t="shared" si="77"/>
        <v>1</v>
      </c>
      <c r="H1271" s="116" t="str" cm="1">
        <f t="array" ref="H1271">_xlfn.IFS((G1271&gt;=2)*(G1271&lt;=6), "Weekday", G1271=7, "Saturday", G1271=1, "Sunday")</f>
        <v>Sunday</v>
      </c>
      <c r="I1271" s="116">
        <f t="shared" si="78"/>
        <v>8</v>
      </c>
      <c r="J1271" s="116" t="str">
        <f t="shared" si="79"/>
        <v>High season</v>
      </c>
      <c r="K1271" s="117" t="str" cm="1">
        <f t="array" ref="K1271">_xlfn.IFS(AND(H1271="Weekday", J1271="High season"), VLOOKUP(B1271, high_weekday, 2, 0),
    AND(H1271="Saturday", J1271="High season"), VLOOKUP(B1271, high_saturday, 2, 0),
    AND(H1271="Sunday", J1271="High season"), VLOOKUP(B1271, high_sunday, 2, 0),
    AND(H1271="Weekday", J1271="Low season"), VLOOKUP(B1271, low_weekdays, 2, 0),
    AND(H1271="Saturday", J1271="Low season"), VLOOKUP(B1271, low_saturday, 2, 0),
    AND(H1271="Sunday", J1271="Low season"), VLOOKUP(B1271, low_sunday, 2, 0),
    TRUE, "error")</f>
        <v>Off-peak</v>
      </c>
    </row>
    <row r="1272" spans="1:11" x14ac:dyDescent="0.25">
      <c r="A1272" s="111">
        <v>45165</v>
      </c>
      <c r="B1272" s="86">
        <v>0.3125</v>
      </c>
      <c r="C1272" s="91">
        <f t="shared" ca="1" si="76"/>
        <v>24</v>
      </c>
      <c r="D1272" s="118">
        <v>15</v>
      </c>
      <c r="E1272" s="119">
        <v>0.29166666666666702</v>
      </c>
      <c r="F1272" s="119">
        <v>0.3125</v>
      </c>
      <c r="G1272" s="115">
        <f t="shared" si="77"/>
        <v>1</v>
      </c>
      <c r="H1272" s="116" t="str" cm="1">
        <f t="array" ref="H1272">_xlfn.IFS((G1272&gt;=2)*(G1272&lt;=6), "Weekday", G1272=7, "Saturday", G1272=1, "Sunday")</f>
        <v>Sunday</v>
      </c>
      <c r="I1272" s="116">
        <f t="shared" si="78"/>
        <v>8</v>
      </c>
      <c r="J1272" s="116" t="str">
        <f t="shared" si="79"/>
        <v>High season</v>
      </c>
      <c r="K1272" s="117" t="str" cm="1">
        <f t="array" ref="K1272">_xlfn.IFS(AND(H1272="Weekday", J1272="High season"), VLOOKUP(B1272, high_weekday, 2, 0),
    AND(H1272="Saturday", J1272="High season"), VLOOKUP(B1272, high_saturday, 2, 0),
    AND(H1272="Sunday", J1272="High season"), VLOOKUP(B1272, high_sunday, 2, 0),
    AND(H1272="Weekday", J1272="Low season"), VLOOKUP(B1272, low_weekdays, 2, 0),
    AND(H1272="Saturday", J1272="Low season"), VLOOKUP(B1272, low_saturday, 2, 0),
    AND(H1272="Sunday", J1272="Low season"), VLOOKUP(B1272, low_sunday, 2, 0),
    TRUE, "error")</f>
        <v>Off-peak</v>
      </c>
    </row>
    <row r="1273" spans="1:11" x14ac:dyDescent="0.25">
      <c r="A1273" s="111">
        <v>45165</v>
      </c>
      <c r="B1273" s="86">
        <v>0.33333333333333298</v>
      </c>
      <c r="C1273" s="91">
        <f t="shared" ca="1" si="76"/>
        <v>28</v>
      </c>
      <c r="D1273" s="118">
        <v>16</v>
      </c>
      <c r="E1273" s="119">
        <v>0.3125</v>
      </c>
      <c r="F1273" s="119">
        <v>0.33333333333333298</v>
      </c>
      <c r="G1273" s="115">
        <f t="shared" si="77"/>
        <v>1</v>
      </c>
      <c r="H1273" s="116" t="str" cm="1">
        <f t="array" ref="H1273">_xlfn.IFS((G1273&gt;=2)*(G1273&lt;=6), "Weekday", G1273=7, "Saturday", G1273=1, "Sunday")</f>
        <v>Sunday</v>
      </c>
      <c r="I1273" s="116">
        <f t="shared" si="78"/>
        <v>8</v>
      </c>
      <c r="J1273" s="116" t="str">
        <f t="shared" si="79"/>
        <v>High season</v>
      </c>
      <c r="K1273" s="117" t="str" cm="1">
        <f t="array" ref="K1273">_xlfn.IFS(AND(H1273="Weekday", J1273="High season"), VLOOKUP(B1273, high_weekday, 2, 0),
    AND(H1273="Saturday", J1273="High season"), VLOOKUP(B1273, high_saturday, 2, 0),
    AND(H1273="Sunday", J1273="High season"), VLOOKUP(B1273, high_sunday, 2, 0),
    AND(H1273="Weekday", J1273="Low season"), VLOOKUP(B1273, low_weekdays, 2, 0),
    AND(H1273="Saturday", J1273="Low season"), VLOOKUP(B1273, low_saturday, 2, 0),
    AND(H1273="Sunday", J1273="Low season"), VLOOKUP(B1273, low_sunday, 2, 0),
    TRUE, "error")</f>
        <v>Off-peak</v>
      </c>
    </row>
    <row r="1274" spans="1:11" x14ac:dyDescent="0.25">
      <c r="A1274" s="111">
        <v>45165</v>
      </c>
      <c r="B1274" s="86">
        <v>0.35416666666666702</v>
      </c>
      <c r="C1274" s="91">
        <f t="shared" ca="1" si="76"/>
        <v>4</v>
      </c>
      <c r="D1274" s="118">
        <v>17</v>
      </c>
      <c r="E1274" s="119">
        <v>0.33333333333333298</v>
      </c>
      <c r="F1274" s="119">
        <v>0.35416666666666702</v>
      </c>
      <c r="G1274" s="115">
        <f t="shared" si="77"/>
        <v>1</v>
      </c>
      <c r="H1274" s="116" t="str" cm="1">
        <f t="array" ref="H1274">_xlfn.IFS((G1274&gt;=2)*(G1274&lt;=6), "Weekday", G1274=7, "Saturday", G1274=1, "Sunday")</f>
        <v>Sunday</v>
      </c>
      <c r="I1274" s="116">
        <f t="shared" si="78"/>
        <v>8</v>
      </c>
      <c r="J1274" s="116" t="str">
        <f t="shared" si="79"/>
        <v>High season</v>
      </c>
      <c r="K1274" s="117" t="str" cm="1">
        <f t="array" ref="K1274">_xlfn.IFS(AND(H1274="Weekday", J1274="High season"), VLOOKUP(B1274, high_weekday, 2, 0),
    AND(H1274="Saturday", J1274="High season"), VLOOKUP(B1274, high_saturday, 2, 0),
    AND(H1274="Sunday", J1274="High season"), VLOOKUP(B1274, high_sunday, 2, 0),
    AND(H1274="Weekday", J1274="Low season"), VLOOKUP(B1274, low_weekdays, 2, 0),
    AND(H1274="Saturday", J1274="Low season"), VLOOKUP(B1274, low_saturday, 2, 0),
    AND(H1274="Sunday", J1274="Low season"), VLOOKUP(B1274, low_sunday, 2, 0),
    TRUE, "error")</f>
        <v>Off-peak</v>
      </c>
    </row>
    <row r="1275" spans="1:11" x14ac:dyDescent="0.25">
      <c r="A1275" s="111">
        <v>45165</v>
      </c>
      <c r="B1275" s="86">
        <v>0.375</v>
      </c>
      <c r="C1275" s="91">
        <f t="shared" ca="1" si="76"/>
        <v>13</v>
      </c>
      <c r="D1275" s="118">
        <v>18</v>
      </c>
      <c r="E1275" s="119">
        <v>0.35416666666666702</v>
      </c>
      <c r="F1275" s="119">
        <v>0.375</v>
      </c>
      <c r="G1275" s="115">
        <f t="shared" si="77"/>
        <v>1</v>
      </c>
      <c r="H1275" s="116" t="str" cm="1">
        <f t="array" ref="H1275">_xlfn.IFS((G1275&gt;=2)*(G1275&lt;=6), "Weekday", G1275=7, "Saturday", G1275=1, "Sunday")</f>
        <v>Sunday</v>
      </c>
      <c r="I1275" s="116">
        <f t="shared" si="78"/>
        <v>8</v>
      </c>
      <c r="J1275" s="116" t="str">
        <f t="shared" si="79"/>
        <v>High season</v>
      </c>
      <c r="K1275" s="117" t="str" cm="1">
        <f t="array" ref="K1275">_xlfn.IFS(AND(H1275="Weekday", J1275="High season"), VLOOKUP(B1275, high_weekday, 2, 0),
    AND(H1275="Saturday", J1275="High season"), VLOOKUP(B1275, high_saturday, 2, 0),
    AND(H1275="Sunday", J1275="High season"), VLOOKUP(B1275, high_sunday, 2, 0),
    AND(H1275="Weekday", J1275="Low season"), VLOOKUP(B1275, low_weekdays, 2, 0),
    AND(H1275="Saturday", J1275="Low season"), VLOOKUP(B1275, low_saturday, 2, 0),
    AND(H1275="Sunday", J1275="Low season"), VLOOKUP(B1275, low_sunday, 2, 0),
    TRUE, "error")</f>
        <v>Off-peak</v>
      </c>
    </row>
    <row r="1276" spans="1:11" x14ac:dyDescent="0.25">
      <c r="A1276" s="111">
        <v>45165</v>
      </c>
      <c r="B1276" s="86">
        <v>0.39583333333333298</v>
      </c>
      <c r="C1276" s="91">
        <f t="shared" ca="1" si="76"/>
        <v>23</v>
      </c>
      <c r="D1276" s="118">
        <v>19</v>
      </c>
      <c r="E1276" s="119">
        <v>0.375</v>
      </c>
      <c r="F1276" s="119">
        <v>0.39583333333333298</v>
      </c>
      <c r="G1276" s="115">
        <f t="shared" si="77"/>
        <v>1</v>
      </c>
      <c r="H1276" s="116" t="str" cm="1">
        <f t="array" ref="H1276">_xlfn.IFS((G1276&gt;=2)*(G1276&lt;=6), "Weekday", G1276=7, "Saturday", G1276=1, "Sunday")</f>
        <v>Sunday</v>
      </c>
      <c r="I1276" s="116">
        <f t="shared" si="78"/>
        <v>8</v>
      </c>
      <c r="J1276" s="116" t="str">
        <f t="shared" si="79"/>
        <v>High season</v>
      </c>
      <c r="K1276" s="117" t="str" cm="1">
        <f t="array" ref="K1276">_xlfn.IFS(AND(H1276="Weekday", J1276="High season"), VLOOKUP(B1276, high_weekday, 2, 0),
    AND(H1276="Saturday", J1276="High season"), VLOOKUP(B1276, high_saturday, 2, 0),
    AND(H1276="Sunday", J1276="High season"), VLOOKUP(B1276, high_sunday, 2, 0),
    AND(H1276="Weekday", J1276="Low season"), VLOOKUP(B1276, low_weekdays, 2, 0),
    AND(H1276="Saturday", J1276="Low season"), VLOOKUP(B1276, low_saturday, 2, 0),
    AND(H1276="Sunday", J1276="Low season"), VLOOKUP(B1276, low_sunday, 2, 0),
    TRUE, "error")</f>
        <v>Off-peak</v>
      </c>
    </row>
    <row r="1277" spans="1:11" x14ac:dyDescent="0.25">
      <c r="A1277" s="111">
        <v>45165</v>
      </c>
      <c r="B1277" s="86">
        <v>0.41666666666666702</v>
      </c>
      <c r="C1277" s="91">
        <f t="shared" ca="1" si="76"/>
        <v>16</v>
      </c>
      <c r="D1277" s="118">
        <v>20</v>
      </c>
      <c r="E1277" s="119">
        <v>0.39583333333333298</v>
      </c>
      <c r="F1277" s="119">
        <v>0.41666666666666702</v>
      </c>
      <c r="G1277" s="115">
        <f t="shared" si="77"/>
        <v>1</v>
      </c>
      <c r="H1277" s="116" t="str" cm="1">
        <f t="array" ref="H1277">_xlfn.IFS((G1277&gt;=2)*(G1277&lt;=6), "Weekday", G1277=7, "Saturday", G1277=1, "Sunday")</f>
        <v>Sunday</v>
      </c>
      <c r="I1277" s="116">
        <f t="shared" si="78"/>
        <v>8</v>
      </c>
      <c r="J1277" s="116" t="str">
        <f t="shared" si="79"/>
        <v>High season</v>
      </c>
      <c r="K1277" s="117" t="str" cm="1">
        <f t="array" ref="K1277">_xlfn.IFS(AND(H1277="Weekday", J1277="High season"), VLOOKUP(B1277, high_weekday, 2, 0),
    AND(H1277="Saturday", J1277="High season"), VLOOKUP(B1277, high_saturday, 2, 0),
    AND(H1277="Sunday", J1277="High season"), VLOOKUP(B1277, high_sunday, 2, 0),
    AND(H1277="Weekday", J1277="Low season"), VLOOKUP(B1277, low_weekdays, 2, 0),
    AND(H1277="Saturday", J1277="Low season"), VLOOKUP(B1277, low_saturday, 2, 0),
    AND(H1277="Sunday", J1277="Low season"), VLOOKUP(B1277, low_sunday, 2, 0),
    TRUE, "error")</f>
        <v>Off-peak</v>
      </c>
    </row>
    <row r="1278" spans="1:11" x14ac:dyDescent="0.25">
      <c r="A1278" s="111">
        <v>45165</v>
      </c>
      <c r="B1278" s="86">
        <v>0.4375</v>
      </c>
      <c r="C1278" s="91">
        <f t="shared" ca="1" si="76"/>
        <v>27</v>
      </c>
      <c r="D1278" s="118">
        <v>21</v>
      </c>
      <c r="E1278" s="119">
        <v>0.41666666666666702</v>
      </c>
      <c r="F1278" s="119">
        <v>0.4375</v>
      </c>
      <c r="G1278" s="115">
        <f t="shared" si="77"/>
        <v>1</v>
      </c>
      <c r="H1278" s="116" t="str" cm="1">
        <f t="array" ref="H1278">_xlfn.IFS((G1278&gt;=2)*(G1278&lt;=6), "Weekday", G1278=7, "Saturday", G1278=1, "Sunday")</f>
        <v>Sunday</v>
      </c>
      <c r="I1278" s="116">
        <f t="shared" si="78"/>
        <v>8</v>
      </c>
      <c r="J1278" s="116" t="str">
        <f t="shared" si="79"/>
        <v>High season</v>
      </c>
      <c r="K1278" s="117" t="str" cm="1">
        <f t="array" ref="K1278">_xlfn.IFS(AND(H1278="Weekday", J1278="High season"), VLOOKUP(B1278, high_weekday, 2, 0),
    AND(H1278="Saturday", J1278="High season"), VLOOKUP(B1278, high_saturday, 2, 0),
    AND(H1278="Sunday", J1278="High season"), VLOOKUP(B1278, high_sunday, 2, 0),
    AND(H1278="Weekday", J1278="Low season"), VLOOKUP(B1278, low_weekdays, 2, 0),
    AND(H1278="Saturday", J1278="Low season"), VLOOKUP(B1278, low_saturday, 2, 0),
    AND(H1278="Sunday", J1278="Low season"), VLOOKUP(B1278, low_sunday, 2, 0),
    TRUE, "error")</f>
        <v>Off-peak</v>
      </c>
    </row>
    <row r="1279" spans="1:11" x14ac:dyDescent="0.25">
      <c r="A1279" s="111">
        <v>45165</v>
      </c>
      <c r="B1279" s="86">
        <v>0.45833333333333298</v>
      </c>
      <c r="C1279" s="91">
        <f t="shared" ca="1" si="76"/>
        <v>27</v>
      </c>
      <c r="D1279" s="118">
        <v>22</v>
      </c>
      <c r="E1279" s="119">
        <v>0.4375</v>
      </c>
      <c r="F1279" s="119">
        <v>0.45833333333333298</v>
      </c>
      <c r="G1279" s="115">
        <f t="shared" si="77"/>
        <v>1</v>
      </c>
      <c r="H1279" s="116" t="str" cm="1">
        <f t="array" ref="H1279">_xlfn.IFS((G1279&gt;=2)*(G1279&lt;=6), "Weekday", G1279=7, "Saturday", G1279=1, "Sunday")</f>
        <v>Sunday</v>
      </c>
      <c r="I1279" s="116">
        <f t="shared" si="78"/>
        <v>8</v>
      </c>
      <c r="J1279" s="116" t="str">
        <f t="shared" si="79"/>
        <v>High season</v>
      </c>
      <c r="K1279" s="117" t="str" cm="1">
        <f t="array" ref="K1279">_xlfn.IFS(AND(H1279="Weekday", J1279="High season"), VLOOKUP(B1279, high_weekday, 2, 0),
    AND(H1279="Saturday", J1279="High season"), VLOOKUP(B1279, high_saturday, 2, 0),
    AND(H1279="Sunday", J1279="High season"), VLOOKUP(B1279, high_sunday, 2, 0),
    AND(H1279="Weekday", J1279="Low season"), VLOOKUP(B1279, low_weekdays, 2, 0),
    AND(H1279="Saturday", J1279="Low season"), VLOOKUP(B1279, low_saturday, 2, 0),
    AND(H1279="Sunday", J1279="Low season"), VLOOKUP(B1279, low_sunday, 2, 0),
    TRUE, "error")</f>
        <v>Off-peak</v>
      </c>
    </row>
    <row r="1280" spans="1:11" x14ac:dyDescent="0.25">
      <c r="A1280" s="111">
        <v>45165</v>
      </c>
      <c r="B1280" s="86">
        <v>0.47916666666666702</v>
      </c>
      <c r="C1280" s="91">
        <f t="shared" ca="1" si="76"/>
        <v>4</v>
      </c>
      <c r="D1280" s="118">
        <v>23</v>
      </c>
      <c r="E1280" s="119">
        <v>0.45833333333333298</v>
      </c>
      <c r="F1280" s="119">
        <v>0.47916666666666702</v>
      </c>
      <c r="G1280" s="115">
        <f t="shared" si="77"/>
        <v>1</v>
      </c>
      <c r="H1280" s="116" t="str" cm="1">
        <f t="array" ref="H1280">_xlfn.IFS((G1280&gt;=2)*(G1280&lt;=6), "Weekday", G1280=7, "Saturday", G1280=1, "Sunday")</f>
        <v>Sunday</v>
      </c>
      <c r="I1280" s="116">
        <f t="shared" si="78"/>
        <v>8</v>
      </c>
      <c r="J1280" s="116" t="str">
        <f t="shared" si="79"/>
        <v>High season</v>
      </c>
      <c r="K1280" s="117" t="str" cm="1">
        <f t="array" ref="K1280">_xlfn.IFS(AND(H1280="Weekday", J1280="High season"), VLOOKUP(B1280, high_weekday, 2, 0),
    AND(H1280="Saturday", J1280="High season"), VLOOKUP(B1280, high_saturday, 2, 0),
    AND(H1280="Sunday", J1280="High season"), VLOOKUP(B1280, high_sunday, 2, 0),
    AND(H1280="Weekday", J1280="Low season"), VLOOKUP(B1280, low_weekdays, 2, 0),
    AND(H1280="Saturday", J1280="Low season"), VLOOKUP(B1280, low_saturday, 2, 0),
    AND(H1280="Sunday", J1280="Low season"), VLOOKUP(B1280, low_sunday, 2, 0),
    TRUE, "error")</f>
        <v>Off-peak</v>
      </c>
    </row>
    <row r="1281" spans="1:11" x14ac:dyDescent="0.25">
      <c r="A1281" s="111">
        <v>45165</v>
      </c>
      <c r="B1281" s="86">
        <v>0.5</v>
      </c>
      <c r="C1281" s="91">
        <f t="shared" ca="1" si="76"/>
        <v>13</v>
      </c>
      <c r="D1281" s="118">
        <v>24</v>
      </c>
      <c r="E1281" s="119">
        <v>0.47916666666666702</v>
      </c>
      <c r="F1281" s="119">
        <v>0.5</v>
      </c>
      <c r="G1281" s="115">
        <f t="shared" si="77"/>
        <v>1</v>
      </c>
      <c r="H1281" s="116" t="str" cm="1">
        <f t="array" ref="H1281">_xlfn.IFS((G1281&gt;=2)*(G1281&lt;=6), "Weekday", G1281=7, "Saturday", G1281=1, "Sunday")</f>
        <v>Sunday</v>
      </c>
      <c r="I1281" s="116">
        <f t="shared" si="78"/>
        <v>8</v>
      </c>
      <c r="J1281" s="116" t="str">
        <f t="shared" si="79"/>
        <v>High season</v>
      </c>
      <c r="K1281" s="117" t="str" cm="1">
        <f t="array" ref="K1281">_xlfn.IFS(AND(H1281="Weekday", J1281="High season"), VLOOKUP(B1281, high_weekday, 2, 0),
    AND(H1281="Saturday", J1281="High season"), VLOOKUP(B1281, high_saturday, 2, 0),
    AND(H1281="Sunday", J1281="High season"), VLOOKUP(B1281, high_sunday, 2, 0),
    AND(H1281="Weekday", J1281="Low season"), VLOOKUP(B1281, low_weekdays, 2, 0),
    AND(H1281="Saturday", J1281="Low season"), VLOOKUP(B1281, low_saturday, 2, 0),
    AND(H1281="Sunday", J1281="Low season"), VLOOKUP(B1281, low_sunday, 2, 0),
    TRUE, "error")</f>
        <v>Off-peak</v>
      </c>
    </row>
    <row r="1282" spans="1:11" x14ac:dyDescent="0.25">
      <c r="A1282" s="111">
        <v>45165</v>
      </c>
      <c r="B1282" s="86">
        <v>0.52083333333333304</v>
      </c>
      <c r="C1282" s="91">
        <f t="shared" ca="1" si="76"/>
        <v>12</v>
      </c>
      <c r="D1282" s="118">
        <v>25</v>
      </c>
      <c r="E1282" s="119">
        <v>0.5</v>
      </c>
      <c r="F1282" s="119">
        <v>0.52083333333333304</v>
      </c>
      <c r="G1282" s="115">
        <f t="shared" si="77"/>
        <v>1</v>
      </c>
      <c r="H1282" s="116" t="str" cm="1">
        <f t="array" ref="H1282">_xlfn.IFS((G1282&gt;=2)*(G1282&lt;=6), "Weekday", G1282=7, "Saturday", G1282=1, "Sunday")</f>
        <v>Sunday</v>
      </c>
      <c r="I1282" s="116">
        <f t="shared" si="78"/>
        <v>8</v>
      </c>
      <c r="J1282" s="116" t="str">
        <f t="shared" si="79"/>
        <v>High season</v>
      </c>
      <c r="K1282" s="117" t="str" cm="1">
        <f t="array" ref="K1282">_xlfn.IFS(AND(H1282="Weekday", J1282="High season"), VLOOKUP(B1282, high_weekday, 2, 0),
    AND(H1282="Saturday", J1282="High season"), VLOOKUP(B1282, high_saturday, 2, 0),
    AND(H1282="Sunday", J1282="High season"), VLOOKUP(B1282, high_sunday, 2, 0),
    AND(H1282="Weekday", J1282="Low season"), VLOOKUP(B1282, low_weekdays, 2, 0),
    AND(H1282="Saturday", J1282="Low season"), VLOOKUP(B1282, low_saturday, 2, 0),
    AND(H1282="Sunday", J1282="Low season"), VLOOKUP(B1282, low_sunday, 2, 0),
    TRUE, "error")</f>
        <v>Off-peak</v>
      </c>
    </row>
    <row r="1283" spans="1:11" x14ac:dyDescent="0.25">
      <c r="A1283" s="111">
        <v>45165</v>
      </c>
      <c r="B1283" s="86">
        <v>0.54166666666666696</v>
      </c>
      <c r="C1283" s="91">
        <f t="shared" ca="1" si="76"/>
        <v>25</v>
      </c>
      <c r="D1283" s="118">
        <v>26</v>
      </c>
      <c r="E1283" s="119">
        <v>0.52083333333333304</v>
      </c>
      <c r="F1283" s="119">
        <v>0.54166666666666696</v>
      </c>
      <c r="G1283" s="115">
        <f t="shared" si="77"/>
        <v>1</v>
      </c>
      <c r="H1283" s="116" t="str" cm="1">
        <f t="array" ref="H1283">_xlfn.IFS((G1283&gt;=2)*(G1283&lt;=6), "Weekday", G1283=7, "Saturday", G1283=1, "Sunday")</f>
        <v>Sunday</v>
      </c>
      <c r="I1283" s="116">
        <f t="shared" si="78"/>
        <v>8</v>
      </c>
      <c r="J1283" s="116" t="str">
        <f t="shared" si="79"/>
        <v>High season</v>
      </c>
      <c r="K1283" s="117" t="str" cm="1">
        <f t="array" ref="K1283">_xlfn.IFS(AND(H1283="Weekday", J1283="High season"), VLOOKUP(B1283, high_weekday, 2, 0),
    AND(H1283="Saturday", J1283="High season"), VLOOKUP(B1283, high_saturday, 2, 0),
    AND(H1283="Sunday", J1283="High season"), VLOOKUP(B1283, high_sunday, 2, 0),
    AND(H1283="Weekday", J1283="Low season"), VLOOKUP(B1283, low_weekdays, 2, 0),
    AND(H1283="Saturday", J1283="Low season"), VLOOKUP(B1283, low_saturday, 2, 0),
    AND(H1283="Sunday", J1283="Low season"), VLOOKUP(B1283, low_sunday, 2, 0),
    TRUE, "error")</f>
        <v>Off-peak</v>
      </c>
    </row>
    <row r="1284" spans="1:11" x14ac:dyDescent="0.25">
      <c r="A1284" s="111">
        <v>45165</v>
      </c>
      <c r="B1284" s="86">
        <v>0.5625</v>
      </c>
      <c r="C1284" s="91">
        <f t="shared" ca="1" si="76"/>
        <v>1</v>
      </c>
      <c r="D1284" s="118">
        <v>27</v>
      </c>
      <c r="E1284" s="119">
        <v>0.54166666666666696</v>
      </c>
      <c r="F1284" s="119">
        <v>0.5625</v>
      </c>
      <c r="G1284" s="115">
        <f t="shared" si="77"/>
        <v>1</v>
      </c>
      <c r="H1284" s="116" t="str" cm="1">
        <f t="array" ref="H1284">_xlfn.IFS((G1284&gt;=2)*(G1284&lt;=6), "Weekday", G1284=7, "Saturday", G1284=1, "Sunday")</f>
        <v>Sunday</v>
      </c>
      <c r="I1284" s="116">
        <f t="shared" si="78"/>
        <v>8</v>
      </c>
      <c r="J1284" s="116" t="str">
        <f t="shared" si="79"/>
        <v>High season</v>
      </c>
      <c r="K1284" s="117" t="str" cm="1">
        <f t="array" ref="K1284">_xlfn.IFS(AND(H1284="Weekday", J1284="High season"), VLOOKUP(B1284, high_weekday, 2, 0),
    AND(H1284="Saturday", J1284="High season"), VLOOKUP(B1284, high_saturday, 2, 0),
    AND(H1284="Sunday", J1284="High season"), VLOOKUP(B1284, high_sunday, 2, 0),
    AND(H1284="Weekday", J1284="Low season"), VLOOKUP(B1284, low_weekdays, 2, 0),
    AND(H1284="Saturday", J1284="Low season"), VLOOKUP(B1284, low_saturday, 2, 0),
    AND(H1284="Sunday", J1284="Low season"), VLOOKUP(B1284, low_sunday, 2, 0),
    TRUE, "error")</f>
        <v>Off-peak</v>
      </c>
    </row>
    <row r="1285" spans="1:11" x14ac:dyDescent="0.25">
      <c r="A1285" s="111">
        <v>45165</v>
      </c>
      <c r="B1285" s="86">
        <v>0.58333333333333304</v>
      </c>
      <c r="C1285" s="91">
        <f t="shared" ca="1" si="76"/>
        <v>25</v>
      </c>
      <c r="D1285" s="118">
        <v>28</v>
      </c>
      <c r="E1285" s="119">
        <v>0.5625</v>
      </c>
      <c r="F1285" s="119">
        <v>0.58333333333333304</v>
      </c>
      <c r="G1285" s="115">
        <f t="shared" si="77"/>
        <v>1</v>
      </c>
      <c r="H1285" s="116" t="str" cm="1">
        <f t="array" ref="H1285">_xlfn.IFS((G1285&gt;=2)*(G1285&lt;=6), "Weekday", G1285=7, "Saturday", G1285=1, "Sunday")</f>
        <v>Sunday</v>
      </c>
      <c r="I1285" s="116">
        <f t="shared" si="78"/>
        <v>8</v>
      </c>
      <c r="J1285" s="116" t="str">
        <f t="shared" si="79"/>
        <v>High season</v>
      </c>
      <c r="K1285" s="117" t="str" cm="1">
        <f t="array" ref="K1285">_xlfn.IFS(AND(H1285="Weekday", J1285="High season"), VLOOKUP(B1285, high_weekday, 2, 0),
    AND(H1285="Saturday", J1285="High season"), VLOOKUP(B1285, high_saturday, 2, 0),
    AND(H1285="Sunday", J1285="High season"), VLOOKUP(B1285, high_sunday, 2, 0),
    AND(H1285="Weekday", J1285="Low season"), VLOOKUP(B1285, low_weekdays, 2, 0),
    AND(H1285="Saturday", J1285="Low season"), VLOOKUP(B1285, low_saturday, 2, 0),
    AND(H1285="Sunday", J1285="Low season"), VLOOKUP(B1285, low_sunday, 2, 0),
    TRUE, "error")</f>
        <v>Off-peak</v>
      </c>
    </row>
    <row r="1286" spans="1:11" x14ac:dyDescent="0.25">
      <c r="A1286" s="111">
        <v>45165</v>
      </c>
      <c r="B1286" s="86">
        <v>0.60416666666666696</v>
      </c>
      <c r="C1286" s="91">
        <f t="shared" ca="1" si="76"/>
        <v>24</v>
      </c>
      <c r="D1286" s="118">
        <v>29</v>
      </c>
      <c r="E1286" s="119">
        <v>0.58333333333333304</v>
      </c>
      <c r="F1286" s="119">
        <v>0.60416666666666696</v>
      </c>
      <c r="G1286" s="115">
        <f t="shared" si="77"/>
        <v>1</v>
      </c>
      <c r="H1286" s="116" t="str" cm="1">
        <f t="array" ref="H1286">_xlfn.IFS((G1286&gt;=2)*(G1286&lt;=6), "Weekday", G1286=7, "Saturday", G1286=1, "Sunday")</f>
        <v>Sunday</v>
      </c>
      <c r="I1286" s="116">
        <f t="shared" si="78"/>
        <v>8</v>
      </c>
      <c r="J1286" s="116" t="str">
        <f t="shared" si="79"/>
        <v>High season</v>
      </c>
      <c r="K1286" s="117" t="str" cm="1">
        <f t="array" ref="K1286">_xlfn.IFS(AND(H1286="Weekday", J1286="High season"), VLOOKUP(B1286, high_weekday, 2, 0),
    AND(H1286="Saturday", J1286="High season"), VLOOKUP(B1286, high_saturday, 2, 0),
    AND(H1286="Sunday", J1286="High season"), VLOOKUP(B1286, high_sunday, 2, 0),
    AND(H1286="Weekday", J1286="Low season"), VLOOKUP(B1286, low_weekdays, 2, 0),
    AND(H1286="Saturday", J1286="Low season"), VLOOKUP(B1286, low_saturday, 2, 0),
    AND(H1286="Sunday", J1286="Low season"), VLOOKUP(B1286, low_sunday, 2, 0),
    TRUE, "error")</f>
        <v>Off-peak</v>
      </c>
    </row>
    <row r="1287" spans="1:11" x14ac:dyDescent="0.25">
      <c r="A1287" s="111">
        <v>45165</v>
      </c>
      <c r="B1287" s="86">
        <v>0.625</v>
      </c>
      <c r="C1287" s="91">
        <f t="shared" ca="1" si="76"/>
        <v>1</v>
      </c>
      <c r="D1287" s="118">
        <v>30</v>
      </c>
      <c r="E1287" s="119">
        <v>0.60416666666666696</v>
      </c>
      <c r="F1287" s="119">
        <v>0.625</v>
      </c>
      <c r="G1287" s="115">
        <f t="shared" si="77"/>
        <v>1</v>
      </c>
      <c r="H1287" s="116" t="str" cm="1">
        <f t="array" ref="H1287">_xlfn.IFS((G1287&gt;=2)*(G1287&lt;=6), "Weekday", G1287=7, "Saturday", G1287=1, "Sunday")</f>
        <v>Sunday</v>
      </c>
      <c r="I1287" s="116">
        <f t="shared" si="78"/>
        <v>8</v>
      </c>
      <c r="J1287" s="116" t="str">
        <f t="shared" si="79"/>
        <v>High season</v>
      </c>
      <c r="K1287" s="117" t="str" cm="1">
        <f t="array" ref="K1287">_xlfn.IFS(AND(H1287="Weekday", J1287="High season"), VLOOKUP(B1287, high_weekday, 2, 0),
    AND(H1287="Saturday", J1287="High season"), VLOOKUP(B1287, high_saturday, 2, 0),
    AND(H1287="Sunday", J1287="High season"), VLOOKUP(B1287, high_sunday, 2, 0),
    AND(H1287="Weekday", J1287="Low season"), VLOOKUP(B1287, low_weekdays, 2, 0),
    AND(H1287="Saturday", J1287="Low season"), VLOOKUP(B1287, low_saturday, 2, 0),
    AND(H1287="Sunday", J1287="Low season"), VLOOKUP(B1287, low_sunday, 2, 0),
    TRUE, "error")</f>
        <v>Off-peak</v>
      </c>
    </row>
    <row r="1288" spans="1:11" x14ac:dyDescent="0.25">
      <c r="A1288" s="111">
        <v>45165</v>
      </c>
      <c r="B1288" s="86">
        <v>0.64583333333333304</v>
      </c>
      <c r="C1288" s="91">
        <f t="shared" ca="1" si="76"/>
        <v>18</v>
      </c>
      <c r="D1288" s="118">
        <v>31</v>
      </c>
      <c r="E1288" s="119">
        <v>0.625</v>
      </c>
      <c r="F1288" s="119">
        <v>0.64583333333333304</v>
      </c>
      <c r="G1288" s="115">
        <f t="shared" si="77"/>
        <v>1</v>
      </c>
      <c r="H1288" s="116" t="str" cm="1">
        <f t="array" ref="H1288">_xlfn.IFS((G1288&gt;=2)*(G1288&lt;=6), "Weekday", G1288=7, "Saturday", G1288=1, "Sunday")</f>
        <v>Sunday</v>
      </c>
      <c r="I1288" s="116">
        <f t="shared" si="78"/>
        <v>8</v>
      </c>
      <c r="J1288" s="116" t="str">
        <f t="shared" si="79"/>
        <v>High season</v>
      </c>
      <c r="K1288" s="117" t="str" cm="1">
        <f t="array" ref="K1288">_xlfn.IFS(AND(H1288="Weekday", J1288="High season"), VLOOKUP(B1288, high_weekday, 2, 0),
    AND(H1288="Saturday", J1288="High season"), VLOOKUP(B1288, high_saturday, 2, 0),
    AND(H1288="Sunday", J1288="High season"), VLOOKUP(B1288, high_sunday, 2, 0),
    AND(H1288="Weekday", J1288="Low season"), VLOOKUP(B1288, low_weekdays, 2, 0),
    AND(H1288="Saturday", J1288="Low season"), VLOOKUP(B1288, low_saturday, 2, 0),
    AND(H1288="Sunday", J1288="Low season"), VLOOKUP(B1288, low_sunday, 2, 0),
    TRUE, "error")</f>
        <v>Off-peak</v>
      </c>
    </row>
    <row r="1289" spans="1:11" x14ac:dyDescent="0.25">
      <c r="A1289" s="111">
        <v>45165</v>
      </c>
      <c r="B1289" s="86">
        <v>0.66666666666666696</v>
      </c>
      <c r="C1289" s="91">
        <f t="shared" ca="1" si="76"/>
        <v>2</v>
      </c>
      <c r="D1289" s="118">
        <v>32</v>
      </c>
      <c r="E1289" s="119">
        <v>0.64583333333333304</v>
      </c>
      <c r="F1289" s="119">
        <v>0.66666666666666696</v>
      </c>
      <c r="G1289" s="115">
        <f t="shared" si="77"/>
        <v>1</v>
      </c>
      <c r="H1289" s="116" t="str" cm="1">
        <f t="array" ref="H1289">_xlfn.IFS((G1289&gt;=2)*(G1289&lt;=6), "Weekday", G1289=7, "Saturday", G1289=1, "Sunday")</f>
        <v>Sunday</v>
      </c>
      <c r="I1289" s="116">
        <f t="shared" si="78"/>
        <v>8</v>
      </c>
      <c r="J1289" s="116" t="str">
        <f t="shared" si="79"/>
        <v>High season</v>
      </c>
      <c r="K1289" s="117" t="str" cm="1">
        <f t="array" ref="K1289">_xlfn.IFS(AND(H1289="Weekday", J1289="High season"), VLOOKUP(B1289, high_weekday, 2, 0),
    AND(H1289="Saturday", J1289="High season"), VLOOKUP(B1289, high_saturday, 2, 0),
    AND(H1289="Sunday", J1289="High season"), VLOOKUP(B1289, high_sunday, 2, 0),
    AND(H1289="Weekday", J1289="Low season"), VLOOKUP(B1289, low_weekdays, 2, 0),
    AND(H1289="Saturday", J1289="Low season"), VLOOKUP(B1289, low_saturday, 2, 0),
    AND(H1289="Sunday", J1289="Low season"), VLOOKUP(B1289, low_sunday, 2, 0),
    TRUE, "error")</f>
        <v>Off-peak</v>
      </c>
    </row>
    <row r="1290" spans="1:11" x14ac:dyDescent="0.25">
      <c r="A1290" s="111">
        <v>45165</v>
      </c>
      <c r="B1290" s="86">
        <v>0.6875</v>
      </c>
      <c r="C1290" s="91">
        <f t="shared" ca="1" si="76"/>
        <v>3</v>
      </c>
      <c r="D1290" s="118">
        <v>33</v>
      </c>
      <c r="E1290" s="119">
        <v>0.66666666666666696</v>
      </c>
      <c r="F1290" s="119">
        <v>0.6875</v>
      </c>
      <c r="G1290" s="115">
        <f t="shared" si="77"/>
        <v>1</v>
      </c>
      <c r="H1290" s="116" t="str" cm="1">
        <f t="array" ref="H1290">_xlfn.IFS((G1290&gt;=2)*(G1290&lt;=6), "Weekday", G1290=7, "Saturday", G1290=1, "Sunday")</f>
        <v>Sunday</v>
      </c>
      <c r="I1290" s="116">
        <f t="shared" si="78"/>
        <v>8</v>
      </c>
      <c r="J1290" s="116" t="str">
        <f t="shared" si="79"/>
        <v>High season</v>
      </c>
      <c r="K1290" s="117" t="str" cm="1">
        <f t="array" ref="K1290">_xlfn.IFS(AND(H1290="Weekday", J1290="High season"), VLOOKUP(B1290, high_weekday, 2, 0),
    AND(H1290="Saturday", J1290="High season"), VLOOKUP(B1290, high_saturday, 2, 0),
    AND(H1290="Sunday", J1290="High season"), VLOOKUP(B1290, high_sunday, 2, 0),
    AND(H1290="Weekday", J1290="Low season"), VLOOKUP(B1290, low_weekdays, 2, 0),
    AND(H1290="Saturday", J1290="Low season"), VLOOKUP(B1290, low_saturday, 2, 0),
    AND(H1290="Sunday", J1290="Low season"), VLOOKUP(B1290, low_sunday, 2, 0),
    TRUE, "error")</f>
        <v>Off-peak</v>
      </c>
    </row>
    <row r="1291" spans="1:11" x14ac:dyDescent="0.25">
      <c r="A1291" s="111">
        <v>45165</v>
      </c>
      <c r="B1291" s="86">
        <v>0.70833333333333304</v>
      </c>
      <c r="C1291" s="91">
        <f t="shared" ref="C1291:C1354" ca="1" si="80">RANDBETWEEN(1,30)</f>
        <v>24</v>
      </c>
      <c r="D1291" s="118">
        <v>34</v>
      </c>
      <c r="E1291" s="119">
        <v>0.6875</v>
      </c>
      <c r="F1291" s="119">
        <v>0.70833333333333304</v>
      </c>
      <c r="G1291" s="115">
        <f t="shared" ref="G1291:G1354" si="81">WEEKDAY(A1291)</f>
        <v>1</v>
      </c>
      <c r="H1291" s="116" t="str" cm="1">
        <f t="array" ref="H1291">_xlfn.IFS((G1291&gt;=2)*(G1291&lt;=6), "Weekday", G1291=7, "Saturday", G1291=1, "Sunday")</f>
        <v>Sunday</v>
      </c>
      <c r="I1291" s="116">
        <f t="shared" ref="I1291:I1354" si="82">MONTH(A1291)</f>
        <v>8</v>
      </c>
      <c r="J1291" s="116" t="str">
        <f t="shared" ref="J1291:J1354" si="83">IF(AND(I1291&gt;6, I1291&lt;9), "High season", "Low season")</f>
        <v>High season</v>
      </c>
      <c r="K1291" s="117" t="str" cm="1">
        <f t="array" ref="K1291">_xlfn.IFS(AND(H1291="Weekday", J1291="High season"), VLOOKUP(B1291, high_weekday, 2, 0),
    AND(H1291="Saturday", J1291="High season"), VLOOKUP(B1291, high_saturday, 2, 0),
    AND(H1291="Sunday", J1291="High season"), VLOOKUP(B1291, high_sunday, 2, 0),
    AND(H1291="Weekday", J1291="Low season"), VLOOKUP(B1291, low_weekdays, 2, 0),
    AND(H1291="Saturday", J1291="Low season"), VLOOKUP(B1291, low_saturday, 2, 0),
    AND(H1291="Sunday", J1291="Low season"), VLOOKUP(B1291, low_sunday, 2, 0),
    TRUE, "error")</f>
        <v>Off-peak</v>
      </c>
    </row>
    <row r="1292" spans="1:11" x14ac:dyDescent="0.25">
      <c r="A1292" s="111">
        <v>45165</v>
      </c>
      <c r="B1292" s="86">
        <v>0.72916666666666696</v>
      </c>
      <c r="C1292" s="91">
        <f t="shared" ca="1" si="80"/>
        <v>21</v>
      </c>
      <c r="D1292" s="118">
        <v>35</v>
      </c>
      <c r="E1292" s="119">
        <v>0.70833333333333304</v>
      </c>
      <c r="F1292" s="119">
        <v>0.72916666666666696</v>
      </c>
      <c r="G1292" s="115">
        <f t="shared" si="81"/>
        <v>1</v>
      </c>
      <c r="H1292" s="116" t="str" cm="1">
        <f t="array" ref="H1292">_xlfn.IFS((G1292&gt;=2)*(G1292&lt;=6), "Weekday", G1292=7, "Saturday", G1292=1, "Sunday")</f>
        <v>Sunday</v>
      </c>
      <c r="I1292" s="116">
        <f t="shared" si="82"/>
        <v>8</v>
      </c>
      <c r="J1292" s="116" t="str">
        <f t="shared" si="83"/>
        <v>High season</v>
      </c>
      <c r="K1292" s="117" t="str" cm="1">
        <f t="array" ref="K1292">_xlfn.IFS(AND(H1292="Weekday", J1292="High season"), VLOOKUP(B1292, high_weekday, 2, 0),
    AND(H1292="Saturday", J1292="High season"), VLOOKUP(B1292, high_saturday, 2, 0),
    AND(H1292="Sunday", J1292="High season"), VLOOKUP(B1292, high_sunday, 2, 0),
    AND(H1292="Weekday", J1292="Low season"), VLOOKUP(B1292, low_weekdays, 2, 0),
    AND(H1292="Saturday", J1292="Low season"), VLOOKUP(B1292, low_saturday, 2, 0),
    AND(H1292="Sunday", J1292="Low season"), VLOOKUP(B1292, low_sunday, 2, 0),
    TRUE, "error")</f>
        <v>Off-peak</v>
      </c>
    </row>
    <row r="1293" spans="1:11" x14ac:dyDescent="0.25">
      <c r="A1293" s="111">
        <v>45165</v>
      </c>
      <c r="B1293" s="86">
        <v>0.75</v>
      </c>
      <c r="C1293" s="91">
        <f t="shared" ca="1" si="80"/>
        <v>27</v>
      </c>
      <c r="D1293" s="118">
        <v>36</v>
      </c>
      <c r="E1293" s="119">
        <v>0.72916666666666696</v>
      </c>
      <c r="F1293" s="119">
        <v>0.75</v>
      </c>
      <c r="G1293" s="115">
        <f t="shared" si="81"/>
        <v>1</v>
      </c>
      <c r="H1293" s="116" t="str" cm="1">
        <f t="array" ref="H1293">_xlfn.IFS((G1293&gt;=2)*(G1293&lt;=6), "Weekday", G1293=7, "Saturday", G1293=1, "Sunday")</f>
        <v>Sunday</v>
      </c>
      <c r="I1293" s="116">
        <f t="shared" si="82"/>
        <v>8</v>
      </c>
      <c r="J1293" s="116" t="str">
        <f t="shared" si="83"/>
        <v>High season</v>
      </c>
      <c r="K1293" s="117" t="str" cm="1">
        <f t="array" ref="K1293">_xlfn.IFS(AND(H1293="Weekday", J1293="High season"), VLOOKUP(B1293, high_weekday, 2, 0),
    AND(H1293="Saturday", J1293="High season"), VLOOKUP(B1293, high_saturday, 2, 0),
    AND(H1293="Sunday", J1293="High season"), VLOOKUP(B1293, high_sunday, 2, 0),
    AND(H1293="Weekday", J1293="Low season"), VLOOKUP(B1293, low_weekdays, 2, 0),
    AND(H1293="Saturday", J1293="Low season"), VLOOKUP(B1293, low_saturday, 2, 0),
    AND(H1293="Sunday", J1293="Low season"), VLOOKUP(B1293, low_sunday, 2, 0),
    TRUE, "error")</f>
        <v>Off-peak</v>
      </c>
    </row>
    <row r="1294" spans="1:11" x14ac:dyDescent="0.25">
      <c r="A1294" s="111">
        <v>45165</v>
      </c>
      <c r="B1294" s="86">
        <v>0.77083333333333304</v>
      </c>
      <c r="C1294" s="91">
        <f t="shared" ca="1" si="80"/>
        <v>4</v>
      </c>
      <c r="D1294" s="118">
        <v>37</v>
      </c>
      <c r="E1294" s="119">
        <v>0.75</v>
      </c>
      <c r="F1294" s="119">
        <v>0.77083333333333304</v>
      </c>
      <c r="G1294" s="115">
        <f t="shared" si="81"/>
        <v>1</v>
      </c>
      <c r="H1294" s="116" t="str" cm="1">
        <f t="array" ref="H1294">_xlfn.IFS((G1294&gt;=2)*(G1294&lt;=6), "Weekday", G1294=7, "Saturday", G1294=1, "Sunday")</f>
        <v>Sunday</v>
      </c>
      <c r="I1294" s="116">
        <f t="shared" si="82"/>
        <v>8</v>
      </c>
      <c r="J1294" s="116" t="str">
        <f t="shared" si="83"/>
        <v>High season</v>
      </c>
      <c r="K1294" s="117" t="str" cm="1">
        <f t="array" ref="K1294">_xlfn.IFS(AND(H1294="Weekday", J1294="High season"), VLOOKUP(B1294, high_weekday, 2, 0),
    AND(H1294="Saturday", J1294="High season"), VLOOKUP(B1294, high_saturday, 2, 0),
    AND(H1294="Sunday", J1294="High season"), VLOOKUP(B1294, high_sunday, 2, 0),
    AND(H1294="Weekday", J1294="Low season"), VLOOKUP(B1294, low_weekdays, 2, 0),
    AND(H1294="Saturday", J1294="Low season"), VLOOKUP(B1294, low_saturday, 2, 0),
    AND(H1294="Sunday", J1294="Low season"), VLOOKUP(B1294, low_sunday, 2, 0),
    TRUE, "error")</f>
        <v>Off-peak</v>
      </c>
    </row>
    <row r="1295" spans="1:11" x14ac:dyDescent="0.25">
      <c r="A1295" s="111">
        <v>45165</v>
      </c>
      <c r="B1295" s="86">
        <v>0.79166666666666696</v>
      </c>
      <c r="C1295" s="91">
        <f t="shared" ca="1" si="80"/>
        <v>14</v>
      </c>
      <c r="D1295" s="118">
        <v>38</v>
      </c>
      <c r="E1295" s="119">
        <v>0.77083333333333304</v>
      </c>
      <c r="F1295" s="119">
        <v>0.79166666666666696</v>
      </c>
      <c r="G1295" s="115">
        <f t="shared" si="81"/>
        <v>1</v>
      </c>
      <c r="H1295" s="116" t="str" cm="1">
        <f t="array" ref="H1295">_xlfn.IFS((G1295&gt;=2)*(G1295&lt;=6), "Weekday", G1295=7, "Saturday", G1295=1, "Sunday")</f>
        <v>Sunday</v>
      </c>
      <c r="I1295" s="116">
        <f t="shared" si="82"/>
        <v>8</v>
      </c>
      <c r="J1295" s="116" t="str">
        <f t="shared" si="83"/>
        <v>High season</v>
      </c>
      <c r="K1295" s="117" t="str" cm="1">
        <f t="array" ref="K1295">_xlfn.IFS(AND(H1295="Weekday", J1295="High season"), VLOOKUP(B1295, high_weekday, 2, 0),
    AND(H1295="Saturday", J1295="High season"), VLOOKUP(B1295, high_saturday, 2, 0),
    AND(H1295="Sunday", J1295="High season"), VLOOKUP(B1295, high_sunday, 2, 0),
    AND(H1295="Weekday", J1295="Low season"), VLOOKUP(B1295, low_weekdays, 2, 0),
    AND(H1295="Saturday", J1295="Low season"), VLOOKUP(B1295, low_saturday, 2, 0),
    AND(H1295="Sunday", J1295="Low season"), VLOOKUP(B1295, low_sunday, 2, 0),
    TRUE, "error")</f>
        <v>Off-peak</v>
      </c>
    </row>
    <row r="1296" spans="1:11" x14ac:dyDescent="0.25">
      <c r="A1296" s="111">
        <v>45165</v>
      </c>
      <c r="B1296" s="86">
        <v>0.8125</v>
      </c>
      <c r="C1296" s="91">
        <f t="shared" ca="1" si="80"/>
        <v>22</v>
      </c>
      <c r="D1296" s="118">
        <v>39</v>
      </c>
      <c r="E1296" s="119">
        <v>0.79166666666666696</v>
      </c>
      <c r="F1296" s="119">
        <v>0.8125</v>
      </c>
      <c r="G1296" s="115">
        <f t="shared" si="81"/>
        <v>1</v>
      </c>
      <c r="H1296" s="116" t="str" cm="1">
        <f t="array" ref="H1296">_xlfn.IFS((G1296&gt;=2)*(G1296&lt;=6), "Weekday", G1296=7, "Saturday", G1296=1, "Sunday")</f>
        <v>Sunday</v>
      </c>
      <c r="I1296" s="116">
        <f t="shared" si="82"/>
        <v>8</v>
      </c>
      <c r="J1296" s="116" t="str">
        <f t="shared" si="83"/>
        <v>High season</v>
      </c>
      <c r="K1296" s="117" t="str" cm="1">
        <f t="array" ref="K1296">_xlfn.IFS(AND(H1296="Weekday", J1296="High season"), VLOOKUP(B1296, high_weekday, 2, 0),
    AND(H1296="Saturday", J1296="High season"), VLOOKUP(B1296, high_saturday, 2, 0),
    AND(H1296="Sunday", J1296="High season"), VLOOKUP(B1296, high_sunday, 2, 0),
    AND(H1296="Weekday", J1296="Low season"), VLOOKUP(B1296, low_weekdays, 2, 0),
    AND(H1296="Saturday", J1296="Low season"), VLOOKUP(B1296, low_saturday, 2, 0),
    AND(H1296="Sunday", J1296="Low season"), VLOOKUP(B1296, low_sunday, 2, 0),
    TRUE, "error")</f>
        <v>Off-peak</v>
      </c>
    </row>
    <row r="1297" spans="1:11" x14ac:dyDescent="0.25">
      <c r="A1297" s="111">
        <v>45165</v>
      </c>
      <c r="B1297" s="86">
        <v>0.83333333333333304</v>
      </c>
      <c r="C1297" s="91">
        <f t="shared" ca="1" si="80"/>
        <v>29</v>
      </c>
      <c r="D1297" s="118">
        <v>40</v>
      </c>
      <c r="E1297" s="119">
        <v>0.8125</v>
      </c>
      <c r="F1297" s="119">
        <v>0.83333333333333304</v>
      </c>
      <c r="G1297" s="115">
        <f t="shared" si="81"/>
        <v>1</v>
      </c>
      <c r="H1297" s="116" t="str" cm="1">
        <f t="array" ref="H1297">_xlfn.IFS((G1297&gt;=2)*(G1297&lt;=6), "Weekday", G1297=7, "Saturday", G1297=1, "Sunday")</f>
        <v>Sunday</v>
      </c>
      <c r="I1297" s="116">
        <f t="shared" si="82"/>
        <v>8</v>
      </c>
      <c r="J1297" s="116" t="str">
        <f t="shared" si="83"/>
        <v>High season</v>
      </c>
      <c r="K1297" s="117" t="str" cm="1">
        <f t="array" ref="K1297">_xlfn.IFS(AND(H1297="Weekday", J1297="High season"), VLOOKUP(B1297, high_weekday, 2, 0),
    AND(H1297="Saturday", J1297="High season"), VLOOKUP(B1297, high_saturday, 2, 0),
    AND(H1297="Sunday", J1297="High season"), VLOOKUP(B1297, high_sunday, 2, 0),
    AND(H1297="Weekday", J1297="Low season"), VLOOKUP(B1297, low_weekdays, 2, 0),
    AND(H1297="Saturday", J1297="Low season"), VLOOKUP(B1297, low_saturday, 2, 0),
    AND(H1297="Sunday", J1297="Low season"), VLOOKUP(B1297, low_sunday, 2, 0),
    TRUE, "error")</f>
        <v>Off-peak</v>
      </c>
    </row>
    <row r="1298" spans="1:11" x14ac:dyDescent="0.25">
      <c r="A1298" s="111">
        <v>45165</v>
      </c>
      <c r="B1298" s="86">
        <v>0.85416666666666696</v>
      </c>
      <c r="C1298" s="91">
        <f t="shared" ca="1" si="80"/>
        <v>14</v>
      </c>
      <c r="D1298" s="118">
        <v>41</v>
      </c>
      <c r="E1298" s="119">
        <v>0.83333333333333304</v>
      </c>
      <c r="F1298" s="119">
        <v>0.85416666666666696</v>
      </c>
      <c r="G1298" s="115">
        <f t="shared" si="81"/>
        <v>1</v>
      </c>
      <c r="H1298" s="116" t="str" cm="1">
        <f t="array" ref="H1298">_xlfn.IFS((G1298&gt;=2)*(G1298&lt;=6), "Weekday", G1298=7, "Saturday", G1298=1, "Sunday")</f>
        <v>Sunday</v>
      </c>
      <c r="I1298" s="116">
        <f t="shared" si="82"/>
        <v>8</v>
      </c>
      <c r="J1298" s="116" t="str">
        <f t="shared" si="83"/>
        <v>High season</v>
      </c>
      <c r="K1298" s="117" t="str" cm="1">
        <f t="array" ref="K1298">_xlfn.IFS(AND(H1298="Weekday", J1298="High season"), VLOOKUP(B1298, high_weekday, 2, 0),
    AND(H1298="Saturday", J1298="High season"), VLOOKUP(B1298, high_saturday, 2, 0),
    AND(H1298="Sunday", J1298="High season"), VLOOKUP(B1298, high_sunday, 2, 0),
    AND(H1298="Weekday", J1298="Low season"), VLOOKUP(B1298, low_weekdays, 2, 0),
    AND(H1298="Saturday", J1298="Low season"), VLOOKUP(B1298, low_saturday, 2, 0),
    AND(H1298="Sunday", J1298="Low season"), VLOOKUP(B1298, low_sunday, 2, 0),
    TRUE, "error")</f>
        <v>Off-peak</v>
      </c>
    </row>
    <row r="1299" spans="1:11" x14ac:dyDescent="0.25">
      <c r="A1299" s="111">
        <v>45165</v>
      </c>
      <c r="B1299" s="86">
        <v>0.875</v>
      </c>
      <c r="C1299" s="91">
        <f t="shared" ca="1" si="80"/>
        <v>1</v>
      </c>
      <c r="D1299" s="118">
        <v>42</v>
      </c>
      <c r="E1299" s="119">
        <v>0.85416666666666696</v>
      </c>
      <c r="F1299" s="119">
        <v>0.875</v>
      </c>
      <c r="G1299" s="115">
        <f t="shared" si="81"/>
        <v>1</v>
      </c>
      <c r="H1299" s="116" t="str" cm="1">
        <f t="array" ref="H1299">_xlfn.IFS((G1299&gt;=2)*(G1299&lt;=6), "Weekday", G1299=7, "Saturday", G1299=1, "Sunday")</f>
        <v>Sunday</v>
      </c>
      <c r="I1299" s="116">
        <f t="shared" si="82"/>
        <v>8</v>
      </c>
      <c r="J1299" s="116" t="str">
        <f t="shared" si="83"/>
        <v>High season</v>
      </c>
      <c r="K1299" s="117" t="str" cm="1">
        <f t="array" ref="K1299">_xlfn.IFS(AND(H1299="Weekday", J1299="High season"), VLOOKUP(B1299, high_weekday, 2, 0),
    AND(H1299="Saturday", J1299="High season"), VLOOKUP(B1299, high_saturday, 2, 0),
    AND(H1299="Sunday", J1299="High season"), VLOOKUP(B1299, high_sunday, 2, 0),
    AND(H1299="Weekday", J1299="Low season"), VLOOKUP(B1299, low_weekdays, 2, 0),
    AND(H1299="Saturday", J1299="Low season"), VLOOKUP(B1299, low_saturday, 2, 0),
    AND(H1299="Sunday", J1299="Low season"), VLOOKUP(B1299, low_sunday, 2, 0),
    TRUE, "error")</f>
        <v>Off-peak</v>
      </c>
    </row>
    <row r="1300" spans="1:11" x14ac:dyDescent="0.25">
      <c r="A1300" s="111">
        <v>45165</v>
      </c>
      <c r="B1300" s="86">
        <v>0.89583333333333304</v>
      </c>
      <c r="C1300" s="91">
        <f t="shared" ca="1" si="80"/>
        <v>3</v>
      </c>
      <c r="D1300" s="118">
        <v>43</v>
      </c>
      <c r="E1300" s="119">
        <v>0.875</v>
      </c>
      <c r="F1300" s="119">
        <v>0.89583333333333304</v>
      </c>
      <c r="G1300" s="115">
        <f t="shared" si="81"/>
        <v>1</v>
      </c>
      <c r="H1300" s="116" t="str" cm="1">
        <f t="array" ref="H1300">_xlfn.IFS((G1300&gt;=2)*(G1300&lt;=6), "Weekday", G1300=7, "Saturday", G1300=1, "Sunday")</f>
        <v>Sunday</v>
      </c>
      <c r="I1300" s="116">
        <f t="shared" si="82"/>
        <v>8</v>
      </c>
      <c r="J1300" s="116" t="str">
        <f t="shared" si="83"/>
        <v>High season</v>
      </c>
      <c r="K1300" s="117" t="str" cm="1">
        <f t="array" ref="K1300">_xlfn.IFS(AND(H1300="Weekday", J1300="High season"), VLOOKUP(B1300, high_weekday, 2, 0),
    AND(H1300="Saturday", J1300="High season"), VLOOKUP(B1300, high_saturday, 2, 0),
    AND(H1300="Sunday", J1300="High season"), VLOOKUP(B1300, high_sunday, 2, 0),
    AND(H1300="Weekday", J1300="Low season"), VLOOKUP(B1300, low_weekdays, 2, 0),
    AND(H1300="Saturday", J1300="Low season"), VLOOKUP(B1300, low_saturday, 2, 0),
    AND(H1300="Sunday", J1300="Low season"), VLOOKUP(B1300, low_sunday, 2, 0),
    TRUE, "error")</f>
        <v>Off-peak</v>
      </c>
    </row>
    <row r="1301" spans="1:11" x14ac:dyDescent="0.25">
      <c r="A1301" s="111">
        <v>45165</v>
      </c>
      <c r="B1301" s="86">
        <v>0.91666666666666696</v>
      </c>
      <c r="C1301" s="91">
        <f t="shared" ca="1" si="80"/>
        <v>2</v>
      </c>
      <c r="D1301" s="118">
        <v>44</v>
      </c>
      <c r="E1301" s="119">
        <v>0.89583333333333304</v>
      </c>
      <c r="F1301" s="119">
        <v>0.91666666666666696</v>
      </c>
      <c r="G1301" s="115">
        <f t="shared" si="81"/>
        <v>1</v>
      </c>
      <c r="H1301" s="116" t="str" cm="1">
        <f t="array" ref="H1301">_xlfn.IFS((G1301&gt;=2)*(G1301&lt;=6), "Weekday", G1301=7, "Saturday", G1301=1, "Sunday")</f>
        <v>Sunday</v>
      </c>
      <c r="I1301" s="116">
        <f t="shared" si="82"/>
        <v>8</v>
      </c>
      <c r="J1301" s="116" t="str">
        <f t="shared" si="83"/>
        <v>High season</v>
      </c>
      <c r="K1301" s="117" t="str" cm="1">
        <f t="array" ref="K1301">_xlfn.IFS(AND(H1301="Weekday", J1301="High season"), VLOOKUP(B1301, high_weekday, 2, 0),
    AND(H1301="Saturday", J1301="High season"), VLOOKUP(B1301, high_saturday, 2, 0),
    AND(H1301="Sunday", J1301="High season"), VLOOKUP(B1301, high_sunday, 2, 0),
    AND(H1301="Weekday", J1301="Low season"), VLOOKUP(B1301, low_weekdays, 2, 0),
    AND(H1301="Saturday", J1301="Low season"), VLOOKUP(B1301, low_saturday, 2, 0),
    AND(H1301="Sunday", J1301="Low season"), VLOOKUP(B1301, low_sunday, 2, 0),
    TRUE, "error")</f>
        <v>Off-peak</v>
      </c>
    </row>
    <row r="1302" spans="1:11" x14ac:dyDescent="0.25">
      <c r="A1302" s="111">
        <v>45165</v>
      </c>
      <c r="B1302" s="86">
        <v>0.9375</v>
      </c>
      <c r="C1302" s="91">
        <f t="shared" ca="1" si="80"/>
        <v>9</v>
      </c>
      <c r="D1302" s="118">
        <v>45</v>
      </c>
      <c r="E1302" s="119">
        <v>0.91666666666666696</v>
      </c>
      <c r="F1302" s="119">
        <v>0.9375</v>
      </c>
      <c r="G1302" s="115">
        <f t="shared" si="81"/>
        <v>1</v>
      </c>
      <c r="H1302" s="116" t="str" cm="1">
        <f t="array" ref="H1302">_xlfn.IFS((G1302&gt;=2)*(G1302&lt;=6), "Weekday", G1302=7, "Saturday", G1302=1, "Sunday")</f>
        <v>Sunday</v>
      </c>
      <c r="I1302" s="116">
        <f t="shared" si="82"/>
        <v>8</v>
      </c>
      <c r="J1302" s="116" t="str">
        <f t="shared" si="83"/>
        <v>High season</v>
      </c>
      <c r="K1302" s="117" t="str" cm="1">
        <f t="array" ref="K1302">_xlfn.IFS(AND(H1302="Weekday", J1302="High season"), VLOOKUP(B1302, high_weekday, 2, 0),
    AND(H1302="Saturday", J1302="High season"), VLOOKUP(B1302, high_saturday, 2, 0),
    AND(H1302="Sunday", J1302="High season"), VLOOKUP(B1302, high_sunday, 2, 0),
    AND(H1302="Weekday", J1302="Low season"), VLOOKUP(B1302, low_weekdays, 2, 0),
    AND(H1302="Saturday", J1302="Low season"), VLOOKUP(B1302, low_saturday, 2, 0),
    AND(H1302="Sunday", J1302="Low season"), VLOOKUP(B1302, low_sunday, 2, 0),
    TRUE, "error")</f>
        <v>Off-peak</v>
      </c>
    </row>
    <row r="1303" spans="1:11" x14ac:dyDescent="0.25">
      <c r="A1303" s="111">
        <v>45165</v>
      </c>
      <c r="B1303" s="86">
        <v>0.95833333333333304</v>
      </c>
      <c r="C1303" s="91">
        <f t="shared" ca="1" si="80"/>
        <v>1</v>
      </c>
      <c r="D1303" s="118">
        <v>46</v>
      </c>
      <c r="E1303" s="119">
        <v>0.9375</v>
      </c>
      <c r="F1303" s="119">
        <v>0.95833333333333304</v>
      </c>
      <c r="G1303" s="115">
        <f t="shared" si="81"/>
        <v>1</v>
      </c>
      <c r="H1303" s="116" t="str" cm="1">
        <f t="array" ref="H1303">_xlfn.IFS((G1303&gt;=2)*(G1303&lt;=6), "Weekday", G1303=7, "Saturday", G1303=1, "Sunday")</f>
        <v>Sunday</v>
      </c>
      <c r="I1303" s="116">
        <f t="shared" si="82"/>
        <v>8</v>
      </c>
      <c r="J1303" s="116" t="str">
        <f t="shared" si="83"/>
        <v>High season</v>
      </c>
      <c r="K1303" s="117" t="str" cm="1">
        <f t="array" ref="K1303">_xlfn.IFS(AND(H1303="Weekday", J1303="High season"), VLOOKUP(B1303, high_weekday, 2, 0),
    AND(H1303="Saturday", J1303="High season"), VLOOKUP(B1303, high_saturday, 2, 0),
    AND(H1303="Sunday", J1303="High season"), VLOOKUP(B1303, high_sunday, 2, 0),
    AND(H1303="Weekday", J1303="Low season"), VLOOKUP(B1303, low_weekdays, 2, 0),
    AND(H1303="Saturday", J1303="Low season"), VLOOKUP(B1303, low_saturday, 2, 0),
    AND(H1303="Sunday", J1303="Low season"), VLOOKUP(B1303, low_sunday, 2, 0),
    TRUE, "error")</f>
        <v>Off-peak</v>
      </c>
    </row>
    <row r="1304" spans="1:11" x14ac:dyDescent="0.25">
      <c r="A1304" s="111">
        <v>45165</v>
      </c>
      <c r="B1304" s="86">
        <v>0.97916666666666696</v>
      </c>
      <c r="C1304" s="91">
        <f t="shared" ca="1" si="80"/>
        <v>20</v>
      </c>
      <c r="D1304" s="118">
        <v>47</v>
      </c>
      <c r="E1304" s="119">
        <v>0.95833333333333304</v>
      </c>
      <c r="F1304" s="119">
        <v>0.97916666666666696</v>
      </c>
      <c r="G1304" s="115">
        <f t="shared" si="81"/>
        <v>1</v>
      </c>
      <c r="H1304" s="116" t="str" cm="1">
        <f t="array" ref="H1304">_xlfn.IFS((G1304&gt;=2)*(G1304&lt;=6), "Weekday", G1304=7, "Saturday", G1304=1, "Sunday")</f>
        <v>Sunday</v>
      </c>
      <c r="I1304" s="116">
        <f t="shared" si="82"/>
        <v>8</v>
      </c>
      <c r="J1304" s="116" t="str">
        <f t="shared" si="83"/>
        <v>High season</v>
      </c>
      <c r="K1304" s="117" t="str" cm="1">
        <f t="array" ref="K1304">_xlfn.IFS(AND(H1304="Weekday", J1304="High season"), VLOOKUP(B1304, high_weekday, 2, 0),
    AND(H1304="Saturday", J1304="High season"), VLOOKUP(B1304, high_saturday, 2, 0),
    AND(H1304="Sunday", J1304="High season"), VLOOKUP(B1304, high_sunday, 2, 0),
    AND(H1304="Weekday", J1304="Low season"), VLOOKUP(B1304, low_weekdays, 2, 0),
    AND(H1304="Saturday", J1304="Low season"), VLOOKUP(B1304, low_saturday, 2, 0),
    AND(H1304="Sunday", J1304="Low season"), VLOOKUP(B1304, low_sunday, 2, 0),
    TRUE, "error")</f>
        <v>Off-peak</v>
      </c>
    </row>
    <row r="1305" spans="1:11" x14ac:dyDescent="0.25">
      <c r="A1305" s="111">
        <v>45165</v>
      </c>
      <c r="B1305" s="86">
        <v>1</v>
      </c>
      <c r="C1305" s="91">
        <f t="shared" ca="1" si="80"/>
        <v>10</v>
      </c>
      <c r="D1305" s="118">
        <v>48</v>
      </c>
      <c r="E1305" s="119">
        <v>0.97916666666666696</v>
      </c>
      <c r="F1305" s="119">
        <v>1</v>
      </c>
      <c r="G1305" s="115">
        <f t="shared" si="81"/>
        <v>1</v>
      </c>
      <c r="H1305" s="116" t="str" cm="1">
        <f t="array" ref="H1305">_xlfn.IFS((G1305&gt;=2)*(G1305&lt;=6), "Weekday", G1305=7, "Saturday", G1305=1, "Sunday")</f>
        <v>Sunday</v>
      </c>
      <c r="I1305" s="116">
        <f t="shared" si="82"/>
        <v>8</v>
      </c>
      <c r="J1305" s="116" t="str">
        <f t="shared" si="83"/>
        <v>High season</v>
      </c>
      <c r="K1305" s="117" t="str" cm="1">
        <f t="array" ref="K1305">_xlfn.IFS(AND(H1305="Weekday", J1305="High season"), VLOOKUP(B1305, high_weekday, 2, 0),
    AND(H1305="Saturday", J1305="High season"), VLOOKUP(B1305, high_saturday, 2, 0),
    AND(H1305="Sunday", J1305="High season"), VLOOKUP(B1305, high_sunday, 2, 0),
    AND(H1305="Weekday", J1305="Low season"), VLOOKUP(B1305, low_weekdays, 2, 0),
    AND(H1305="Saturday", J1305="Low season"), VLOOKUP(B1305, low_saturday, 2, 0),
    AND(H1305="Sunday", J1305="Low season"), VLOOKUP(B1305, low_sunday, 2, 0),
    TRUE, "error")</f>
        <v>Off-peak</v>
      </c>
    </row>
    <row r="1306" spans="1:11" x14ac:dyDescent="0.25">
      <c r="A1306" s="111">
        <v>45166</v>
      </c>
      <c r="B1306" s="86">
        <v>2.0833333333333332E-2</v>
      </c>
      <c r="C1306" s="91">
        <f t="shared" ca="1" si="80"/>
        <v>6</v>
      </c>
      <c r="D1306" s="118">
        <v>1</v>
      </c>
      <c r="E1306" s="119">
        <v>0</v>
      </c>
      <c r="F1306" s="119">
        <v>2.0833333333333332E-2</v>
      </c>
      <c r="G1306" s="115">
        <f t="shared" si="81"/>
        <v>2</v>
      </c>
      <c r="H1306" s="116" t="str" cm="1">
        <f t="array" ref="H1306">_xlfn.IFS((G1306&gt;=2)*(G1306&lt;=6), "Weekday", G1306=7, "Saturday", G1306=1, "Sunday")</f>
        <v>Weekday</v>
      </c>
      <c r="I1306" s="116">
        <f t="shared" si="82"/>
        <v>8</v>
      </c>
      <c r="J1306" s="116" t="str">
        <f t="shared" si="83"/>
        <v>High season</v>
      </c>
      <c r="K1306" s="117" t="str" cm="1">
        <f t="array" ref="K1306">_xlfn.IFS(AND(H1306="Weekday", J1306="High season"), VLOOKUP(B1306, high_weekday, 2, 0),
    AND(H1306="Saturday", J1306="High season"), VLOOKUP(B1306, high_saturday, 2, 0),
    AND(H1306="Sunday", J1306="High season"), VLOOKUP(B1306, high_sunday, 2, 0),
    AND(H1306="Weekday", J1306="Low season"), VLOOKUP(B1306, low_weekdays, 2, 0),
    AND(H1306="Saturday", J1306="Low season"), VLOOKUP(B1306, low_saturday, 2, 0),
    AND(H1306="Sunday", J1306="Low season"), VLOOKUP(B1306, low_sunday, 2, 0),
    TRUE, "error")</f>
        <v>Off-peak</v>
      </c>
    </row>
    <row r="1307" spans="1:11" x14ac:dyDescent="0.25">
      <c r="A1307" s="111">
        <v>45166</v>
      </c>
      <c r="B1307" s="86">
        <v>4.1666666666666664E-2</v>
      </c>
      <c r="C1307" s="91">
        <f t="shared" ca="1" si="80"/>
        <v>12</v>
      </c>
      <c r="D1307" s="118">
        <v>2</v>
      </c>
      <c r="E1307" s="119">
        <v>2.0833333333333332E-2</v>
      </c>
      <c r="F1307" s="119">
        <v>4.1666666666666664E-2</v>
      </c>
      <c r="G1307" s="115">
        <f t="shared" si="81"/>
        <v>2</v>
      </c>
      <c r="H1307" s="116" t="str" cm="1">
        <f t="array" ref="H1307">_xlfn.IFS((G1307&gt;=2)*(G1307&lt;=6), "Weekday", G1307=7, "Saturday", G1307=1, "Sunday")</f>
        <v>Weekday</v>
      </c>
      <c r="I1307" s="116">
        <f t="shared" si="82"/>
        <v>8</v>
      </c>
      <c r="J1307" s="116" t="str">
        <f t="shared" si="83"/>
        <v>High season</v>
      </c>
      <c r="K1307" s="117" t="str" cm="1">
        <f t="array" ref="K1307">_xlfn.IFS(AND(H1307="Weekday", J1307="High season"), VLOOKUP(B1307, high_weekday, 2, 0),
    AND(H1307="Saturday", J1307="High season"), VLOOKUP(B1307, high_saturday, 2, 0),
    AND(H1307="Sunday", J1307="High season"), VLOOKUP(B1307, high_sunday, 2, 0),
    AND(H1307="Weekday", J1307="Low season"), VLOOKUP(B1307, low_weekdays, 2, 0),
    AND(H1307="Saturday", J1307="Low season"), VLOOKUP(B1307, low_saturday, 2, 0),
    AND(H1307="Sunday", J1307="Low season"), VLOOKUP(B1307, low_sunday, 2, 0),
    TRUE, "error")</f>
        <v>Off-peak</v>
      </c>
    </row>
    <row r="1308" spans="1:11" x14ac:dyDescent="0.25">
      <c r="A1308" s="111">
        <v>45166</v>
      </c>
      <c r="B1308" s="86">
        <v>6.25E-2</v>
      </c>
      <c r="C1308" s="91">
        <f t="shared" ca="1" si="80"/>
        <v>14</v>
      </c>
      <c r="D1308" s="118">
        <v>3</v>
      </c>
      <c r="E1308" s="119">
        <v>4.1666666666666664E-2</v>
      </c>
      <c r="F1308" s="119">
        <v>6.25E-2</v>
      </c>
      <c r="G1308" s="115">
        <f t="shared" si="81"/>
        <v>2</v>
      </c>
      <c r="H1308" s="116" t="str" cm="1">
        <f t="array" ref="H1308">_xlfn.IFS((G1308&gt;=2)*(G1308&lt;=6), "Weekday", G1308=7, "Saturday", G1308=1, "Sunday")</f>
        <v>Weekday</v>
      </c>
      <c r="I1308" s="116">
        <f t="shared" si="82"/>
        <v>8</v>
      </c>
      <c r="J1308" s="116" t="str">
        <f t="shared" si="83"/>
        <v>High season</v>
      </c>
      <c r="K1308" s="117" t="str" cm="1">
        <f t="array" ref="K1308">_xlfn.IFS(AND(H1308="Weekday", J1308="High season"), VLOOKUP(B1308, high_weekday, 2, 0),
    AND(H1308="Saturday", J1308="High season"), VLOOKUP(B1308, high_saturday, 2, 0),
    AND(H1308="Sunday", J1308="High season"), VLOOKUP(B1308, high_sunday, 2, 0),
    AND(H1308="Weekday", J1308="Low season"), VLOOKUP(B1308, low_weekdays, 2, 0),
    AND(H1308="Saturday", J1308="Low season"), VLOOKUP(B1308, low_saturday, 2, 0),
    AND(H1308="Sunday", J1308="Low season"), VLOOKUP(B1308, low_sunday, 2, 0),
    TRUE, "error")</f>
        <v>Off-peak</v>
      </c>
    </row>
    <row r="1309" spans="1:11" x14ac:dyDescent="0.25">
      <c r="A1309" s="111">
        <v>45166</v>
      </c>
      <c r="B1309" s="86">
        <v>8.3333333333333301E-2</v>
      </c>
      <c r="C1309" s="91">
        <f t="shared" ca="1" si="80"/>
        <v>6</v>
      </c>
      <c r="D1309" s="118">
        <v>4</v>
      </c>
      <c r="E1309" s="119">
        <v>6.25E-2</v>
      </c>
      <c r="F1309" s="119">
        <v>8.3333333333333301E-2</v>
      </c>
      <c r="G1309" s="115">
        <f t="shared" si="81"/>
        <v>2</v>
      </c>
      <c r="H1309" s="116" t="str" cm="1">
        <f t="array" ref="H1309">_xlfn.IFS((G1309&gt;=2)*(G1309&lt;=6), "Weekday", G1309=7, "Saturday", G1309=1, "Sunday")</f>
        <v>Weekday</v>
      </c>
      <c r="I1309" s="116">
        <f t="shared" si="82"/>
        <v>8</v>
      </c>
      <c r="J1309" s="116" t="str">
        <f t="shared" si="83"/>
        <v>High season</v>
      </c>
      <c r="K1309" s="117" t="str" cm="1">
        <f t="array" ref="K1309">_xlfn.IFS(AND(H1309="Weekday", J1309="High season"), VLOOKUP(B1309, high_weekday, 2, 0),
    AND(H1309="Saturday", J1309="High season"), VLOOKUP(B1309, high_saturday, 2, 0),
    AND(H1309="Sunday", J1309="High season"), VLOOKUP(B1309, high_sunday, 2, 0),
    AND(H1309="Weekday", J1309="Low season"), VLOOKUP(B1309, low_weekdays, 2, 0),
    AND(H1309="Saturday", J1309="Low season"), VLOOKUP(B1309, low_saturday, 2, 0),
    AND(H1309="Sunday", J1309="Low season"), VLOOKUP(B1309, low_sunday, 2, 0),
    TRUE, "error")</f>
        <v>Off-peak</v>
      </c>
    </row>
    <row r="1310" spans="1:11" x14ac:dyDescent="0.25">
      <c r="A1310" s="111">
        <v>45166</v>
      </c>
      <c r="B1310" s="86">
        <v>0.104166666666667</v>
      </c>
      <c r="C1310" s="91">
        <f t="shared" ca="1" si="80"/>
        <v>22</v>
      </c>
      <c r="D1310" s="118">
        <v>5</v>
      </c>
      <c r="E1310" s="119">
        <v>8.3333333333333301E-2</v>
      </c>
      <c r="F1310" s="119">
        <v>0.104166666666667</v>
      </c>
      <c r="G1310" s="115">
        <f t="shared" si="81"/>
        <v>2</v>
      </c>
      <c r="H1310" s="116" t="str" cm="1">
        <f t="array" ref="H1310">_xlfn.IFS((G1310&gt;=2)*(G1310&lt;=6), "Weekday", G1310=7, "Saturday", G1310=1, "Sunday")</f>
        <v>Weekday</v>
      </c>
      <c r="I1310" s="116">
        <f t="shared" si="82"/>
        <v>8</v>
      </c>
      <c r="J1310" s="116" t="str">
        <f t="shared" si="83"/>
        <v>High season</v>
      </c>
      <c r="K1310" s="117" t="str" cm="1">
        <f t="array" ref="K1310">_xlfn.IFS(AND(H1310="Weekday", J1310="High season"), VLOOKUP(B1310, high_weekday, 2, 0),
    AND(H1310="Saturday", J1310="High season"), VLOOKUP(B1310, high_saturday, 2, 0),
    AND(H1310="Sunday", J1310="High season"), VLOOKUP(B1310, high_sunday, 2, 0),
    AND(H1310="Weekday", J1310="Low season"), VLOOKUP(B1310, low_weekdays, 2, 0),
    AND(H1310="Saturday", J1310="Low season"), VLOOKUP(B1310, low_saturday, 2, 0),
    AND(H1310="Sunday", J1310="Low season"), VLOOKUP(B1310, low_sunday, 2, 0),
    TRUE, "error")</f>
        <v>Off-peak</v>
      </c>
    </row>
    <row r="1311" spans="1:11" x14ac:dyDescent="0.25">
      <c r="A1311" s="111">
        <v>45166</v>
      </c>
      <c r="B1311" s="86">
        <v>0.125</v>
      </c>
      <c r="C1311" s="91">
        <f t="shared" ca="1" si="80"/>
        <v>13</v>
      </c>
      <c r="D1311" s="118">
        <v>6</v>
      </c>
      <c r="E1311" s="119">
        <v>0.104166666666667</v>
      </c>
      <c r="F1311" s="119">
        <v>0.125</v>
      </c>
      <c r="G1311" s="115">
        <f t="shared" si="81"/>
        <v>2</v>
      </c>
      <c r="H1311" s="116" t="str" cm="1">
        <f t="array" ref="H1311">_xlfn.IFS((G1311&gt;=2)*(G1311&lt;=6), "Weekday", G1311=7, "Saturday", G1311=1, "Sunday")</f>
        <v>Weekday</v>
      </c>
      <c r="I1311" s="116">
        <f t="shared" si="82"/>
        <v>8</v>
      </c>
      <c r="J1311" s="116" t="str">
        <f t="shared" si="83"/>
        <v>High season</v>
      </c>
      <c r="K1311" s="117" t="str" cm="1">
        <f t="array" ref="K1311">_xlfn.IFS(AND(H1311="Weekday", J1311="High season"), VLOOKUP(B1311, high_weekday, 2, 0),
    AND(H1311="Saturday", J1311="High season"), VLOOKUP(B1311, high_saturday, 2, 0),
    AND(H1311="Sunday", J1311="High season"), VLOOKUP(B1311, high_sunday, 2, 0),
    AND(H1311="Weekday", J1311="Low season"), VLOOKUP(B1311, low_weekdays, 2, 0),
    AND(H1311="Saturday", J1311="Low season"), VLOOKUP(B1311, low_saturday, 2, 0),
    AND(H1311="Sunday", J1311="Low season"), VLOOKUP(B1311, low_sunday, 2, 0),
    TRUE, "error")</f>
        <v>Off-peak</v>
      </c>
    </row>
    <row r="1312" spans="1:11" x14ac:dyDescent="0.25">
      <c r="A1312" s="111">
        <v>45166</v>
      </c>
      <c r="B1312" s="86">
        <v>0.14583333333333301</v>
      </c>
      <c r="C1312" s="91">
        <f t="shared" ca="1" si="80"/>
        <v>23</v>
      </c>
      <c r="D1312" s="118">
        <v>7</v>
      </c>
      <c r="E1312" s="119">
        <v>0.125</v>
      </c>
      <c r="F1312" s="119">
        <v>0.14583333333333301</v>
      </c>
      <c r="G1312" s="115">
        <f t="shared" si="81"/>
        <v>2</v>
      </c>
      <c r="H1312" s="116" t="str" cm="1">
        <f t="array" ref="H1312">_xlfn.IFS((G1312&gt;=2)*(G1312&lt;=6), "Weekday", G1312=7, "Saturday", G1312=1, "Sunday")</f>
        <v>Weekday</v>
      </c>
      <c r="I1312" s="116">
        <f t="shared" si="82"/>
        <v>8</v>
      </c>
      <c r="J1312" s="116" t="str">
        <f t="shared" si="83"/>
        <v>High season</v>
      </c>
      <c r="K1312" s="117" t="str" cm="1">
        <f t="array" ref="K1312">_xlfn.IFS(AND(H1312="Weekday", J1312="High season"), VLOOKUP(B1312, high_weekday, 2, 0),
    AND(H1312="Saturday", J1312="High season"), VLOOKUP(B1312, high_saturday, 2, 0),
    AND(H1312="Sunday", J1312="High season"), VLOOKUP(B1312, high_sunday, 2, 0),
    AND(H1312="Weekday", J1312="Low season"), VLOOKUP(B1312, low_weekdays, 2, 0),
    AND(H1312="Saturday", J1312="Low season"), VLOOKUP(B1312, low_saturday, 2, 0),
    AND(H1312="Sunday", J1312="Low season"), VLOOKUP(B1312, low_sunday, 2, 0),
    TRUE, "error")</f>
        <v>Off-peak</v>
      </c>
    </row>
    <row r="1313" spans="1:11" x14ac:dyDescent="0.25">
      <c r="A1313" s="111">
        <v>45166</v>
      </c>
      <c r="B1313" s="86">
        <v>0.16666666666666699</v>
      </c>
      <c r="C1313" s="91">
        <f t="shared" ca="1" si="80"/>
        <v>3</v>
      </c>
      <c r="D1313" s="118">
        <v>8</v>
      </c>
      <c r="E1313" s="119">
        <v>0.14583333333333301</v>
      </c>
      <c r="F1313" s="119">
        <v>0.16666666666666699</v>
      </c>
      <c r="G1313" s="115">
        <f t="shared" si="81"/>
        <v>2</v>
      </c>
      <c r="H1313" s="116" t="str" cm="1">
        <f t="array" ref="H1313">_xlfn.IFS((G1313&gt;=2)*(G1313&lt;=6), "Weekday", G1313=7, "Saturday", G1313=1, "Sunday")</f>
        <v>Weekday</v>
      </c>
      <c r="I1313" s="116">
        <f t="shared" si="82"/>
        <v>8</v>
      </c>
      <c r="J1313" s="116" t="str">
        <f t="shared" si="83"/>
        <v>High season</v>
      </c>
      <c r="K1313" s="117" t="str" cm="1">
        <f t="array" ref="K1313">_xlfn.IFS(AND(H1313="Weekday", J1313="High season"), VLOOKUP(B1313, high_weekday, 2, 0),
    AND(H1313="Saturday", J1313="High season"), VLOOKUP(B1313, high_saturday, 2, 0),
    AND(H1313="Sunday", J1313="High season"), VLOOKUP(B1313, high_sunday, 2, 0),
    AND(H1313="Weekday", J1313="Low season"), VLOOKUP(B1313, low_weekdays, 2, 0),
    AND(H1313="Saturday", J1313="Low season"), VLOOKUP(B1313, low_saturday, 2, 0),
    AND(H1313="Sunday", J1313="Low season"), VLOOKUP(B1313, low_sunday, 2, 0),
    TRUE, "error")</f>
        <v>Off-peak</v>
      </c>
    </row>
    <row r="1314" spans="1:11" x14ac:dyDescent="0.25">
      <c r="A1314" s="111">
        <v>45166</v>
      </c>
      <c r="B1314" s="86">
        <v>0.1875</v>
      </c>
      <c r="C1314" s="91">
        <f t="shared" ca="1" si="80"/>
        <v>21</v>
      </c>
      <c r="D1314" s="118">
        <v>9</v>
      </c>
      <c r="E1314" s="119">
        <v>0.16666666666666699</v>
      </c>
      <c r="F1314" s="119">
        <v>0.1875</v>
      </c>
      <c r="G1314" s="115">
        <f t="shared" si="81"/>
        <v>2</v>
      </c>
      <c r="H1314" s="116" t="str" cm="1">
        <f t="array" ref="H1314">_xlfn.IFS((G1314&gt;=2)*(G1314&lt;=6), "Weekday", G1314=7, "Saturday", G1314=1, "Sunday")</f>
        <v>Weekday</v>
      </c>
      <c r="I1314" s="116">
        <f t="shared" si="82"/>
        <v>8</v>
      </c>
      <c r="J1314" s="116" t="str">
        <f t="shared" si="83"/>
        <v>High season</v>
      </c>
      <c r="K1314" s="117" t="str" cm="1">
        <f t="array" ref="K1314">_xlfn.IFS(AND(H1314="Weekday", J1314="High season"), VLOOKUP(B1314, high_weekday, 2, 0),
    AND(H1314="Saturday", J1314="High season"), VLOOKUP(B1314, high_saturday, 2, 0),
    AND(H1314="Sunday", J1314="High season"), VLOOKUP(B1314, high_sunday, 2, 0),
    AND(H1314="Weekday", J1314="Low season"), VLOOKUP(B1314, low_weekdays, 2, 0),
    AND(H1314="Saturday", J1314="Low season"), VLOOKUP(B1314, low_saturday, 2, 0),
    AND(H1314="Sunday", J1314="Low season"), VLOOKUP(B1314, low_sunday, 2, 0),
    TRUE, "error")</f>
        <v>Off-peak</v>
      </c>
    </row>
    <row r="1315" spans="1:11" x14ac:dyDescent="0.25">
      <c r="A1315" s="111">
        <v>45166</v>
      </c>
      <c r="B1315" s="86">
        <v>0.20833333333333301</v>
      </c>
      <c r="C1315" s="91">
        <f t="shared" ca="1" si="80"/>
        <v>4</v>
      </c>
      <c r="D1315" s="118">
        <v>10</v>
      </c>
      <c r="E1315" s="119">
        <v>0.1875</v>
      </c>
      <c r="F1315" s="119">
        <v>0.20833333333333301</v>
      </c>
      <c r="G1315" s="115">
        <f t="shared" si="81"/>
        <v>2</v>
      </c>
      <c r="H1315" s="116" t="str" cm="1">
        <f t="array" ref="H1315">_xlfn.IFS((G1315&gt;=2)*(G1315&lt;=6), "Weekday", G1315=7, "Saturday", G1315=1, "Sunday")</f>
        <v>Weekday</v>
      </c>
      <c r="I1315" s="116">
        <f t="shared" si="82"/>
        <v>8</v>
      </c>
      <c r="J1315" s="116" t="str">
        <f t="shared" si="83"/>
        <v>High season</v>
      </c>
      <c r="K1315" s="117" t="str" cm="1">
        <f t="array" ref="K1315">_xlfn.IFS(AND(H1315="Weekday", J1315="High season"), VLOOKUP(B1315, high_weekday, 2, 0),
    AND(H1315="Saturday", J1315="High season"), VLOOKUP(B1315, high_saturday, 2, 0),
    AND(H1315="Sunday", J1315="High season"), VLOOKUP(B1315, high_sunday, 2, 0),
    AND(H1315="Weekday", J1315="Low season"), VLOOKUP(B1315, low_weekdays, 2, 0),
    AND(H1315="Saturday", J1315="Low season"), VLOOKUP(B1315, low_saturday, 2, 0),
    AND(H1315="Sunday", J1315="Low season"), VLOOKUP(B1315, low_sunday, 2, 0),
    TRUE, "error")</f>
        <v>Off-peak</v>
      </c>
    </row>
    <row r="1316" spans="1:11" x14ac:dyDescent="0.25">
      <c r="A1316" s="111">
        <v>45166</v>
      </c>
      <c r="B1316" s="86">
        <v>0.22916666666666699</v>
      </c>
      <c r="C1316" s="91">
        <f t="shared" ca="1" si="80"/>
        <v>14</v>
      </c>
      <c r="D1316" s="118">
        <v>11</v>
      </c>
      <c r="E1316" s="119">
        <v>0.20833333333333301</v>
      </c>
      <c r="F1316" s="119">
        <v>0.22916666666666699</v>
      </c>
      <c r="G1316" s="115">
        <f t="shared" si="81"/>
        <v>2</v>
      </c>
      <c r="H1316" s="116" t="str" cm="1">
        <f t="array" ref="H1316">_xlfn.IFS((G1316&gt;=2)*(G1316&lt;=6), "Weekday", G1316=7, "Saturday", G1316=1, "Sunday")</f>
        <v>Weekday</v>
      </c>
      <c r="I1316" s="116">
        <f t="shared" si="82"/>
        <v>8</v>
      </c>
      <c r="J1316" s="116" t="str">
        <f t="shared" si="83"/>
        <v>High season</v>
      </c>
      <c r="K1316" s="117" t="str" cm="1">
        <f t="array" ref="K1316">_xlfn.IFS(AND(H1316="Weekday", J1316="High season"), VLOOKUP(B1316, high_weekday, 2, 0),
    AND(H1316="Saturday", J1316="High season"), VLOOKUP(B1316, high_saturday, 2, 0),
    AND(H1316="Sunday", J1316="High season"), VLOOKUP(B1316, high_sunday, 2, 0),
    AND(H1316="Weekday", J1316="Low season"), VLOOKUP(B1316, low_weekdays, 2, 0),
    AND(H1316="Saturday", J1316="Low season"), VLOOKUP(B1316, low_saturday, 2, 0),
    AND(H1316="Sunday", J1316="Low season"), VLOOKUP(B1316, low_sunday, 2, 0),
    TRUE, "error")</f>
        <v>Off-peak</v>
      </c>
    </row>
    <row r="1317" spans="1:11" x14ac:dyDescent="0.25">
      <c r="A1317" s="111">
        <v>45166</v>
      </c>
      <c r="B1317" s="86">
        <v>0.25</v>
      </c>
      <c r="C1317" s="91">
        <f t="shared" ca="1" si="80"/>
        <v>17</v>
      </c>
      <c r="D1317" s="118">
        <v>12</v>
      </c>
      <c r="E1317" s="119">
        <v>0.22916666666666699</v>
      </c>
      <c r="F1317" s="119">
        <v>0.25</v>
      </c>
      <c r="G1317" s="115">
        <f t="shared" si="81"/>
        <v>2</v>
      </c>
      <c r="H1317" s="116" t="str" cm="1">
        <f t="array" ref="H1317">_xlfn.IFS((G1317&gt;=2)*(G1317&lt;=6), "Weekday", G1317=7, "Saturday", G1317=1, "Sunday")</f>
        <v>Weekday</v>
      </c>
      <c r="I1317" s="116">
        <f t="shared" si="82"/>
        <v>8</v>
      </c>
      <c r="J1317" s="116" t="str">
        <f t="shared" si="83"/>
        <v>High season</v>
      </c>
      <c r="K1317" s="117" t="str" cm="1">
        <f t="array" ref="K1317">_xlfn.IFS(AND(H1317="Weekday", J1317="High season"), VLOOKUP(B1317, high_weekday, 2, 0),
    AND(H1317="Saturday", J1317="High season"), VLOOKUP(B1317, high_saturday, 2, 0),
    AND(H1317="Sunday", J1317="High season"), VLOOKUP(B1317, high_sunday, 2, 0),
    AND(H1317="Weekday", J1317="Low season"), VLOOKUP(B1317, low_weekdays, 2, 0),
    AND(H1317="Saturday", J1317="Low season"), VLOOKUP(B1317, low_saturday, 2, 0),
    AND(H1317="Sunday", J1317="Low season"), VLOOKUP(B1317, low_sunday, 2, 0),
    TRUE, "error")</f>
        <v>Off-peak</v>
      </c>
    </row>
    <row r="1318" spans="1:11" x14ac:dyDescent="0.25">
      <c r="A1318" s="111">
        <v>45166</v>
      </c>
      <c r="B1318" s="86">
        <v>0.27083333333333298</v>
      </c>
      <c r="C1318" s="91">
        <f t="shared" ca="1" si="80"/>
        <v>12</v>
      </c>
      <c r="D1318" s="118">
        <v>13</v>
      </c>
      <c r="E1318" s="119">
        <v>0.25</v>
      </c>
      <c r="F1318" s="119">
        <v>0.27083333333333298</v>
      </c>
      <c r="G1318" s="115">
        <f t="shared" si="81"/>
        <v>2</v>
      </c>
      <c r="H1318" s="116" t="str" cm="1">
        <f t="array" ref="H1318">_xlfn.IFS((G1318&gt;=2)*(G1318&lt;=6), "Weekday", G1318=7, "Saturday", G1318=1, "Sunday")</f>
        <v>Weekday</v>
      </c>
      <c r="I1318" s="116">
        <f t="shared" si="82"/>
        <v>8</v>
      </c>
      <c r="J1318" s="116" t="str">
        <f t="shared" si="83"/>
        <v>High season</v>
      </c>
      <c r="K1318" s="117" t="str" cm="1">
        <f t="array" ref="K1318">_xlfn.IFS(AND(H1318="Weekday", J1318="High season"), VLOOKUP(B1318, high_weekday, 2, 0),
    AND(H1318="Saturday", J1318="High season"), VLOOKUP(B1318, high_saturday, 2, 0),
    AND(H1318="Sunday", J1318="High season"), VLOOKUP(B1318, high_sunday, 2, 0),
    AND(H1318="Weekday", J1318="Low season"), VLOOKUP(B1318, low_weekdays, 2, 0),
    AND(H1318="Saturday", J1318="Low season"), VLOOKUP(B1318, low_saturday, 2, 0),
    AND(H1318="Sunday", J1318="Low season"), VLOOKUP(B1318, low_sunday, 2, 0),
    TRUE, "error")</f>
        <v>Peak</v>
      </c>
    </row>
    <row r="1319" spans="1:11" x14ac:dyDescent="0.25">
      <c r="A1319" s="111">
        <v>45166</v>
      </c>
      <c r="B1319" s="86">
        <v>0.29166666666666702</v>
      </c>
      <c r="C1319" s="91">
        <f t="shared" ca="1" si="80"/>
        <v>27</v>
      </c>
      <c r="D1319" s="118">
        <v>14</v>
      </c>
      <c r="E1319" s="119">
        <v>0.27083333333333298</v>
      </c>
      <c r="F1319" s="119">
        <v>0.29166666666666702</v>
      </c>
      <c r="G1319" s="115">
        <f t="shared" si="81"/>
        <v>2</v>
      </c>
      <c r="H1319" s="116" t="str" cm="1">
        <f t="array" ref="H1319">_xlfn.IFS((G1319&gt;=2)*(G1319&lt;=6), "Weekday", G1319=7, "Saturday", G1319=1, "Sunday")</f>
        <v>Weekday</v>
      </c>
      <c r="I1319" s="116">
        <f t="shared" si="82"/>
        <v>8</v>
      </c>
      <c r="J1319" s="116" t="str">
        <f t="shared" si="83"/>
        <v>High season</v>
      </c>
      <c r="K1319" s="117" t="str" cm="1">
        <f t="array" ref="K1319">_xlfn.IFS(AND(H1319="Weekday", J1319="High season"), VLOOKUP(B1319, high_weekday, 2, 0),
    AND(H1319="Saturday", J1319="High season"), VLOOKUP(B1319, high_saturday, 2, 0),
    AND(H1319="Sunday", J1319="High season"), VLOOKUP(B1319, high_sunday, 2, 0),
    AND(H1319="Weekday", J1319="Low season"), VLOOKUP(B1319, low_weekdays, 2, 0),
    AND(H1319="Saturday", J1319="Low season"), VLOOKUP(B1319, low_saturday, 2, 0),
    AND(H1319="Sunday", J1319="Low season"), VLOOKUP(B1319, low_sunday, 2, 0),
    TRUE, "error")</f>
        <v>Peak</v>
      </c>
    </row>
    <row r="1320" spans="1:11" x14ac:dyDescent="0.25">
      <c r="A1320" s="111">
        <v>45166</v>
      </c>
      <c r="B1320" s="86">
        <v>0.3125</v>
      </c>
      <c r="C1320" s="91">
        <f t="shared" ca="1" si="80"/>
        <v>11</v>
      </c>
      <c r="D1320" s="118">
        <v>15</v>
      </c>
      <c r="E1320" s="119">
        <v>0.29166666666666702</v>
      </c>
      <c r="F1320" s="119">
        <v>0.3125</v>
      </c>
      <c r="G1320" s="115">
        <f t="shared" si="81"/>
        <v>2</v>
      </c>
      <c r="H1320" s="116" t="str" cm="1">
        <f t="array" ref="H1320">_xlfn.IFS((G1320&gt;=2)*(G1320&lt;=6), "Weekday", G1320=7, "Saturday", G1320=1, "Sunday")</f>
        <v>Weekday</v>
      </c>
      <c r="I1320" s="116">
        <f t="shared" si="82"/>
        <v>8</v>
      </c>
      <c r="J1320" s="116" t="str">
        <f t="shared" si="83"/>
        <v>High season</v>
      </c>
      <c r="K1320" s="117" t="str" cm="1">
        <f t="array" ref="K1320">_xlfn.IFS(AND(H1320="Weekday", J1320="High season"), VLOOKUP(B1320, high_weekday, 2, 0),
    AND(H1320="Saturday", J1320="High season"), VLOOKUP(B1320, high_saturday, 2, 0),
    AND(H1320="Sunday", J1320="High season"), VLOOKUP(B1320, high_sunday, 2, 0),
    AND(H1320="Weekday", J1320="Low season"), VLOOKUP(B1320, low_weekdays, 2, 0),
    AND(H1320="Saturday", J1320="Low season"), VLOOKUP(B1320, low_saturday, 2, 0),
    AND(H1320="Sunday", J1320="Low season"), VLOOKUP(B1320, low_sunday, 2, 0),
    TRUE, "error")</f>
        <v>Peak</v>
      </c>
    </row>
    <row r="1321" spans="1:11" x14ac:dyDescent="0.25">
      <c r="A1321" s="111">
        <v>45166</v>
      </c>
      <c r="B1321" s="86">
        <v>0.33333333333333298</v>
      </c>
      <c r="C1321" s="91">
        <f t="shared" ca="1" si="80"/>
        <v>25</v>
      </c>
      <c r="D1321" s="118">
        <v>16</v>
      </c>
      <c r="E1321" s="119">
        <v>0.3125</v>
      </c>
      <c r="F1321" s="119">
        <v>0.33333333333333298</v>
      </c>
      <c r="G1321" s="115">
        <f t="shared" si="81"/>
        <v>2</v>
      </c>
      <c r="H1321" s="116" t="str" cm="1">
        <f t="array" ref="H1321">_xlfn.IFS((G1321&gt;=2)*(G1321&lt;=6), "Weekday", G1321=7, "Saturday", G1321=1, "Sunday")</f>
        <v>Weekday</v>
      </c>
      <c r="I1321" s="116">
        <f t="shared" si="82"/>
        <v>8</v>
      </c>
      <c r="J1321" s="116" t="str">
        <f t="shared" si="83"/>
        <v>High season</v>
      </c>
      <c r="K1321" s="117" t="str" cm="1">
        <f t="array" ref="K1321">_xlfn.IFS(AND(H1321="Weekday", J1321="High season"), VLOOKUP(B1321, high_weekday, 2, 0),
    AND(H1321="Saturday", J1321="High season"), VLOOKUP(B1321, high_saturday, 2, 0),
    AND(H1321="Sunday", J1321="High season"), VLOOKUP(B1321, high_sunday, 2, 0),
    AND(H1321="Weekday", J1321="Low season"), VLOOKUP(B1321, low_weekdays, 2, 0),
    AND(H1321="Saturday", J1321="Low season"), VLOOKUP(B1321, low_saturday, 2, 0),
    AND(H1321="Sunday", J1321="Low season"), VLOOKUP(B1321, low_sunday, 2, 0),
    TRUE, "error")</f>
        <v>Peak</v>
      </c>
    </row>
    <row r="1322" spans="1:11" x14ac:dyDescent="0.25">
      <c r="A1322" s="111">
        <v>45166</v>
      </c>
      <c r="B1322" s="86">
        <v>0.35416666666666702</v>
      </c>
      <c r="C1322" s="91">
        <f t="shared" ca="1" si="80"/>
        <v>13</v>
      </c>
      <c r="D1322" s="118">
        <v>17</v>
      </c>
      <c r="E1322" s="119">
        <v>0.33333333333333298</v>
      </c>
      <c r="F1322" s="119">
        <v>0.35416666666666702</v>
      </c>
      <c r="G1322" s="115">
        <f t="shared" si="81"/>
        <v>2</v>
      </c>
      <c r="H1322" s="116" t="str" cm="1">
        <f t="array" ref="H1322">_xlfn.IFS((G1322&gt;=2)*(G1322&lt;=6), "Weekday", G1322=7, "Saturday", G1322=1, "Sunday")</f>
        <v>Weekday</v>
      </c>
      <c r="I1322" s="116">
        <f t="shared" si="82"/>
        <v>8</v>
      </c>
      <c r="J1322" s="116" t="str">
        <f t="shared" si="83"/>
        <v>High season</v>
      </c>
      <c r="K1322" s="117" t="str" cm="1">
        <f t="array" ref="K1322">_xlfn.IFS(AND(H1322="Weekday", J1322="High season"), VLOOKUP(B1322, high_weekday, 2, 0),
    AND(H1322="Saturday", J1322="High season"), VLOOKUP(B1322, high_saturday, 2, 0),
    AND(H1322="Sunday", J1322="High season"), VLOOKUP(B1322, high_sunday, 2, 0),
    AND(H1322="Weekday", J1322="Low season"), VLOOKUP(B1322, low_weekdays, 2, 0),
    AND(H1322="Saturday", J1322="Low season"), VLOOKUP(B1322, low_saturday, 2, 0),
    AND(H1322="Sunday", J1322="Low season"), VLOOKUP(B1322, low_sunday, 2, 0),
    TRUE, "error")</f>
        <v>Peak</v>
      </c>
    </row>
    <row r="1323" spans="1:11" x14ac:dyDescent="0.25">
      <c r="A1323" s="111">
        <v>45166</v>
      </c>
      <c r="B1323" s="86">
        <v>0.375</v>
      </c>
      <c r="C1323" s="91">
        <f t="shared" ca="1" si="80"/>
        <v>23</v>
      </c>
      <c r="D1323" s="118">
        <v>18</v>
      </c>
      <c r="E1323" s="119">
        <v>0.35416666666666702</v>
      </c>
      <c r="F1323" s="119">
        <v>0.375</v>
      </c>
      <c r="G1323" s="115">
        <f t="shared" si="81"/>
        <v>2</v>
      </c>
      <c r="H1323" s="116" t="str" cm="1">
        <f t="array" ref="H1323">_xlfn.IFS((G1323&gt;=2)*(G1323&lt;=6), "Weekday", G1323=7, "Saturday", G1323=1, "Sunday")</f>
        <v>Weekday</v>
      </c>
      <c r="I1323" s="116">
        <f t="shared" si="82"/>
        <v>8</v>
      </c>
      <c r="J1323" s="116" t="str">
        <f t="shared" si="83"/>
        <v>High season</v>
      </c>
      <c r="K1323" s="117" t="str" cm="1">
        <f t="array" ref="K1323">_xlfn.IFS(AND(H1323="Weekday", J1323="High season"), VLOOKUP(B1323, high_weekday, 2, 0),
    AND(H1323="Saturday", J1323="High season"), VLOOKUP(B1323, high_saturday, 2, 0),
    AND(H1323="Sunday", J1323="High season"), VLOOKUP(B1323, high_sunday, 2, 0),
    AND(H1323="Weekday", J1323="Low season"), VLOOKUP(B1323, low_weekdays, 2, 0),
    AND(H1323="Saturday", J1323="Low season"), VLOOKUP(B1323, low_saturday, 2, 0),
    AND(H1323="Sunday", J1323="Low season"), VLOOKUP(B1323, low_sunday, 2, 0),
    TRUE, "error")</f>
        <v>Peak</v>
      </c>
    </row>
    <row r="1324" spans="1:11" x14ac:dyDescent="0.25">
      <c r="A1324" s="111">
        <v>45166</v>
      </c>
      <c r="B1324" s="86">
        <v>0.39583333333333298</v>
      </c>
      <c r="C1324" s="91">
        <f t="shared" ca="1" si="80"/>
        <v>25</v>
      </c>
      <c r="D1324" s="118">
        <v>19</v>
      </c>
      <c r="E1324" s="119">
        <v>0.375</v>
      </c>
      <c r="F1324" s="119">
        <v>0.39583333333333298</v>
      </c>
      <c r="G1324" s="115">
        <f t="shared" si="81"/>
        <v>2</v>
      </c>
      <c r="H1324" s="116" t="str" cm="1">
        <f t="array" ref="H1324">_xlfn.IFS((G1324&gt;=2)*(G1324&lt;=6), "Weekday", G1324=7, "Saturday", G1324=1, "Sunday")</f>
        <v>Weekday</v>
      </c>
      <c r="I1324" s="116">
        <f t="shared" si="82"/>
        <v>8</v>
      </c>
      <c r="J1324" s="116" t="str">
        <f t="shared" si="83"/>
        <v>High season</v>
      </c>
      <c r="K1324" s="117" t="str" cm="1">
        <f t="array" ref="K1324">_xlfn.IFS(AND(H1324="Weekday", J1324="High season"), VLOOKUP(B1324, high_weekday, 2, 0),
    AND(H1324="Saturday", J1324="High season"), VLOOKUP(B1324, high_saturday, 2, 0),
    AND(H1324="Sunday", J1324="High season"), VLOOKUP(B1324, high_sunday, 2, 0),
    AND(H1324="Weekday", J1324="Low season"), VLOOKUP(B1324, low_weekdays, 2, 0),
    AND(H1324="Saturday", J1324="Low season"), VLOOKUP(B1324, low_saturday, 2, 0),
    AND(H1324="Sunday", J1324="Low season"), VLOOKUP(B1324, low_sunday, 2, 0),
    TRUE, "error")</f>
        <v>Standard</v>
      </c>
    </row>
    <row r="1325" spans="1:11" x14ac:dyDescent="0.25">
      <c r="A1325" s="111">
        <v>45166</v>
      </c>
      <c r="B1325" s="86">
        <v>0.41666666666666702</v>
      </c>
      <c r="C1325" s="91">
        <f t="shared" ca="1" si="80"/>
        <v>9</v>
      </c>
      <c r="D1325" s="118">
        <v>20</v>
      </c>
      <c r="E1325" s="119">
        <v>0.39583333333333298</v>
      </c>
      <c r="F1325" s="119">
        <v>0.41666666666666702</v>
      </c>
      <c r="G1325" s="115">
        <f t="shared" si="81"/>
        <v>2</v>
      </c>
      <c r="H1325" s="116" t="str" cm="1">
        <f t="array" ref="H1325">_xlfn.IFS((G1325&gt;=2)*(G1325&lt;=6), "Weekday", G1325=7, "Saturday", G1325=1, "Sunday")</f>
        <v>Weekday</v>
      </c>
      <c r="I1325" s="116">
        <f t="shared" si="82"/>
        <v>8</v>
      </c>
      <c r="J1325" s="116" t="str">
        <f t="shared" si="83"/>
        <v>High season</v>
      </c>
      <c r="K1325" s="117" t="str" cm="1">
        <f t="array" ref="K1325">_xlfn.IFS(AND(H1325="Weekday", J1325="High season"), VLOOKUP(B1325, high_weekday, 2, 0),
    AND(H1325="Saturday", J1325="High season"), VLOOKUP(B1325, high_saturday, 2, 0),
    AND(H1325="Sunday", J1325="High season"), VLOOKUP(B1325, high_sunday, 2, 0),
    AND(H1325="Weekday", J1325="Low season"), VLOOKUP(B1325, low_weekdays, 2, 0),
    AND(H1325="Saturday", J1325="Low season"), VLOOKUP(B1325, low_saturday, 2, 0),
    AND(H1325="Sunday", J1325="Low season"), VLOOKUP(B1325, low_sunday, 2, 0),
    TRUE, "error")</f>
        <v>Standard</v>
      </c>
    </row>
    <row r="1326" spans="1:11" x14ac:dyDescent="0.25">
      <c r="A1326" s="111">
        <v>45166</v>
      </c>
      <c r="B1326" s="86">
        <v>0.4375</v>
      </c>
      <c r="C1326" s="91">
        <f t="shared" ca="1" si="80"/>
        <v>25</v>
      </c>
      <c r="D1326" s="118">
        <v>21</v>
      </c>
      <c r="E1326" s="119">
        <v>0.41666666666666702</v>
      </c>
      <c r="F1326" s="119">
        <v>0.4375</v>
      </c>
      <c r="G1326" s="115">
        <f t="shared" si="81"/>
        <v>2</v>
      </c>
      <c r="H1326" s="116" t="str" cm="1">
        <f t="array" ref="H1326">_xlfn.IFS((G1326&gt;=2)*(G1326&lt;=6), "Weekday", G1326=7, "Saturday", G1326=1, "Sunday")</f>
        <v>Weekday</v>
      </c>
      <c r="I1326" s="116">
        <f t="shared" si="82"/>
        <v>8</v>
      </c>
      <c r="J1326" s="116" t="str">
        <f t="shared" si="83"/>
        <v>High season</v>
      </c>
      <c r="K1326" s="117" t="str" cm="1">
        <f t="array" ref="K1326">_xlfn.IFS(AND(H1326="Weekday", J1326="High season"), VLOOKUP(B1326, high_weekday, 2, 0),
    AND(H1326="Saturday", J1326="High season"), VLOOKUP(B1326, high_saturday, 2, 0),
    AND(H1326="Sunday", J1326="High season"), VLOOKUP(B1326, high_sunday, 2, 0),
    AND(H1326="Weekday", J1326="Low season"), VLOOKUP(B1326, low_weekdays, 2, 0),
    AND(H1326="Saturday", J1326="Low season"), VLOOKUP(B1326, low_saturday, 2, 0),
    AND(H1326="Sunday", J1326="Low season"), VLOOKUP(B1326, low_sunday, 2, 0),
    TRUE, "error")</f>
        <v>Standard</v>
      </c>
    </row>
    <row r="1327" spans="1:11" x14ac:dyDescent="0.25">
      <c r="A1327" s="111">
        <v>45166</v>
      </c>
      <c r="B1327" s="86">
        <v>0.45833333333333298</v>
      </c>
      <c r="C1327" s="91">
        <f t="shared" ca="1" si="80"/>
        <v>3</v>
      </c>
      <c r="D1327" s="118">
        <v>22</v>
      </c>
      <c r="E1327" s="119">
        <v>0.4375</v>
      </c>
      <c r="F1327" s="119">
        <v>0.45833333333333298</v>
      </c>
      <c r="G1327" s="115">
        <f t="shared" si="81"/>
        <v>2</v>
      </c>
      <c r="H1327" s="116" t="str" cm="1">
        <f t="array" ref="H1327">_xlfn.IFS((G1327&gt;=2)*(G1327&lt;=6), "Weekday", G1327=7, "Saturday", G1327=1, "Sunday")</f>
        <v>Weekday</v>
      </c>
      <c r="I1327" s="116">
        <f t="shared" si="82"/>
        <v>8</v>
      </c>
      <c r="J1327" s="116" t="str">
        <f t="shared" si="83"/>
        <v>High season</v>
      </c>
      <c r="K1327" s="117" t="str" cm="1">
        <f t="array" ref="K1327">_xlfn.IFS(AND(H1327="Weekday", J1327="High season"), VLOOKUP(B1327, high_weekday, 2, 0),
    AND(H1327="Saturday", J1327="High season"), VLOOKUP(B1327, high_saturday, 2, 0),
    AND(H1327="Sunday", J1327="High season"), VLOOKUP(B1327, high_sunday, 2, 0),
    AND(H1327="Weekday", J1327="Low season"), VLOOKUP(B1327, low_weekdays, 2, 0),
    AND(H1327="Saturday", J1327="Low season"), VLOOKUP(B1327, low_saturday, 2, 0),
    AND(H1327="Sunday", J1327="Low season"), VLOOKUP(B1327, low_sunday, 2, 0),
    TRUE, "error")</f>
        <v>Standard</v>
      </c>
    </row>
    <row r="1328" spans="1:11" x14ac:dyDescent="0.25">
      <c r="A1328" s="111">
        <v>45166</v>
      </c>
      <c r="B1328" s="86">
        <v>0.47916666666666702</v>
      </c>
      <c r="C1328" s="91">
        <f t="shared" ca="1" si="80"/>
        <v>15</v>
      </c>
      <c r="D1328" s="118">
        <v>23</v>
      </c>
      <c r="E1328" s="119">
        <v>0.45833333333333298</v>
      </c>
      <c r="F1328" s="119">
        <v>0.47916666666666702</v>
      </c>
      <c r="G1328" s="115">
        <f t="shared" si="81"/>
        <v>2</v>
      </c>
      <c r="H1328" s="116" t="str" cm="1">
        <f t="array" ref="H1328">_xlfn.IFS((G1328&gt;=2)*(G1328&lt;=6), "Weekday", G1328=7, "Saturday", G1328=1, "Sunday")</f>
        <v>Weekday</v>
      </c>
      <c r="I1328" s="116">
        <f t="shared" si="82"/>
        <v>8</v>
      </c>
      <c r="J1328" s="116" t="str">
        <f t="shared" si="83"/>
        <v>High season</v>
      </c>
      <c r="K1328" s="117" t="str" cm="1">
        <f t="array" ref="K1328">_xlfn.IFS(AND(H1328="Weekday", J1328="High season"), VLOOKUP(B1328, high_weekday, 2, 0),
    AND(H1328="Saturday", J1328="High season"), VLOOKUP(B1328, high_saturday, 2, 0),
    AND(H1328="Sunday", J1328="High season"), VLOOKUP(B1328, high_sunday, 2, 0),
    AND(H1328="Weekday", J1328="Low season"), VLOOKUP(B1328, low_weekdays, 2, 0),
    AND(H1328="Saturday", J1328="Low season"), VLOOKUP(B1328, low_saturday, 2, 0),
    AND(H1328="Sunday", J1328="Low season"), VLOOKUP(B1328, low_sunday, 2, 0),
    TRUE, "error")</f>
        <v>Standard</v>
      </c>
    </row>
    <row r="1329" spans="1:11" x14ac:dyDescent="0.25">
      <c r="A1329" s="111">
        <v>45166</v>
      </c>
      <c r="B1329" s="86">
        <v>0.5</v>
      </c>
      <c r="C1329" s="91">
        <f t="shared" ca="1" si="80"/>
        <v>25</v>
      </c>
      <c r="D1329" s="118">
        <v>24</v>
      </c>
      <c r="E1329" s="119">
        <v>0.47916666666666702</v>
      </c>
      <c r="F1329" s="119">
        <v>0.5</v>
      </c>
      <c r="G1329" s="115">
        <f t="shared" si="81"/>
        <v>2</v>
      </c>
      <c r="H1329" s="116" t="str" cm="1">
        <f t="array" ref="H1329">_xlfn.IFS((G1329&gt;=2)*(G1329&lt;=6), "Weekday", G1329=7, "Saturday", G1329=1, "Sunday")</f>
        <v>Weekday</v>
      </c>
      <c r="I1329" s="116">
        <f t="shared" si="82"/>
        <v>8</v>
      </c>
      <c r="J1329" s="116" t="str">
        <f t="shared" si="83"/>
        <v>High season</v>
      </c>
      <c r="K1329" s="117" t="str" cm="1">
        <f t="array" ref="K1329">_xlfn.IFS(AND(H1329="Weekday", J1329="High season"), VLOOKUP(B1329, high_weekday, 2, 0),
    AND(H1329="Saturday", J1329="High season"), VLOOKUP(B1329, high_saturday, 2, 0),
    AND(H1329="Sunday", J1329="High season"), VLOOKUP(B1329, high_sunday, 2, 0),
    AND(H1329="Weekday", J1329="Low season"), VLOOKUP(B1329, low_weekdays, 2, 0),
    AND(H1329="Saturday", J1329="Low season"), VLOOKUP(B1329, low_saturday, 2, 0),
    AND(H1329="Sunday", J1329="Low season"), VLOOKUP(B1329, low_sunday, 2, 0),
    TRUE, "error")</f>
        <v>Standard</v>
      </c>
    </row>
    <row r="1330" spans="1:11" x14ac:dyDescent="0.25">
      <c r="A1330" s="111">
        <v>45166</v>
      </c>
      <c r="B1330" s="86">
        <v>0.52083333333333304</v>
      </c>
      <c r="C1330" s="91">
        <f t="shared" ca="1" si="80"/>
        <v>26</v>
      </c>
      <c r="D1330" s="118">
        <v>25</v>
      </c>
      <c r="E1330" s="119">
        <v>0.5</v>
      </c>
      <c r="F1330" s="119">
        <v>0.52083333333333304</v>
      </c>
      <c r="G1330" s="115">
        <f t="shared" si="81"/>
        <v>2</v>
      </c>
      <c r="H1330" s="116" t="str" cm="1">
        <f t="array" ref="H1330">_xlfn.IFS((G1330&gt;=2)*(G1330&lt;=6), "Weekday", G1330=7, "Saturday", G1330=1, "Sunday")</f>
        <v>Weekday</v>
      </c>
      <c r="I1330" s="116">
        <f t="shared" si="82"/>
        <v>8</v>
      </c>
      <c r="J1330" s="116" t="str">
        <f t="shared" si="83"/>
        <v>High season</v>
      </c>
      <c r="K1330" s="117" t="str" cm="1">
        <f t="array" ref="K1330">_xlfn.IFS(AND(H1330="Weekday", J1330="High season"), VLOOKUP(B1330, high_weekday, 2, 0),
    AND(H1330="Saturday", J1330="High season"), VLOOKUP(B1330, high_saturday, 2, 0),
    AND(H1330="Sunday", J1330="High season"), VLOOKUP(B1330, high_sunday, 2, 0),
    AND(H1330="Weekday", J1330="Low season"), VLOOKUP(B1330, low_weekdays, 2, 0),
    AND(H1330="Saturday", J1330="Low season"), VLOOKUP(B1330, low_saturday, 2, 0),
    AND(H1330="Sunday", J1330="Low season"), VLOOKUP(B1330, low_sunday, 2, 0),
    TRUE, "error")</f>
        <v>Standard</v>
      </c>
    </row>
    <row r="1331" spans="1:11" x14ac:dyDescent="0.25">
      <c r="A1331" s="111">
        <v>45166</v>
      </c>
      <c r="B1331" s="86">
        <v>0.54166666666666696</v>
      </c>
      <c r="C1331" s="91">
        <f t="shared" ca="1" si="80"/>
        <v>27</v>
      </c>
      <c r="D1331" s="118">
        <v>26</v>
      </c>
      <c r="E1331" s="119">
        <v>0.52083333333333304</v>
      </c>
      <c r="F1331" s="119">
        <v>0.54166666666666696</v>
      </c>
      <c r="G1331" s="115">
        <f t="shared" si="81"/>
        <v>2</v>
      </c>
      <c r="H1331" s="116" t="str" cm="1">
        <f t="array" ref="H1331">_xlfn.IFS((G1331&gt;=2)*(G1331&lt;=6), "Weekday", G1331=7, "Saturday", G1331=1, "Sunday")</f>
        <v>Weekday</v>
      </c>
      <c r="I1331" s="116">
        <f t="shared" si="82"/>
        <v>8</v>
      </c>
      <c r="J1331" s="116" t="str">
        <f t="shared" si="83"/>
        <v>High season</v>
      </c>
      <c r="K1331" s="117" t="str" cm="1">
        <f t="array" ref="K1331">_xlfn.IFS(AND(H1331="Weekday", J1331="High season"), VLOOKUP(B1331, high_weekday, 2, 0),
    AND(H1331="Saturday", J1331="High season"), VLOOKUP(B1331, high_saturday, 2, 0),
    AND(H1331="Sunday", J1331="High season"), VLOOKUP(B1331, high_sunday, 2, 0),
    AND(H1331="Weekday", J1331="Low season"), VLOOKUP(B1331, low_weekdays, 2, 0),
    AND(H1331="Saturday", J1331="Low season"), VLOOKUP(B1331, low_saturday, 2, 0),
    AND(H1331="Sunday", J1331="Low season"), VLOOKUP(B1331, low_sunday, 2, 0),
    TRUE, "error")</f>
        <v>Standard</v>
      </c>
    </row>
    <row r="1332" spans="1:11" x14ac:dyDescent="0.25">
      <c r="A1332" s="111">
        <v>45166</v>
      </c>
      <c r="B1332" s="86">
        <v>0.5625</v>
      </c>
      <c r="C1332" s="91">
        <f t="shared" ca="1" si="80"/>
        <v>5</v>
      </c>
      <c r="D1332" s="118">
        <v>27</v>
      </c>
      <c r="E1332" s="119">
        <v>0.54166666666666696</v>
      </c>
      <c r="F1332" s="119">
        <v>0.5625</v>
      </c>
      <c r="G1332" s="115">
        <f t="shared" si="81"/>
        <v>2</v>
      </c>
      <c r="H1332" s="116" t="str" cm="1">
        <f t="array" ref="H1332">_xlfn.IFS((G1332&gt;=2)*(G1332&lt;=6), "Weekday", G1332=7, "Saturday", G1332=1, "Sunday")</f>
        <v>Weekday</v>
      </c>
      <c r="I1332" s="116">
        <f t="shared" si="82"/>
        <v>8</v>
      </c>
      <c r="J1332" s="116" t="str">
        <f t="shared" si="83"/>
        <v>High season</v>
      </c>
      <c r="K1332" s="117" t="str" cm="1">
        <f t="array" ref="K1332">_xlfn.IFS(AND(H1332="Weekday", J1332="High season"), VLOOKUP(B1332, high_weekday, 2, 0),
    AND(H1332="Saturday", J1332="High season"), VLOOKUP(B1332, high_saturday, 2, 0),
    AND(H1332="Sunday", J1332="High season"), VLOOKUP(B1332, high_sunday, 2, 0),
    AND(H1332="Weekday", J1332="Low season"), VLOOKUP(B1332, low_weekdays, 2, 0),
    AND(H1332="Saturday", J1332="Low season"), VLOOKUP(B1332, low_saturday, 2, 0),
    AND(H1332="Sunday", J1332="Low season"), VLOOKUP(B1332, low_sunday, 2, 0),
    TRUE, "error")</f>
        <v>Standard</v>
      </c>
    </row>
    <row r="1333" spans="1:11" x14ac:dyDescent="0.25">
      <c r="A1333" s="111">
        <v>45166</v>
      </c>
      <c r="B1333" s="86">
        <v>0.58333333333333304</v>
      </c>
      <c r="C1333" s="91">
        <f t="shared" ca="1" si="80"/>
        <v>21</v>
      </c>
      <c r="D1333" s="118">
        <v>28</v>
      </c>
      <c r="E1333" s="119">
        <v>0.5625</v>
      </c>
      <c r="F1333" s="119">
        <v>0.58333333333333304</v>
      </c>
      <c r="G1333" s="115">
        <f t="shared" si="81"/>
        <v>2</v>
      </c>
      <c r="H1333" s="116" t="str" cm="1">
        <f t="array" ref="H1333">_xlfn.IFS((G1333&gt;=2)*(G1333&lt;=6), "Weekday", G1333=7, "Saturday", G1333=1, "Sunday")</f>
        <v>Weekday</v>
      </c>
      <c r="I1333" s="116">
        <f t="shared" si="82"/>
        <v>8</v>
      </c>
      <c r="J1333" s="116" t="str">
        <f t="shared" si="83"/>
        <v>High season</v>
      </c>
      <c r="K1333" s="117" t="str" cm="1">
        <f t="array" ref="K1333">_xlfn.IFS(AND(H1333="Weekday", J1333="High season"), VLOOKUP(B1333, high_weekday, 2, 0),
    AND(H1333="Saturday", J1333="High season"), VLOOKUP(B1333, high_saturday, 2, 0),
    AND(H1333="Sunday", J1333="High season"), VLOOKUP(B1333, high_sunday, 2, 0),
    AND(H1333="Weekday", J1333="Low season"), VLOOKUP(B1333, low_weekdays, 2, 0),
    AND(H1333="Saturday", J1333="Low season"), VLOOKUP(B1333, low_saturday, 2, 0),
    AND(H1333="Sunday", J1333="Low season"), VLOOKUP(B1333, low_sunday, 2, 0),
    TRUE, "error")</f>
        <v>Standard</v>
      </c>
    </row>
    <row r="1334" spans="1:11" x14ac:dyDescent="0.25">
      <c r="A1334" s="111">
        <v>45166</v>
      </c>
      <c r="B1334" s="86">
        <v>0.60416666666666696</v>
      </c>
      <c r="C1334" s="91">
        <f t="shared" ca="1" si="80"/>
        <v>19</v>
      </c>
      <c r="D1334" s="118">
        <v>29</v>
      </c>
      <c r="E1334" s="119">
        <v>0.58333333333333304</v>
      </c>
      <c r="F1334" s="119">
        <v>0.60416666666666696</v>
      </c>
      <c r="G1334" s="115">
        <f t="shared" si="81"/>
        <v>2</v>
      </c>
      <c r="H1334" s="116" t="str" cm="1">
        <f t="array" ref="H1334">_xlfn.IFS((G1334&gt;=2)*(G1334&lt;=6), "Weekday", G1334=7, "Saturday", G1334=1, "Sunday")</f>
        <v>Weekday</v>
      </c>
      <c r="I1334" s="116">
        <f t="shared" si="82"/>
        <v>8</v>
      </c>
      <c r="J1334" s="116" t="str">
        <f t="shared" si="83"/>
        <v>High season</v>
      </c>
      <c r="K1334" s="117" t="str" cm="1">
        <f t="array" ref="K1334">_xlfn.IFS(AND(H1334="Weekday", J1334="High season"), VLOOKUP(B1334, high_weekday, 2, 0),
    AND(H1334="Saturday", J1334="High season"), VLOOKUP(B1334, high_saturday, 2, 0),
    AND(H1334="Sunday", J1334="High season"), VLOOKUP(B1334, high_sunday, 2, 0),
    AND(H1334="Weekday", J1334="Low season"), VLOOKUP(B1334, low_weekdays, 2, 0),
    AND(H1334="Saturday", J1334="Low season"), VLOOKUP(B1334, low_saturday, 2, 0),
    AND(H1334="Sunday", J1334="Low season"), VLOOKUP(B1334, low_sunday, 2, 0),
    TRUE, "error")</f>
        <v>Standard</v>
      </c>
    </row>
    <row r="1335" spans="1:11" x14ac:dyDescent="0.25">
      <c r="A1335" s="111">
        <v>45166</v>
      </c>
      <c r="B1335" s="86">
        <v>0.625</v>
      </c>
      <c r="C1335" s="91">
        <f t="shared" ca="1" si="80"/>
        <v>14</v>
      </c>
      <c r="D1335" s="118">
        <v>30</v>
      </c>
      <c r="E1335" s="119">
        <v>0.60416666666666696</v>
      </c>
      <c r="F1335" s="119">
        <v>0.625</v>
      </c>
      <c r="G1335" s="115">
        <f t="shared" si="81"/>
        <v>2</v>
      </c>
      <c r="H1335" s="116" t="str" cm="1">
        <f t="array" ref="H1335">_xlfn.IFS((G1335&gt;=2)*(G1335&lt;=6), "Weekday", G1335=7, "Saturday", G1335=1, "Sunday")</f>
        <v>Weekday</v>
      </c>
      <c r="I1335" s="116">
        <f t="shared" si="82"/>
        <v>8</v>
      </c>
      <c r="J1335" s="116" t="str">
        <f t="shared" si="83"/>
        <v>High season</v>
      </c>
      <c r="K1335" s="117" t="str" cm="1">
        <f t="array" ref="K1335">_xlfn.IFS(AND(H1335="Weekday", J1335="High season"), VLOOKUP(B1335, high_weekday, 2, 0),
    AND(H1335="Saturday", J1335="High season"), VLOOKUP(B1335, high_saturday, 2, 0),
    AND(H1335="Sunday", J1335="High season"), VLOOKUP(B1335, high_sunday, 2, 0),
    AND(H1335="Weekday", J1335="Low season"), VLOOKUP(B1335, low_weekdays, 2, 0),
    AND(H1335="Saturday", J1335="Low season"), VLOOKUP(B1335, low_saturday, 2, 0),
    AND(H1335="Sunday", J1335="Low season"), VLOOKUP(B1335, low_sunday, 2, 0),
    TRUE, "error")</f>
        <v>Standard</v>
      </c>
    </row>
    <row r="1336" spans="1:11" x14ac:dyDescent="0.25">
      <c r="A1336" s="111">
        <v>45166</v>
      </c>
      <c r="B1336" s="86">
        <v>0.64583333333333304</v>
      </c>
      <c r="C1336" s="91">
        <f t="shared" ca="1" si="80"/>
        <v>29</v>
      </c>
      <c r="D1336" s="118">
        <v>31</v>
      </c>
      <c r="E1336" s="119">
        <v>0.625</v>
      </c>
      <c r="F1336" s="119">
        <v>0.64583333333333304</v>
      </c>
      <c r="G1336" s="115">
        <f t="shared" si="81"/>
        <v>2</v>
      </c>
      <c r="H1336" s="116" t="str" cm="1">
        <f t="array" ref="H1336">_xlfn.IFS((G1336&gt;=2)*(G1336&lt;=6), "Weekday", G1336=7, "Saturday", G1336=1, "Sunday")</f>
        <v>Weekday</v>
      </c>
      <c r="I1336" s="116">
        <f t="shared" si="82"/>
        <v>8</v>
      </c>
      <c r="J1336" s="116" t="str">
        <f t="shared" si="83"/>
        <v>High season</v>
      </c>
      <c r="K1336" s="117" t="str" cm="1">
        <f t="array" ref="K1336">_xlfn.IFS(AND(H1336="Weekday", J1336="High season"), VLOOKUP(B1336, high_weekday, 2, 0),
    AND(H1336="Saturday", J1336="High season"), VLOOKUP(B1336, high_saturday, 2, 0),
    AND(H1336="Sunday", J1336="High season"), VLOOKUP(B1336, high_sunday, 2, 0),
    AND(H1336="Weekday", J1336="Low season"), VLOOKUP(B1336, low_weekdays, 2, 0),
    AND(H1336="Saturday", J1336="Low season"), VLOOKUP(B1336, low_saturday, 2, 0),
    AND(H1336="Sunday", J1336="Low season"), VLOOKUP(B1336, low_sunday, 2, 0),
    TRUE, "error")</f>
        <v>Standard</v>
      </c>
    </row>
    <row r="1337" spans="1:11" x14ac:dyDescent="0.25">
      <c r="A1337" s="111">
        <v>45166</v>
      </c>
      <c r="B1337" s="86">
        <v>0.66666666666666696</v>
      </c>
      <c r="C1337" s="91">
        <f t="shared" ca="1" si="80"/>
        <v>20</v>
      </c>
      <c r="D1337" s="118">
        <v>32</v>
      </c>
      <c r="E1337" s="119">
        <v>0.64583333333333304</v>
      </c>
      <c r="F1337" s="119">
        <v>0.66666666666666696</v>
      </c>
      <c r="G1337" s="115">
        <f t="shared" si="81"/>
        <v>2</v>
      </c>
      <c r="H1337" s="116" t="str" cm="1">
        <f t="array" ref="H1337">_xlfn.IFS((G1337&gt;=2)*(G1337&lt;=6), "Weekday", G1337=7, "Saturday", G1337=1, "Sunday")</f>
        <v>Weekday</v>
      </c>
      <c r="I1337" s="116">
        <f t="shared" si="82"/>
        <v>8</v>
      </c>
      <c r="J1337" s="116" t="str">
        <f t="shared" si="83"/>
        <v>High season</v>
      </c>
      <c r="K1337" s="117" t="str" cm="1">
        <f t="array" ref="K1337">_xlfn.IFS(AND(H1337="Weekday", J1337="High season"), VLOOKUP(B1337, high_weekday, 2, 0),
    AND(H1337="Saturday", J1337="High season"), VLOOKUP(B1337, high_saturday, 2, 0),
    AND(H1337="Sunday", J1337="High season"), VLOOKUP(B1337, high_sunday, 2, 0),
    AND(H1337="Weekday", J1337="Low season"), VLOOKUP(B1337, low_weekdays, 2, 0),
    AND(H1337="Saturday", J1337="Low season"), VLOOKUP(B1337, low_saturday, 2, 0),
    AND(H1337="Sunday", J1337="Low season"), VLOOKUP(B1337, low_sunday, 2, 0),
    TRUE, "error")</f>
        <v>Standard</v>
      </c>
    </row>
    <row r="1338" spans="1:11" x14ac:dyDescent="0.25">
      <c r="A1338" s="111">
        <v>45166</v>
      </c>
      <c r="B1338" s="86">
        <v>0.6875</v>
      </c>
      <c r="C1338" s="91">
        <f t="shared" ca="1" si="80"/>
        <v>15</v>
      </c>
      <c r="D1338" s="118">
        <v>33</v>
      </c>
      <c r="E1338" s="119">
        <v>0.66666666666666696</v>
      </c>
      <c r="F1338" s="119">
        <v>0.6875</v>
      </c>
      <c r="G1338" s="115">
        <f t="shared" si="81"/>
        <v>2</v>
      </c>
      <c r="H1338" s="116" t="str" cm="1">
        <f t="array" ref="H1338">_xlfn.IFS((G1338&gt;=2)*(G1338&lt;=6), "Weekday", G1338=7, "Saturday", G1338=1, "Sunday")</f>
        <v>Weekday</v>
      </c>
      <c r="I1338" s="116">
        <f t="shared" si="82"/>
        <v>8</v>
      </c>
      <c r="J1338" s="116" t="str">
        <f t="shared" si="83"/>
        <v>High season</v>
      </c>
      <c r="K1338" s="117" t="str" cm="1">
        <f t="array" ref="K1338">_xlfn.IFS(AND(H1338="Weekday", J1338="High season"), VLOOKUP(B1338, high_weekday, 2, 0),
    AND(H1338="Saturday", J1338="High season"), VLOOKUP(B1338, high_saturday, 2, 0),
    AND(H1338="Sunday", J1338="High season"), VLOOKUP(B1338, high_sunday, 2, 0),
    AND(H1338="Weekday", J1338="Low season"), VLOOKUP(B1338, low_weekdays, 2, 0),
    AND(H1338="Saturday", J1338="Low season"), VLOOKUP(B1338, low_saturday, 2, 0),
    AND(H1338="Sunday", J1338="Low season"), VLOOKUP(B1338, low_sunday, 2, 0),
    TRUE, "error")</f>
        <v>Standard</v>
      </c>
    </row>
    <row r="1339" spans="1:11" x14ac:dyDescent="0.25">
      <c r="A1339" s="111">
        <v>45166</v>
      </c>
      <c r="B1339" s="86">
        <v>0.70833333333333304</v>
      </c>
      <c r="C1339" s="91">
        <f t="shared" ca="1" si="80"/>
        <v>1</v>
      </c>
      <c r="D1339" s="118">
        <v>34</v>
      </c>
      <c r="E1339" s="119">
        <v>0.6875</v>
      </c>
      <c r="F1339" s="119">
        <v>0.70833333333333304</v>
      </c>
      <c r="G1339" s="115">
        <f t="shared" si="81"/>
        <v>2</v>
      </c>
      <c r="H1339" s="116" t="str" cm="1">
        <f t="array" ref="H1339">_xlfn.IFS((G1339&gt;=2)*(G1339&lt;=6), "Weekday", G1339=7, "Saturday", G1339=1, "Sunday")</f>
        <v>Weekday</v>
      </c>
      <c r="I1339" s="116">
        <f t="shared" si="82"/>
        <v>8</v>
      </c>
      <c r="J1339" s="116" t="str">
        <f t="shared" si="83"/>
        <v>High season</v>
      </c>
      <c r="K1339" s="117" t="str" cm="1">
        <f t="array" ref="K1339">_xlfn.IFS(AND(H1339="Weekday", J1339="High season"), VLOOKUP(B1339, high_weekday, 2, 0),
    AND(H1339="Saturday", J1339="High season"), VLOOKUP(B1339, high_saturday, 2, 0),
    AND(H1339="Sunday", J1339="High season"), VLOOKUP(B1339, high_sunday, 2, 0),
    AND(H1339="Weekday", J1339="Low season"), VLOOKUP(B1339, low_weekdays, 2, 0),
    AND(H1339="Saturday", J1339="Low season"), VLOOKUP(B1339, low_saturday, 2, 0),
    AND(H1339="Sunday", J1339="Low season"), VLOOKUP(B1339, low_sunday, 2, 0),
    TRUE, "error")</f>
        <v>Standard</v>
      </c>
    </row>
    <row r="1340" spans="1:11" x14ac:dyDescent="0.25">
      <c r="A1340" s="111">
        <v>45166</v>
      </c>
      <c r="B1340" s="86">
        <v>0.72916666666666696</v>
      </c>
      <c r="C1340" s="91">
        <f t="shared" ca="1" si="80"/>
        <v>13</v>
      </c>
      <c r="D1340" s="118">
        <v>35</v>
      </c>
      <c r="E1340" s="119">
        <v>0.70833333333333304</v>
      </c>
      <c r="F1340" s="119">
        <v>0.72916666666666696</v>
      </c>
      <c r="G1340" s="115">
        <f t="shared" si="81"/>
        <v>2</v>
      </c>
      <c r="H1340" s="116" t="str" cm="1">
        <f t="array" ref="H1340">_xlfn.IFS((G1340&gt;=2)*(G1340&lt;=6), "Weekday", G1340=7, "Saturday", G1340=1, "Sunday")</f>
        <v>Weekday</v>
      </c>
      <c r="I1340" s="116">
        <f t="shared" si="82"/>
        <v>8</v>
      </c>
      <c r="J1340" s="116" t="str">
        <f t="shared" si="83"/>
        <v>High season</v>
      </c>
      <c r="K1340" s="117" t="str" cm="1">
        <f t="array" ref="K1340">_xlfn.IFS(AND(H1340="Weekday", J1340="High season"), VLOOKUP(B1340, high_weekday, 2, 0),
    AND(H1340="Saturday", J1340="High season"), VLOOKUP(B1340, high_saturday, 2, 0),
    AND(H1340="Sunday", J1340="High season"), VLOOKUP(B1340, high_sunday, 2, 0),
    AND(H1340="Weekday", J1340="Low season"), VLOOKUP(B1340, low_weekdays, 2, 0),
    AND(H1340="Saturday", J1340="Low season"), VLOOKUP(B1340, low_saturday, 2, 0),
    AND(H1340="Sunday", J1340="Low season"), VLOOKUP(B1340, low_sunday, 2, 0),
    TRUE, "error")</f>
        <v>Peak</v>
      </c>
    </row>
    <row r="1341" spans="1:11" x14ac:dyDescent="0.25">
      <c r="A1341" s="111">
        <v>45166</v>
      </c>
      <c r="B1341" s="86">
        <v>0.75</v>
      </c>
      <c r="C1341" s="91">
        <f t="shared" ca="1" si="80"/>
        <v>24</v>
      </c>
      <c r="D1341" s="118">
        <v>36</v>
      </c>
      <c r="E1341" s="119">
        <v>0.72916666666666696</v>
      </c>
      <c r="F1341" s="119">
        <v>0.75</v>
      </c>
      <c r="G1341" s="115">
        <f t="shared" si="81"/>
        <v>2</v>
      </c>
      <c r="H1341" s="116" t="str" cm="1">
        <f t="array" ref="H1341">_xlfn.IFS((G1341&gt;=2)*(G1341&lt;=6), "Weekday", G1341=7, "Saturday", G1341=1, "Sunday")</f>
        <v>Weekday</v>
      </c>
      <c r="I1341" s="116">
        <f t="shared" si="82"/>
        <v>8</v>
      </c>
      <c r="J1341" s="116" t="str">
        <f t="shared" si="83"/>
        <v>High season</v>
      </c>
      <c r="K1341" s="117" t="str" cm="1">
        <f t="array" ref="K1341">_xlfn.IFS(AND(H1341="Weekday", J1341="High season"), VLOOKUP(B1341, high_weekday, 2, 0),
    AND(H1341="Saturday", J1341="High season"), VLOOKUP(B1341, high_saturday, 2, 0),
    AND(H1341="Sunday", J1341="High season"), VLOOKUP(B1341, high_sunday, 2, 0),
    AND(H1341="Weekday", J1341="Low season"), VLOOKUP(B1341, low_weekdays, 2, 0),
    AND(H1341="Saturday", J1341="Low season"), VLOOKUP(B1341, low_saturday, 2, 0),
    AND(H1341="Sunday", J1341="Low season"), VLOOKUP(B1341, low_sunday, 2, 0),
    TRUE, "error")</f>
        <v>Peak</v>
      </c>
    </row>
    <row r="1342" spans="1:11" x14ac:dyDescent="0.25">
      <c r="A1342" s="111">
        <v>45166</v>
      </c>
      <c r="B1342" s="86">
        <v>0.77083333333333304</v>
      </c>
      <c r="C1342" s="91">
        <f t="shared" ca="1" si="80"/>
        <v>9</v>
      </c>
      <c r="D1342" s="118">
        <v>37</v>
      </c>
      <c r="E1342" s="119">
        <v>0.75</v>
      </c>
      <c r="F1342" s="119">
        <v>0.77083333333333304</v>
      </c>
      <c r="G1342" s="115">
        <f t="shared" si="81"/>
        <v>2</v>
      </c>
      <c r="H1342" s="116" t="str" cm="1">
        <f t="array" ref="H1342">_xlfn.IFS((G1342&gt;=2)*(G1342&lt;=6), "Weekday", G1342=7, "Saturday", G1342=1, "Sunday")</f>
        <v>Weekday</v>
      </c>
      <c r="I1342" s="116">
        <f t="shared" si="82"/>
        <v>8</v>
      </c>
      <c r="J1342" s="116" t="str">
        <f t="shared" si="83"/>
        <v>High season</v>
      </c>
      <c r="K1342" s="117" t="str" cm="1">
        <f t="array" ref="K1342">_xlfn.IFS(AND(H1342="Weekday", J1342="High season"), VLOOKUP(B1342, high_weekday, 2, 0),
    AND(H1342="Saturday", J1342="High season"), VLOOKUP(B1342, high_saturday, 2, 0),
    AND(H1342="Sunday", J1342="High season"), VLOOKUP(B1342, high_sunday, 2, 0),
    AND(H1342="Weekday", J1342="Low season"), VLOOKUP(B1342, low_weekdays, 2, 0),
    AND(H1342="Saturday", J1342="Low season"), VLOOKUP(B1342, low_saturday, 2, 0),
    AND(H1342="Sunday", J1342="Low season"), VLOOKUP(B1342, low_sunday, 2, 0),
    TRUE, "error")</f>
        <v>Peak</v>
      </c>
    </row>
    <row r="1343" spans="1:11" x14ac:dyDescent="0.25">
      <c r="A1343" s="111">
        <v>45166</v>
      </c>
      <c r="B1343" s="86">
        <v>0.79166666666666696</v>
      </c>
      <c r="C1343" s="91">
        <f t="shared" ca="1" si="80"/>
        <v>10</v>
      </c>
      <c r="D1343" s="118">
        <v>38</v>
      </c>
      <c r="E1343" s="119">
        <v>0.77083333333333304</v>
      </c>
      <c r="F1343" s="119">
        <v>0.79166666666666696</v>
      </c>
      <c r="G1343" s="115">
        <f t="shared" si="81"/>
        <v>2</v>
      </c>
      <c r="H1343" s="116" t="str" cm="1">
        <f t="array" ref="H1343">_xlfn.IFS((G1343&gt;=2)*(G1343&lt;=6), "Weekday", G1343=7, "Saturday", G1343=1, "Sunday")</f>
        <v>Weekday</v>
      </c>
      <c r="I1343" s="116">
        <f t="shared" si="82"/>
        <v>8</v>
      </c>
      <c r="J1343" s="116" t="str">
        <f t="shared" si="83"/>
        <v>High season</v>
      </c>
      <c r="K1343" s="117" t="str" cm="1">
        <f t="array" ref="K1343">_xlfn.IFS(AND(H1343="Weekday", J1343="High season"), VLOOKUP(B1343, high_weekday, 2, 0),
    AND(H1343="Saturday", J1343="High season"), VLOOKUP(B1343, high_saturday, 2, 0),
    AND(H1343="Sunday", J1343="High season"), VLOOKUP(B1343, high_sunday, 2, 0),
    AND(H1343="Weekday", J1343="Low season"), VLOOKUP(B1343, low_weekdays, 2, 0),
    AND(H1343="Saturday", J1343="Low season"), VLOOKUP(B1343, low_saturday, 2, 0),
    AND(H1343="Sunday", J1343="Low season"), VLOOKUP(B1343, low_sunday, 2, 0),
    TRUE, "error")</f>
        <v>Peak</v>
      </c>
    </row>
    <row r="1344" spans="1:11" x14ac:dyDescent="0.25">
      <c r="A1344" s="111">
        <v>45166</v>
      </c>
      <c r="B1344" s="86">
        <v>0.8125</v>
      </c>
      <c r="C1344" s="91">
        <f t="shared" ca="1" si="80"/>
        <v>6</v>
      </c>
      <c r="D1344" s="118">
        <v>39</v>
      </c>
      <c r="E1344" s="119">
        <v>0.79166666666666696</v>
      </c>
      <c r="F1344" s="119">
        <v>0.8125</v>
      </c>
      <c r="G1344" s="115">
        <f t="shared" si="81"/>
        <v>2</v>
      </c>
      <c r="H1344" s="116" t="str" cm="1">
        <f t="array" ref="H1344">_xlfn.IFS((G1344&gt;=2)*(G1344&lt;=6), "Weekday", G1344=7, "Saturday", G1344=1, "Sunday")</f>
        <v>Weekday</v>
      </c>
      <c r="I1344" s="116">
        <f t="shared" si="82"/>
        <v>8</v>
      </c>
      <c r="J1344" s="116" t="str">
        <f t="shared" si="83"/>
        <v>High season</v>
      </c>
      <c r="K1344" s="117" t="str" cm="1">
        <f t="array" ref="K1344">_xlfn.IFS(AND(H1344="Weekday", J1344="High season"), VLOOKUP(B1344, high_weekday, 2, 0),
    AND(H1344="Saturday", J1344="High season"), VLOOKUP(B1344, high_saturday, 2, 0),
    AND(H1344="Sunday", J1344="High season"), VLOOKUP(B1344, high_sunday, 2, 0),
    AND(H1344="Weekday", J1344="Low season"), VLOOKUP(B1344, low_weekdays, 2, 0),
    AND(H1344="Saturday", J1344="Low season"), VLOOKUP(B1344, low_saturday, 2, 0),
    AND(H1344="Sunday", J1344="Low season"), VLOOKUP(B1344, low_sunday, 2, 0),
    TRUE, "error")</f>
        <v>Standard</v>
      </c>
    </row>
    <row r="1345" spans="1:11" x14ac:dyDescent="0.25">
      <c r="A1345" s="111">
        <v>45166</v>
      </c>
      <c r="B1345" s="86">
        <v>0.83333333333333304</v>
      </c>
      <c r="C1345" s="91">
        <f t="shared" ca="1" si="80"/>
        <v>10</v>
      </c>
      <c r="D1345" s="118">
        <v>40</v>
      </c>
      <c r="E1345" s="119">
        <v>0.8125</v>
      </c>
      <c r="F1345" s="119">
        <v>0.83333333333333304</v>
      </c>
      <c r="G1345" s="115">
        <f t="shared" si="81"/>
        <v>2</v>
      </c>
      <c r="H1345" s="116" t="str" cm="1">
        <f t="array" ref="H1345">_xlfn.IFS((G1345&gt;=2)*(G1345&lt;=6), "Weekday", G1345=7, "Saturday", G1345=1, "Sunday")</f>
        <v>Weekday</v>
      </c>
      <c r="I1345" s="116">
        <f t="shared" si="82"/>
        <v>8</v>
      </c>
      <c r="J1345" s="116" t="str">
        <f t="shared" si="83"/>
        <v>High season</v>
      </c>
      <c r="K1345" s="117" t="str" cm="1">
        <f t="array" ref="K1345">_xlfn.IFS(AND(H1345="Weekday", J1345="High season"), VLOOKUP(B1345, high_weekday, 2, 0),
    AND(H1345="Saturday", J1345="High season"), VLOOKUP(B1345, high_saturday, 2, 0),
    AND(H1345="Sunday", J1345="High season"), VLOOKUP(B1345, high_sunday, 2, 0),
    AND(H1345="Weekday", J1345="Low season"), VLOOKUP(B1345, low_weekdays, 2, 0),
    AND(H1345="Saturday", J1345="Low season"), VLOOKUP(B1345, low_saturday, 2, 0),
    AND(H1345="Sunday", J1345="Low season"), VLOOKUP(B1345, low_sunday, 2, 0),
    TRUE, "error")</f>
        <v>Standard</v>
      </c>
    </row>
    <row r="1346" spans="1:11" x14ac:dyDescent="0.25">
      <c r="A1346" s="111">
        <v>45166</v>
      </c>
      <c r="B1346" s="86">
        <v>0.85416666666666696</v>
      </c>
      <c r="C1346" s="91">
        <f t="shared" ca="1" si="80"/>
        <v>5</v>
      </c>
      <c r="D1346" s="118">
        <v>41</v>
      </c>
      <c r="E1346" s="119">
        <v>0.83333333333333304</v>
      </c>
      <c r="F1346" s="119">
        <v>0.85416666666666696</v>
      </c>
      <c r="G1346" s="115">
        <f t="shared" si="81"/>
        <v>2</v>
      </c>
      <c r="H1346" s="116" t="str" cm="1">
        <f t="array" ref="H1346">_xlfn.IFS((G1346&gt;=2)*(G1346&lt;=6), "Weekday", G1346=7, "Saturday", G1346=1, "Sunday")</f>
        <v>Weekday</v>
      </c>
      <c r="I1346" s="116">
        <f t="shared" si="82"/>
        <v>8</v>
      </c>
      <c r="J1346" s="116" t="str">
        <f t="shared" si="83"/>
        <v>High season</v>
      </c>
      <c r="K1346" s="117" t="str" cm="1">
        <f t="array" ref="K1346">_xlfn.IFS(AND(H1346="Weekday", J1346="High season"), VLOOKUP(B1346, high_weekday, 2, 0),
    AND(H1346="Saturday", J1346="High season"), VLOOKUP(B1346, high_saturday, 2, 0),
    AND(H1346="Sunday", J1346="High season"), VLOOKUP(B1346, high_sunday, 2, 0),
    AND(H1346="Weekday", J1346="Low season"), VLOOKUP(B1346, low_weekdays, 2, 0),
    AND(H1346="Saturday", J1346="Low season"), VLOOKUP(B1346, low_saturday, 2, 0),
    AND(H1346="Sunday", J1346="Low season"), VLOOKUP(B1346, low_sunday, 2, 0),
    TRUE, "error")</f>
        <v>Standard</v>
      </c>
    </row>
    <row r="1347" spans="1:11" x14ac:dyDescent="0.25">
      <c r="A1347" s="111">
        <v>45166</v>
      </c>
      <c r="B1347" s="86">
        <v>0.875</v>
      </c>
      <c r="C1347" s="91">
        <f t="shared" ca="1" si="80"/>
        <v>11</v>
      </c>
      <c r="D1347" s="118">
        <v>42</v>
      </c>
      <c r="E1347" s="119">
        <v>0.85416666666666696</v>
      </c>
      <c r="F1347" s="119">
        <v>0.875</v>
      </c>
      <c r="G1347" s="115">
        <f t="shared" si="81"/>
        <v>2</v>
      </c>
      <c r="H1347" s="116" t="str" cm="1">
        <f t="array" ref="H1347">_xlfn.IFS((G1347&gt;=2)*(G1347&lt;=6), "Weekday", G1347=7, "Saturday", G1347=1, "Sunday")</f>
        <v>Weekday</v>
      </c>
      <c r="I1347" s="116">
        <f t="shared" si="82"/>
        <v>8</v>
      </c>
      <c r="J1347" s="116" t="str">
        <f t="shared" si="83"/>
        <v>High season</v>
      </c>
      <c r="K1347" s="117" t="str" cm="1">
        <f t="array" ref="K1347">_xlfn.IFS(AND(H1347="Weekday", J1347="High season"), VLOOKUP(B1347, high_weekday, 2, 0),
    AND(H1347="Saturday", J1347="High season"), VLOOKUP(B1347, high_saturday, 2, 0),
    AND(H1347="Sunday", J1347="High season"), VLOOKUP(B1347, high_sunday, 2, 0),
    AND(H1347="Weekday", J1347="Low season"), VLOOKUP(B1347, low_weekdays, 2, 0),
    AND(H1347="Saturday", J1347="Low season"), VLOOKUP(B1347, low_saturday, 2, 0),
    AND(H1347="Sunday", J1347="Low season"), VLOOKUP(B1347, low_sunday, 2, 0),
    TRUE, "error")</f>
        <v>Standard</v>
      </c>
    </row>
    <row r="1348" spans="1:11" x14ac:dyDescent="0.25">
      <c r="A1348" s="111">
        <v>45166</v>
      </c>
      <c r="B1348" s="86">
        <v>0.89583333333333304</v>
      </c>
      <c r="C1348" s="91">
        <f t="shared" ca="1" si="80"/>
        <v>30</v>
      </c>
      <c r="D1348" s="118">
        <v>43</v>
      </c>
      <c r="E1348" s="119">
        <v>0.875</v>
      </c>
      <c r="F1348" s="119">
        <v>0.89583333333333304</v>
      </c>
      <c r="G1348" s="115">
        <f t="shared" si="81"/>
        <v>2</v>
      </c>
      <c r="H1348" s="116" t="str" cm="1">
        <f t="array" ref="H1348">_xlfn.IFS((G1348&gt;=2)*(G1348&lt;=6), "Weekday", G1348=7, "Saturday", G1348=1, "Sunday")</f>
        <v>Weekday</v>
      </c>
      <c r="I1348" s="116">
        <f t="shared" si="82"/>
        <v>8</v>
      </c>
      <c r="J1348" s="116" t="str">
        <f t="shared" si="83"/>
        <v>High season</v>
      </c>
      <c r="K1348" s="117" t="str" cm="1">
        <f t="array" ref="K1348">_xlfn.IFS(AND(H1348="Weekday", J1348="High season"), VLOOKUP(B1348, high_weekday, 2, 0),
    AND(H1348="Saturday", J1348="High season"), VLOOKUP(B1348, high_saturday, 2, 0),
    AND(H1348="Sunday", J1348="High season"), VLOOKUP(B1348, high_sunday, 2, 0),
    AND(H1348="Weekday", J1348="Low season"), VLOOKUP(B1348, low_weekdays, 2, 0),
    AND(H1348="Saturday", J1348="Low season"), VLOOKUP(B1348, low_saturday, 2, 0),
    AND(H1348="Sunday", J1348="Low season"), VLOOKUP(B1348, low_sunday, 2, 0),
    TRUE, "error")</f>
        <v>Standard</v>
      </c>
    </row>
    <row r="1349" spans="1:11" x14ac:dyDescent="0.25">
      <c r="A1349" s="111">
        <v>45166</v>
      </c>
      <c r="B1349" s="86">
        <v>0.91666666666666696</v>
      </c>
      <c r="C1349" s="91">
        <f t="shared" ca="1" si="80"/>
        <v>16</v>
      </c>
      <c r="D1349" s="118">
        <v>44</v>
      </c>
      <c r="E1349" s="119">
        <v>0.89583333333333304</v>
      </c>
      <c r="F1349" s="119">
        <v>0.91666666666666696</v>
      </c>
      <c r="G1349" s="115">
        <f t="shared" si="81"/>
        <v>2</v>
      </c>
      <c r="H1349" s="116" t="str" cm="1">
        <f t="array" ref="H1349">_xlfn.IFS((G1349&gt;=2)*(G1349&lt;=6), "Weekday", G1349=7, "Saturday", G1349=1, "Sunday")</f>
        <v>Weekday</v>
      </c>
      <c r="I1349" s="116">
        <f t="shared" si="82"/>
        <v>8</v>
      </c>
      <c r="J1349" s="116" t="str">
        <f t="shared" si="83"/>
        <v>High season</v>
      </c>
      <c r="K1349" s="117" t="str" cm="1">
        <f t="array" ref="K1349">_xlfn.IFS(AND(H1349="Weekday", J1349="High season"), VLOOKUP(B1349, high_weekday, 2, 0),
    AND(H1349="Saturday", J1349="High season"), VLOOKUP(B1349, high_saturday, 2, 0),
    AND(H1349="Sunday", J1349="High season"), VLOOKUP(B1349, high_sunday, 2, 0),
    AND(H1349="Weekday", J1349="Low season"), VLOOKUP(B1349, low_weekdays, 2, 0),
    AND(H1349="Saturday", J1349="Low season"), VLOOKUP(B1349, low_saturday, 2, 0),
    AND(H1349="Sunday", J1349="Low season"), VLOOKUP(B1349, low_sunday, 2, 0),
    TRUE, "error")</f>
        <v>Standard</v>
      </c>
    </row>
    <row r="1350" spans="1:11" x14ac:dyDescent="0.25">
      <c r="A1350" s="111">
        <v>45166</v>
      </c>
      <c r="B1350" s="86">
        <v>0.9375</v>
      </c>
      <c r="C1350" s="91">
        <f t="shared" ca="1" si="80"/>
        <v>10</v>
      </c>
      <c r="D1350" s="118">
        <v>45</v>
      </c>
      <c r="E1350" s="119">
        <v>0.91666666666666696</v>
      </c>
      <c r="F1350" s="119">
        <v>0.9375</v>
      </c>
      <c r="G1350" s="115">
        <f t="shared" si="81"/>
        <v>2</v>
      </c>
      <c r="H1350" s="116" t="str" cm="1">
        <f t="array" ref="H1350">_xlfn.IFS((G1350&gt;=2)*(G1350&lt;=6), "Weekday", G1350=7, "Saturday", G1350=1, "Sunday")</f>
        <v>Weekday</v>
      </c>
      <c r="I1350" s="116">
        <f t="shared" si="82"/>
        <v>8</v>
      </c>
      <c r="J1350" s="116" t="str">
        <f t="shared" si="83"/>
        <v>High season</v>
      </c>
      <c r="K1350" s="117" t="str" cm="1">
        <f t="array" ref="K1350">_xlfn.IFS(AND(H1350="Weekday", J1350="High season"), VLOOKUP(B1350, high_weekday, 2, 0),
    AND(H1350="Saturday", J1350="High season"), VLOOKUP(B1350, high_saturday, 2, 0),
    AND(H1350="Sunday", J1350="High season"), VLOOKUP(B1350, high_sunday, 2, 0),
    AND(H1350="Weekday", J1350="Low season"), VLOOKUP(B1350, low_weekdays, 2, 0),
    AND(H1350="Saturday", J1350="Low season"), VLOOKUP(B1350, low_saturday, 2, 0),
    AND(H1350="Sunday", J1350="Low season"), VLOOKUP(B1350, low_sunday, 2, 0),
    TRUE, "error")</f>
        <v>Off-peak</v>
      </c>
    </row>
    <row r="1351" spans="1:11" x14ac:dyDescent="0.25">
      <c r="A1351" s="111">
        <v>45166</v>
      </c>
      <c r="B1351" s="86">
        <v>0.95833333333333304</v>
      </c>
      <c r="C1351" s="91">
        <f t="shared" ca="1" si="80"/>
        <v>26</v>
      </c>
      <c r="D1351" s="118">
        <v>46</v>
      </c>
      <c r="E1351" s="119">
        <v>0.9375</v>
      </c>
      <c r="F1351" s="119">
        <v>0.95833333333333304</v>
      </c>
      <c r="G1351" s="115">
        <f t="shared" si="81"/>
        <v>2</v>
      </c>
      <c r="H1351" s="116" t="str" cm="1">
        <f t="array" ref="H1351">_xlfn.IFS((G1351&gt;=2)*(G1351&lt;=6), "Weekday", G1351=7, "Saturday", G1351=1, "Sunday")</f>
        <v>Weekday</v>
      </c>
      <c r="I1351" s="116">
        <f t="shared" si="82"/>
        <v>8</v>
      </c>
      <c r="J1351" s="116" t="str">
        <f t="shared" si="83"/>
        <v>High season</v>
      </c>
      <c r="K1351" s="117" t="str" cm="1">
        <f t="array" ref="K1351">_xlfn.IFS(AND(H1351="Weekday", J1351="High season"), VLOOKUP(B1351, high_weekday, 2, 0),
    AND(H1351="Saturday", J1351="High season"), VLOOKUP(B1351, high_saturday, 2, 0),
    AND(H1351="Sunday", J1351="High season"), VLOOKUP(B1351, high_sunday, 2, 0),
    AND(H1351="Weekday", J1351="Low season"), VLOOKUP(B1351, low_weekdays, 2, 0),
    AND(H1351="Saturday", J1351="Low season"), VLOOKUP(B1351, low_saturday, 2, 0),
    AND(H1351="Sunday", J1351="Low season"), VLOOKUP(B1351, low_sunday, 2, 0),
    TRUE, "error")</f>
        <v>Off-peak</v>
      </c>
    </row>
    <row r="1352" spans="1:11" x14ac:dyDescent="0.25">
      <c r="A1352" s="111">
        <v>45166</v>
      </c>
      <c r="B1352" s="86">
        <v>0.97916666666666696</v>
      </c>
      <c r="C1352" s="91">
        <f t="shared" ca="1" si="80"/>
        <v>23</v>
      </c>
      <c r="D1352" s="118">
        <v>47</v>
      </c>
      <c r="E1352" s="119">
        <v>0.95833333333333304</v>
      </c>
      <c r="F1352" s="119">
        <v>0.97916666666666696</v>
      </c>
      <c r="G1352" s="115">
        <f t="shared" si="81"/>
        <v>2</v>
      </c>
      <c r="H1352" s="116" t="str" cm="1">
        <f t="array" ref="H1352">_xlfn.IFS((G1352&gt;=2)*(G1352&lt;=6), "Weekday", G1352=7, "Saturday", G1352=1, "Sunday")</f>
        <v>Weekday</v>
      </c>
      <c r="I1352" s="116">
        <f t="shared" si="82"/>
        <v>8</v>
      </c>
      <c r="J1352" s="116" t="str">
        <f t="shared" si="83"/>
        <v>High season</v>
      </c>
      <c r="K1352" s="117" t="str" cm="1">
        <f t="array" ref="K1352">_xlfn.IFS(AND(H1352="Weekday", J1352="High season"), VLOOKUP(B1352, high_weekday, 2, 0),
    AND(H1352="Saturday", J1352="High season"), VLOOKUP(B1352, high_saturday, 2, 0),
    AND(H1352="Sunday", J1352="High season"), VLOOKUP(B1352, high_sunday, 2, 0),
    AND(H1352="Weekday", J1352="Low season"), VLOOKUP(B1352, low_weekdays, 2, 0),
    AND(H1352="Saturday", J1352="Low season"), VLOOKUP(B1352, low_saturday, 2, 0),
    AND(H1352="Sunday", J1352="Low season"), VLOOKUP(B1352, low_sunday, 2, 0),
    TRUE, "error")</f>
        <v>Off-peak</v>
      </c>
    </row>
    <row r="1353" spans="1:11" x14ac:dyDescent="0.25">
      <c r="A1353" s="111">
        <v>45166</v>
      </c>
      <c r="B1353" s="86">
        <v>1</v>
      </c>
      <c r="C1353" s="91">
        <f t="shared" ca="1" si="80"/>
        <v>24</v>
      </c>
      <c r="D1353" s="118">
        <v>48</v>
      </c>
      <c r="E1353" s="119">
        <v>0.97916666666666696</v>
      </c>
      <c r="F1353" s="119">
        <v>1</v>
      </c>
      <c r="G1353" s="115">
        <f t="shared" si="81"/>
        <v>2</v>
      </c>
      <c r="H1353" s="116" t="str" cm="1">
        <f t="array" ref="H1353">_xlfn.IFS((G1353&gt;=2)*(G1353&lt;=6), "Weekday", G1353=7, "Saturday", G1353=1, "Sunday")</f>
        <v>Weekday</v>
      </c>
      <c r="I1353" s="116">
        <f t="shared" si="82"/>
        <v>8</v>
      </c>
      <c r="J1353" s="116" t="str">
        <f t="shared" si="83"/>
        <v>High season</v>
      </c>
      <c r="K1353" s="117" t="str" cm="1">
        <f t="array" ref="K1353">_xlfn.IFS(AND(H1353="Weekday", J1353="High season"), VLOOKUP(B1353, high_weekday, 2, 0),
    AND(H1353="Saturday", J1353="High season"), VLOOKUP(B1353, high_saturday, 2, 0),
    AND(H1353="Sunday", J1353="High season"), VLOOKUP(B1353, high_sunday, 2, 0),
    AND(H1353="Weekday", J1353="Low season"), VLOOKUP(B1353, low_weekdays, 2, 0),
    AND(H1353="Saturday", J1353="Low season"), VLOOKUP(B1353, low_saturday, 2, 0),
    AND(H1353="Sunday", J1353="Low season"), VLOOKUP(B1353, low_sunday, 2, 0),
    TRUE, "error")</f>
        <v>Off-peak</v>
      </c>
    </row>
    <row r="1354" spans="1:11" x14ac:dyDescent="0.25">
      <c r="A1354" s="111">
        <v>45167</v>
      </c>
      <c r="B1354" s="86">
        <v>2.0833333333333332E-2</v>
      </c>
      <c r="C1354" s="91">
        <f t="shared" ca="1" si="80"/>
        <v>14</v>
      </c>
      <c r="D1354" s="118">
        <v>1</v>
      </c>
      <c r="E1354" s="119">
        <v>0</v>
      </c>
      <c r="F1354" s="119">
        <v>2.0833333333333332E-2</v>
      </c>
      <c r="G1354" s="115">
        <f t="shared" si="81"/>
        <v>3</v>
      </c>
      <c r="H1354" s="116" t="str" cm="1">
        <f t="array" ref="H1354">_xlfn.IFS((G1354&gt;=2)*(G1354&lt;=6), "Weekday", G1354=7, "Saturday", G1354=1, "Sunday")</f>
        <v>Weekday</v>
      </c>
      <c r="I1354" s="116">
        <f t="shared" si="82"/>
        <v>8</v>
      </c>
      <c r="J1354" s="116" t="str">
        <f t="shared" si="83"/>
        <v>High season</v>
      </c>
      <c r="K1354" s="117" t="str" cm="1">
        <f t="array" ref="K1354">_xlfn.IFS(AND(H1354="Weekday", J1354="High season"), VLOOKUP(B1354, high_weekday, 2, 0),
    AND(H1354="Saturday", J1354="High season"), VLOOKUP(B1354, high_saturday, 2, 0),
    AND(H1354="Sunday", J1354="High season"), VLOOKUP(B1354, high_sunday, 2, 0),
    AND(H1354="Weekday", J1354="Low season"), VLOOKUP(B1354, low_weekdays, 2, 0),
    AND(H1354="Saturday", J1354="Low season"), VLOOKUP(B1354, low_saturday, 2, 0),
    AND(H1354="Sunday", J1354="Low season"), VLOOKUP(B1354, low_sunday, 2, 0),
    TRUE, "error")</f>
        <v>Off-peak</v>
      </c>
    </row>
    <row r="1355" spans="1:11" x14ac:dyDescent="0.25">
      <c r="A1355" s="111">
        <v>45167</v>
      </c>
      <c r="B1355" s="86">
        <v>4.1666666666666664E-2</v>
      </c>
      <c r="C1355" s="91">
        <f t="shared" ref="C1355:C1418" ca="1" si="84">RANDBETWEEN(1,30)</f>
        <v>28</v>
      </c>
      <c r="D1355" s="118">
        <v>2</v>
      </c>
      <c r="E1355" s="119">
        <v>2.0833333333333332E-2</v>
      </c>
      <c r="F1355" s="119">
        <v>4.1666666666666664E-2</v>
      </c>
      <c r="G1355" s="115">
        <f t="shared" ref="G1355:G1418" si="85">WEEKDAY(A1355)</f>
        <v>3</v>
      </c>
      <c r="H1355" s="116" t="str" cm="1">
        <f t="array" ref="H1355">_xlfn.IFS((G1355&gt;=2)*(G1355&lt;=6), "Weekday", G1355=7, "Saturday", G1355=1, "Sunday")</f>
        <v>Weekday</v>
      </c>
      <c r="I1355" s="116">
        <f t="shared" ref="I1355:I1418" si="86">MONTH(A1355)</f>
        <v>8</v>
      </c>
      <c r="J1355" s="116" t="str">
        <f t="shared" ref="J1355:J1418" si="87">IF(AND(I1355&gt;6, I1355&lt;9), "High season", "Low season")</f>
        <v>High season</v>
      </c>
      <c r="K1355" s="117" t="str" cm="1">
        <f t="array" ref="K1355">_xlfn.IFS(AND(H1355="Weekday", J1355="High season"), VLOOKUP(B1355, high_weekday, 2, 0),
    AND(H1355="Saturday", J1355="High season"), VLOOKUP(B1355, high_saturday, 2, 0),
    AND(H1355="Sunday", J1355="High season"), VLOOKUP(B1355, high_sunday, 2, 0),
    AND(H1355="Weekday", J1355="Low season"), VLOOKUP(B1355, low_weekdays, 2, 0),
    AND(H1355="Saturday", J1355="Low season"), VLOOKUP(B1355, low_saturday, 2, 0),
    AND(H1355="Sunday", J1355="Low season"), VLOOKUP(B1355, low_sunday, 2, 0),
    TRUE, "error")</f>
        <v>Off-peak</v>
      </c>
    </row>
    <row r="1356" spans="1:11" x14ac:dyDescent="0.25">
      <c r="A1356" s="111">
        <v>45167</v>
      </c>
      <c r="B1356" s="86">
        <v>6.25E-2</v>
      </c>
      <c r="C1356" s="91">
        <f t="shared" ca="1" si="84"/>
        <v>3</v>
      </c>
      <c r="D1356" s="118">
        <v>3</v>
      </c>
      <c r="E1356" s="119">
        <v>4.1666666666666664E-2</v>
      </c>
      <c r="F1356" s="119">
        <v>6.25E-2</v>
      </c>
      <c r="G1356" s="115">
        <f t="shared" si="85"/>
        <v>3</v>
      </c>
      <c r="H1356" s="116" t="str" cm="1">
        <f t="array" ref="H1356">_xlfn.IFS((G1356&gt;=2)*(G1356&lt;=6), "Weekday", G1356=7, "Saturday", G1356=1, "Sunday")</f>
        <v>Weekday</v>
      </c>
      <c r="I1356" s="116">
        <f t="shared" si="86"/>
        <v>8</v>
      </c>
      <c r="J1356" s="116" t="str">
        <f t="shared" si="87"/>
        <v>High season</v>
      </c>
      <c r="K1356" s="117" t="str" cm="1">
        <f t="array" ref="K1356">_xlfn.IFS(AND(H1356="Weekday", J1356="High season"), VLOOKUP(B1356, high_weekday, 2, 0),
    AND(H1356="Saturday", J1356="High season"), VLOOKUP(B1356, high_saturday, 2, 0),
    AND(H1356="Sunday", J1356="High season"), VLOOKUP(B1356, high_sunday, 2, 0),
    AND(H1356="Weekday", J1356="Low season"), VLOOKUP(B1356, low_weekdays, 2, 0),
    AND(H1356="Saturday", J1356="Low season"), VLOOKUP(B1356, low_saturday, 2, 0),
    AND(H1356="Sunday", J1356="Low season"), VLOOKUP(B1356, low_sunday, 2, 0),
    TRUE, "error")</f>
        <v>Off-peak</v>
      </c>
    </row>
    <row r="1357" spans="1:11" x14ac:dyDescent="0.25">
      <c r="A1357" s="111">
        <v>45167</v>
      </c>
      <c r="B1357" s="86">
        <v>8.3333333333333301E-2</v>
      </c>
      <c r="C1357" s="91">
        <f t="shared" ca="1" si="84"/>
        <v>11</v>
      </c>
      <c r="D1357" s="118">
        <v>4</v>
      </c>
      <c r="E1357" s="119">
        <v>6.25E-2</v>
      </c>
      <c r="F1357" s="119">
        <v>8.3333333333333301E-2</v>
      </c>
      <c r="G1357" s="115">
        <f t="shared" si="85"/>
        <v>3</v>
      </c>
      <c r="H1357" s="116" t="str" cm="1">
        <f t="array" ref="H1357">_xlfn.IFS((G1357&gt;=2)*(G1357&lt;=6), "Weekday", G1357=7, "Saturday", G1357=1, "Sunday")</f>
        <v>Weekday</v>
      </c>
      <c r="I1357" s="116">
        <f t="shared" si="86"/>
        <v>8</v>
      </c>
      <c r="J1357" s="116" t="str">
        <f t="shared" si="87"/>
        <v>High season</v>
      </c>
      <c r="K1357" s="117" t="str" cm="1">
        <f t="array" ref="K1357">_xlfn.IFS(AND(H1357="Weekday", J1357="High season"), VLOOKUP(B1357, high_weekday, 2, 0),
    AND(H1357="Saturday", J1357="High season"), VLOOKUP(B1357, high_saturday, 2, 0),
    AND(H1357="Sunday", J1357="High season"), VLOOKUP(B1357, high_sunday, 2, 0),
    AND(H1357="Weekday", J1357="Low season"), VLOOKUP(B1357, low_weekdays, 2, 0),
    AND(H1357="Saturday", J1357="Low season"), VLOOKUP(B1357, low_saturday, 2, 0),
    AND(H1357="Sunday", J1357="Low season"), VLOOKUP(B1357, low_sunday, 2, 0),
    TRUE, "error")</f>
        <v>Off-peak</v>
      </c>
    </row>
    <row r="1358" spans="1:11" x14ac:dyDescent="0.25">
      <c r="A1358" s="111">
        <v>45167</v>
      </c>
      <c r="B1358" s="86">
        <v>0.104166666666667</v>
      </c>
      <c r="C1358" s="91">
        <f t="shared" ca="1" si="84"/>
        <v>28</v>
      </c>
      <c r="D1358" s="118">
        <v>5</v>
      </c>
      <c r="E1358" s="119">
        <v>8.3333333333333301E-2</v>
      </c>
      <c r="F1358" s="119">
        <v>0.104166666666667</v>
      </c>
      <c r="G1358" s="115">
        <f t="shared" si="85"/>
        <v>3</v>
      </c>
      <c r="H1358" s="116" t="str" cm="1">
        <f t="array" ref="H1358">_xlfn.IFS((G1358&gt;=2)*(G1358&lt;=6), "Weekday", G1358=7, "Saturday", G1358=1, "Sunday")</f>
        <v>Weekday</v>
      </c>
      <c r="I1358" s="116">
        <f t="shared" si="86"/>
        <v>8</v>
      </c>
      <c r="J1358" s="116" t="str">
        <f t="shared" si="87"/>
        <v>High season</v>
      </c>
      <c r="K1358" s="117" t="str" cm="1">
        <f t="array" ref="K1358">_xlfn.IFS(AND(H1358="Weekday", J1358="High season"), VLOOKUP(B1358, high_weekday, 2, 0),
    AND(H1358="Saturday", J1358="High season"), VLOOKUP(B1358, high_saturday, 2, 0),
    AND(H1358="Sunday", J1358="High season"), VLOOKUP(B1358, high_sunday, 2, 0),
    AND(H1358="Weekday", J1358="Low season"), VLOOKUP(B1358, low_weekdays, 2, 0),
    AND(H1358="Saturday", J1358="Low season"), VLOOKUP(B1358, low_saturday, 2, 0),
    AND(H1358="Sunday", J1358="Low season"), VLOOKUP(B1358, low_sunday, 2, 0),
    TRUE, "error")</f>
        <v>Off-peak</v>
      </c>
    </row>
    <row r="1359" spans="1:11" x14ac:dyDescent="0.25">
      <c r="A1359" s="111">
        <v>45167</v>
      </c>
      <c r="B1359" s="86">
        <v>0.125</v>
      </c>
      <c r="C1359" s="91">
        <f t="shared" ca="1" si="84"/>
        <v>4</v>
      </c>
      <c r="D1359" s="118">
        <v>6</v>
      </c>
      <c r="E1359" s="119">
        <v>0.104166666666667</v>
      </c>
      <c r="F1359" s="119">
        <v>0.125</v>
      </c>
      <c r="G1359" s="115">
        <f t="shared" si="85"/>
        <v>3</v>
      </c>
      <c r="H1359" s="116" t="str" cm="1">
        <f t="array" ref="H1359">_xlfn.IFS((G1359&gt;=2)*(G1359&lt;=6), "Weekday", G1359=7, "Saturday", G1359=1, "Sunday")</f>
        <v>Weekday</v>
      </c>
      <c r="I1359" s="116">
        <f t="shared" si="86"/>
        <v>8</v>
      </c>
      <c r="J1359" s="116" t="str">
        <f t="shared" si="87"/>
        <v>High season</v>
      </c>
      <c r="K1359" s="117" t="str" cm="1">
        <f t="array" ref="K1359">_xlfn.IFS(AND(H1359="Weekday", J1359="High season"), VLOOKUP(B1359, high_weekday, 2, 0),
    AND(H1359="Saturday", J1359="High season"), VLOOKUP(B1359, high_saturday, 2, 0),
    AND(H1359="Sunday", J1359="High season"), VLOOKUP(B1359, high_sunday, 2, 0),
    AND(H1359="Weekday", J1359="Low season"), VLOOKUP(B1359, low_weekdays, 2, 0),
    AND(H1359="Saturday", J1359="Low season"), VLOOKUP(B1359, low_saturday, 2, 0),
    AND(H1359="Sunday", J1359="Low season"), VLOOKUP(B1359, low_sunday, 2, 0),
    TRUE, "error")</f>
        <v>Off-peak</v>
      </c>
    </row>
    <row r="1360" spans="1:11" x14ac:dyDescent="0.25">
      <c r="A1360" s="111">
        <v>45167</v>
      </c>
      <c r="B1360" s="86">
        <v>0.14583333333333301</v>
      </c>
      <c r="C1360" s="91">
        <f t="shared" ca="1" si="84"/>
        <v>19</v>
      </c>
      <c r="D1360" s="118">
        <v>7</v>
      </c>
      <c r="E1360" s="119">
        <v>0.125</v>
      </c>
      <c r="F1360" s="119">
        <v>0.14583333333333301</v>
      </c>
      <c r="G1360" s="115">
        <f t="shared" si="85"/>
        <v>3</v>
      </c>
      <c r="H1360" s="116" t="str" cm="1">
        <f t="array" ref="H1360">_xlfn.IFS((G1360&gt;=2)*(G1360&lt;=6), "Weekday", G1360=7, "Saturday", G1360=1, "Sunday")</f>
        <v>Weekday</v>
      </c>
      <c r="I1360" s="116">
        <f t="shared" si="86"/>
        <v>8</v>
      </c>
      <c r="J1360" s="116" t="str">
        <f t="shared" si="87"/>
        <v>High season</v>
      </c>
      <c r="K1360" s="117" t="str" cm="1">
        <f t="array" ref="K1360">_xlfn.IFS(AND(H1360="Weekday", J1360="High season"), VLOOKUP(B1360, high_weekday, 2, 0),
    AND(H1360="Saturday", J1360="High season"), VLOOKUP(B1360, high_saturday, 2, 0),
    AND(H1360="Sunday", J1360="High season"), VLOOKUP(B1360, high_sunday, 2, 0),
    AND(H1360="Weekday", J1360="Low season"), VLOOKUP(B1360, low_weekdays, 2, 0),
    AND(H1360="Saturday", J1360="Low season"), VLOOKUP(B1360, low_saturday, 2, 0),
    AND(H1360="Sunday", J1360="Low season"), VLOOKUP(B1360, low_sunday, 2, 0),
    TRUE, "error")</f>
        <v>Off-peak</v>
      </c>
    </row>
    <row r="1361" spans="1:11" x14ac:dyDescent="0.25">
      <c r="A1361" s="111">
        <v>45167</v>
      </c>
      <c r="B1361" s="86">
        <v>0.16666666666666699</v>
      </c>
      <c r="C1361" s="91">
        <f t="shared" ca="1" si="84"/>
        <v>25</v>
      </c>
      <c r="D1361" s="118">
        <v>8</v>
      </c>
      <c r="E1361" s="119">
        <v>0.14583333333333301</v>
      </c>
      <c r="F1361" s="119">
        <v>0.16666666666666699</v>
      </c>
      <c r="G1361" s="115">
        <f t="shared" si="85"/>
        <v>3</v>
      </c>
      <c r="H1361" s="116" t="str" cm="1">
        <f t="array" ref="H1361">_xlfn.IFS((G1361&gt;=2)*(G1361&lt;=6), "Weekday", G1361=7, "Saturday", G1361=1, "Sunday")</f>
        <v>Weekday</v>
      </c>
      <c r="I1361" s="116">
        <f t="shared" si="86"/>
        <v>8</v>
      </c>
      <c r="J1361" s="116" t="str">
        <f t="shared" si="87"/>
        <v>High season</v>
      </c>
      <c r="K1361" s="117" t="str" cm="1">
        <f t="array" ref="K1361">_xlfn.IFS(AND(H1361="Weekday", J1361="High season"), VLOOKUP(B1361, high_weekday, 2, 0),
    AND(H1361="Saturday", J1361="High season"), VLOOKUP(B1361, high_saturday, 2, 0),
    AND(H1361="Sunday", J1361="High season"), VLOOKUP(B1361, high_sunday, 2, 0),
    AND(H1361="Weekday", J1361="Low season"), VLOOKUP(B1361, low_weekdays, 2, 0),
    AND(H1361="Saturday", J1361="Low season"), VLOOKUP(B1361, low_saturday, 2, 0),
    AND(H1361="Sunday", J1361="Low season"), VLOOKUP(B1361, low_sunday, 2, 0),
    TRUE, "error")</f>
        <v>Off-peak</v>
      </c>
    </row>
    <row r="1362" spans="1:11" x14ac:dyDescent="0.25">
      <c r="A1362" s="111">
        <v>45167</v>
      </c>
      <c r="B1362" s="86">
        <v>0.1875</v>
      </c>
      <c r="C1362" s="91">
        <f t="shared" ca="1" si="84"/>
        <v>4</v>
      </c>
      <c r="D1362" s="118">
        <v>9</v>
      </c>
      <c r="E1362" s="119">
        <v>0.16666666666666699</v>
      </c>
      <c r="F1362" s="119">
        <v>0.1875</v>
      </c>
      <c r="G1362" s="115">
        <f t="shared" si="85"/>
        <v>3</v>
      </c>
      <c r="H1362" s="116" t="str" cm="1">
        <f t="array" ref="H1362">_xlfn.IFS((G1362&gt;=2)*(G1362&lt;=6), "Weekday", G1362=7, "Saturday", G1362=1, "Sunday")</f>
        <v>Weekday</v>
      </c>
      <c r="I1362" s="116">
        <f t="shared" si="86"/>
        <v>8</v>
      </c>
      <c r="J1362" s="116" t="str">
        <f t="shared" si="87"/>
        <v>High season</v>
      </c>
      <c r="K1362" s="117" t="str" cm="1">
        <f t="array" ref="K1362">_xlfn.IFS(AND(H1362="Weekday", J1362="High season"), VLOOKUP(B1362, high_weekday, 2, 0),
    AND(H1362="Saturday", J1362="High season"), VLOOKUP(B1362, high_saturday, 2, 0),
    AND(H1362="Sunday", J1362="High season"), VLOOKUP(B1362, high_sunday, 2, 0),
    AND(H1362="Weekday", J1362="Low season"), VLOOKUP(B1362, low_weekdays, 2, 0),
    AND(H1362="Saturday", J1362="Low season"), VLOOKUP(B1362, low_saturday, 2, 0),
    AND(H1362="Sunday", J1362="Low season"), VLOOKUP(B1362, low_sunday, 2, 0),
    TRUE, "error")</f>
        <v>Off-peak</v>
      </c>
    </row>
    <row r="1363" spans="1:11" x14ac:dyDescent="0.25">
      <c r="A1363" s="111">
        <v>45167</v>
      </c>
      <c r="B1363" s="86">
        <v>0.20833333333333301</v>
      </c>
      <c r="C1363" s="91">
        <f t="shared" ca="1" si="84"/>
        <v>15</v>
      </c>
      <c r="D1363" s="118">
        <v>10</v>
      </c>
      <c r="E1363" s="119">
        <v>0.1875</v>
      </c>
      <c r="F1363" s="119">
        <v>0.20833333333333301</v>
      </c>
      <c r="G1363" s="115">
        <f t="shared" si="85"/>
        <v>3</v>
      </c>
      <c r="H1363" s="116" t="str" cm="1">
        <f t="array" ref="H1363">_xlfn.IFS((G1363&gt;=2)*(G1363&lt;=6), "Weekday", G1363=7, "Saturday", G1363=1, "Sunday")</f>
        <v>Weekday</v>
      </c>
      <c r="I1363" s="116">
        <f t="shared" si="86"/>
        <v>8</v>
      </c>
      <c r="J1363" s="116" t="str">
        <f t="shared" si="87"/>
        <v>High season</v>
      </c>
      <c r="K1363" s="117" t="str" cm="1">
        <f t="array" ref="K1363">_xlfn.IFS(AND(H1363="Weekday", J1363="High season"), VLOOKUP(B1363, high_weekday, 2, 0),
    AND(H1363="Saturday", J1363="High season"), VLOOKUP(B1363, high_saturday, 2, 0),
    AND(H1363="Sunday", J1363="High season"), VLOOKUP(B1363, high_sunday, 2, 0),
    AND(H1363="Weekday", J1363="Low season"), VLOOKUP(B1363, low_weekdays, 2, 0),
    AND(H1363="Saturday", J1363="Low season"), VLOOKUP(B1363, low_saturday, 2, 0),
    AND(H1363="Sunday", J1363="Low season"), VLOOKUP(B1363, low_sunday, 2, 0),
    TRUE, "error")</f>
        <v>Off-peak</v>
      </c>
    </row>
    <row r="1364" spans="1:11" x14ac:dyDescent="0.25">
      <c r="A1364" s="111">
        <v>45167</v>
      </c>
      <c r="B1364" s="86">
        <v>0.22916666666666699</v>
      </c>
      <c r="C1364" s="91">
        <f t="shared" ca="1" si="84"/>
        <v>24</v>
      </c>
      <c r="D1364" s="118">
        <v>11</v>
      </c>
      <c r="E1364" s="119">
        <v>0.20833333333333301</v>
      </c>
      <c r="F1364" s="119">
        <v>0.22916666666666699</v>
      </c>
      <c r="G1364" s="115">
        <f t="shared" si="85"/>
        <v>3</v>
      </c>
      <c r="H1364" s="116" t="str" cm="1">
        <f t="array" ref="H1364">_xlfn.IFS((G1364&gt;=2)*(G1364&lt;=6), "Weekday", G1364=7, "Saturday", G1364=1, "Sunday")</f>
        <v>Weekday</v>
      </c>
      <c r="I1364" s="116">
        <f t="shared" si="86"/>
        <v>8</v>
      </c>
      <c r="J1364" s="116" t="str">
        <f t="shared" si="87"/>
        <v>High season</v>
      </c>
      <c r="K1364" s="117" t="str" cm="1">
        <f t="array" ref="K1364">_xlfn.IFS(AND(H1364="Weekday", J1364="High season"), VLOOKUP(B1364, high_weekday, 2, 0),
    AND(H1364="Saturday", J1364="High season"), VLOOKUP(B1364, high_saturday, 2, 0),
    AND(H1364="Sunday", J1364="High season"), VLOOKUP(B1364, high_sunday, 2, 0),
    AND(H1364="Weekday", J1364="Low season"), VLOOKUP(B1364, low_weekdays, 2, 0),
    AND(H1364="Saturday", J1364="Low season"), VLOOKUP(B1364, low_saturday, 2, 0),
    AND(H1364="Sunday", J1364="Low season"), VLOOKUP(B1364, low_sunday, 2, 0),
    TRUE, "error")</f>
        <v>Off-peak</v>
      </c>
    </row>
    <row r="1365" spans="1:11" x14ac:dyDescent="0.25">
      <c r="A1365" s="111">
        <v>45167</v>
      </c>
      <c r="B1365" s="86">
        <v>0.25</v>
      </c>
      <c r="C1365" s="91">
        <f t="shared" ca="1" si="84"/>
        <v>27</v>
      </c>
      <c r="D1365" s="118">
        <v>12</v>
      </c>
      <c r="E1365" s="119">
        <v>0.22916666666666699</v>
      </c>
      <c r="F1365" s="119">
        <v>0.25</v>
      </c>
      <c r="G1365" s="115">
        <f t="shared" si="85"/>
        <v>3</v>
      </c>
      <c r="H1365" s="116" t="str" cm="1">
        <f t="array" ref="H1365">_xlfn.IFS((G1365&gt;=2)*(G1365&lt;=6), "Weekday", G1365=7, "Saturday", G1365=1, "Sunday")</f>
        <v>Weekday</v>
      </c>
      <c r="I1365" s="116">
        <f t="shared" si="86"/>
        <v>8</v>
      </c>
      <c r="J1365" s="116" t="str">
        <f t="shared" si="87"/>
        <v>High season</v>
      </c>
      <c r="K1365" s="117" t="str" cm="1">
        <f t="array" ref="K1365">_xlfn.IFS(AND(H1365="Weekday", J1365="High season"), VLOOKUP(B1365, high_weekday, 2, 0),
    AND(H1365="Saturday", J1365="High season"), VLOOKUP(B1365, high_saturday, 2, 0),
    AND(H1365="Sunday", J1365="High season"), VLOOKUP(B1365, high_sunday, 2, 0),
    AND(H1365="Weekday", J1365="Low season"), VLOOKUP(B1365, low_weekdays, 2, 0),
    AND(H1365="Saturday", J1365="Low season"), VLOOKUP(B1365, low_saturday, 2, 0),
    AND(H1365="Sunday", J1365="Low season"), VLOOKUP(B1365, low_sunday, 2, 0),
    TRUE, "error")</f>
        <v>Off-peak</v>
      </c>
    </row>
    <row r="1366" spans="1:11" x14ac:dyDescent="0.25">
      <c r="A1366" s="111">
        <v>45167</v>
      </c>
      <c r="B1366" s="86">
        <v>0.27083333333333298</v>
      </c>
      <c r="C1366" s="91">
        <f t="shared" ca="1" si="84"/>
        <v>2</v>
      </c>
      <c r="D1366" s="118">
        <v>13</v>
      </c>
      <c r="E1366" s="119">
        <v>0.25</v>
      </c>
      <c r="F1366" s="119">
        <v>0.27083333333333298</v>
      </c>
      <c r="G1366" s="115">
        <f t="shared" si="85"/>
        <v>3</v>
      </c>
      <c r="H1366" s="116" t="str" cm="1">
        <f t="array" ref="H1366">_xlfn.IFS((G1366&gt;=2)*(G1366&lt;=6), "Weekday", G1366=7, "Saturday", G1366=1, "Sunday")</f>
        <v>Weekday</v>
      </c>
      <c r="I1366" s="116">
        <f t="shared" si="86"/>
        <v>8</v>
      </c>
      <c r="J1366" s="116" t="str">
        <f t="shared" si="87"/>
        <v>High season</v>
      </c>
      <c r="K1366" s="117" t="str" cm="1">
        <f t="array" ref="K1366">_xlfn.IFS(AND(H1366="Weekday", J1366="High season"), VLOOKUP(B1366, high_weekday, 2, 0),
    AND(H1366="Saturday", J1366="High season"), VLOOKUP(B1366, high_saturday, 2, 0),
    AND(H1366="Sunday", J1366="High season"), VLOOKUP(B1366, high_sunday, 2, 0),
    AND(H1366="Weekday", J1366="Low season"), VLOOKUP(B1366, low_weekdays, 2, 0),
    AND(H1366="Saturday", J1366="Low season"), VLOOKUP(B1366, low_saturday, 2, 0),
    AND(H1366="Sunday", J1366="Low season"), VLOOKUP(B1366, low_sunday, 2, 0),
    TRUE, "error")</f>
        <v>Peak</v>
      </c>
    </row>
    <row r="1367" spans="1:11" x14ac:dyDescent="0.25">
      <c r="A1367" s="111">
        <v>45167</v>
      </c>
      <c r="B1367" s="86">
        <v>0.29166666666666702</v>
      </c>
      <c r="C1367" s="91">
        <f t="shared" ca="1" si="84"/>
        <v>13</v>
      </c>
      <c r="D1367" s="118">
        <v>14</v>
      </c>
      <c r="E1367" s="119">
        <v>0.27083333333333298</v>
      </c>
      <c r="F1367" s="119">
        <v>0.29166666666666702</v>
      </c>
      <c r="G1367" s="115">
        <f t="shared" si="85"/>
        <v>3</v>
      </c>
      <c r="H1367" s="116" t="str" cm="1">
        <f t="array" ref="H1367">_xlfn.IFS((G1367&gt;=2)*(G1367&lt;=6), "Weekday", G1367=7, "Saturday", G1367=1, "Sunday")</f>
        <v>Weekday</v>
      </c>
      <c r="I1367" s="116">
        <f t="shared" si="86"/>
        <v>8</v>
      </c>
      <c r="J1367" s="116" t="str">
        <f t="shared" si="87"/>
        <v>High season</v>
      </c>
      <c r="K1367" s="117" t="str" cm="1">
        <f t="array" ref="K1367">_xlfn.IFS(AND(H1367="Weekday", J1367="High season"), VLOOKUP(B1367, high_weekday, 2, 0),
    AND(H1367="Saturday", J1367="High season"), VLOOKUP(B1367, high_saturday, 2, 0),
    AND(H1367="Sunday", J1367="High season"), VLOOKUP(B1367, high_sunday, 2, 0),
    AND(H1367="Weekday", J1367="Low season"), VLOOKUP(B1367, low_weekdays, 2, 0),
    AND(H1367="Saturday", J1367="Low season"), VLOOKUP(B1367, low_saturday, 2, 0),
    AND(H1367="Sunday", J1367="Low season"), VLOOKUP(B1367, low_sunday, 2, 0),
    TRUE, "error")</f>
        <v>Peak</v>
      </c>
    </row>
    <row r="1368" spans="1:11" x14ac:dyDescent="0.25">
      <c r="A1368" s="111">
        <v>45167</v>
      </c>
      <c r="B1368" s="86">
        <v>0.3125</v>
      </c>
      <c r="C1368" s="91">
        <f t="shared" ca="1" si="84"/>
        <v>19</v>
      </c>
      <c r="D1368" s="118">
        <v>15</v>
      </c>
      <c r="E1368" s="119">
        <v>0.29166666666666702</v>
      </c>
      <c r="F1368" s="119">
        <v>0.3125</v>
      </c>
      <c r="G1368" s="115">
        <f t="shared" si="85"/>
        <v>3</v>
      </c>
      <c r="H1368" s="116" t="str" cm="1">
        <f t="array" ref="H1368">_xlfn.IFS((G1368&gt;=2)*(G1368&lt;=6), "Weekday", G1368=7, "Saturday", G1368=1, "Sunday")</f>
        <v>Weekday</v>
      </c>
      <c r="I1368" s="116">
        <f t="shared" si="86"/>
        <v>8</v>
      </c>
      <c r="J1368" s="116" t="str">
        <f t="shared" si="87"/>
        <v>High season</v>
      </c>
      <c r="K1368" s="117" t="str" cm="1">
        <f t="array" ref="K1368">_xlfn.IFS(AND(H1368="Weekday", J1368="High season"), VLOOKUP(B1368, high_weekday, 2, 0),
    AND(H1368="Saturday", J1368="High season"), VLOOKUP(B1368, high_saturday, 2, 0),
    AND(H1368="Sunday", J1368="High season"), VLOOKUP(B1368, high_sunday, 2, 0),
    AND(H1368="Weekday", J1368="Low season"), VLOOKUP(B1368, low_weekdays, 2, 0),
    AND(H1368="Saturday", J1368="Low season"), VLOOKUP(B1368, low_saturday, 2, 0),
    AND(H1368="Sunday", J1368="Low season"), VLOOKUP(B1368, low_sunday, 2, 0),
    TRUE, "error")</f>
        <v>Peak</v>
      </c>
    </row>
    <row r="1369" spans="1:11" x14ac:dyDescent="0.25">
      <c r="A1369" s="111">
        <v>45167</v>
      </c>
      <c r="B1369" s="86">
        <v>0.33333333333333298</v>
      </c>
      <c r="C1369" s="91">
        <f t="shared" ca="1" si="84"/>
        <v>7</v>
      </c>
      <c r="D1369" s="118">
        <v>16</v>
      </c>
      <c r="E1369" s="119">
        <v>0.3125</v>
      </c>
      <c r="F1369" s="119">
        <v>0.33333333333333298</v>
      </c>
      <c r="G1369" s="115">
        <f t="shared" si="85"/>
        <v>3</v>
      </c>
      <c r="H1369" s="116" t="str" cm="1">
        <f t="array" ref="H1369">_xlfn.IFS((G1369&gt;=2)*(G1369&lt;=6), "Weekday", G1369=7, "Saturday", G1369=1, "Sunday")</f>
        <v>Weekday</v>
      </c>
      <c r="I1369" s="116">
        <f t="shared" si="86"/>
        <v>8</v>
      </c>
      <c r="J1369" s="116" t="str">
        <f t="shared" si="87"/>
        <v>High season</v>
      </c>
      <c r="K1369" s="117" t="str" cm="1">
        <f t="array" ref="K1369">_xlfn.IFS(AND(H1369="Weekday", J1369="High season"), VLOOKUP(B1369, high_weekday, 2, 0),
    AND(H1369="Saturday", J1369="High season"), VLOOKUP(B1369, high_saturday, 2, 0),
    AND(H1369="Sunday", J1369="High season"), VLOOKUP(B1369, high_sunday, 2, 0),
    AND(H1369="Weekday", J1369="Low season"), VLOOKUP(B1369, low_weekdays, 2, 0),
    AND(H1369="Saturday", J1369="Low season"), VLOOKUP(B1369, low_saturday, 2, 0),
    AND(H1369="Sunday", J1369="Low season"), VLOOKUP(B1369, low_sunday, 2, 0),
    TRUE, "error")</f>
        <v>Peak</v>
      </c>
    </row>
    <row r="1370" spans="1:11" x14ac:dyDescent="0.25">
      <c r="A1370" s="111">
        <v>45167</v>
      </c>
      <c r="B1370" s="86">
        <v>0.35416666666666702</v>
      </c>
      <c r="C1370" s="91">
        <f t="shared" ca="1" si="84"/>
        <v>2</v>
      </c>
      <c r="D1370" s="118">
        <v>17</v>
      </c>
      <c r="E1370" s="119">
        <v>0.33333333333333298</v>
      </c>
      <c r="F1370" s="119">
        <v>0.35416666666666702</v>
      </c>
      <c r="G1370" s="115">
        <f t="shared" si="85"/>
        <v>3</v>
      </c>
      <c r="H1370" s="116" t="str" cm="1">
        <f t="array" ref="H1370">_xlfn.IFS((G1370&gt;=2)*(G1370&lt;=6), "Weekday", G1370=7, "Saturday", G1370=1, "Sunday")</f>
        <v>Weekday</v>
      </c>
      <c r="I1370" s="116">
        <f t="shared" si="86"/>
        <v>8</v>
      </c>
      <c r="J1370" s="116" t="str">
        <f t="shared" si="87"/>
        <v>High season</v>
      </c>
      <c r="K1370" s="117" t="str" cm="1">
        <f t="array" ref="K1370">_xlfn.IFS(AND(H1370="Weekday", J1370="High season"), VLOOKUP(B1370, high_weekday, 2, 0),
    AND(H1370="Saturday", J1370="High season"), VLOOKUP(B1370, high_saturday, 2, 0),
    AND(H1370="Sunday", J1370="High season"), VLOOKUP(B1370, high_sunday, 2, 0),
    AND(H1370="Weekday", J1370="Low season"), VLOOKUP(B1370, low_weekdays, 2, 0),
    AND(H1370="Saturday", J1370="Low season"), VLOOKUP(B1370, low_saturday, 2, 0),
    AND(H1370="Sunday", J1370="Low season"), VLOOKUP(B1370, low_sunday, 2, 0),
    TRUE, "error")</f>
        <v>Peak</v>
      </c>
    </row>
    <row r="1371" spans="1:11" x14ac:dyDescent="0.25">
      <c r="A1371" s="111">
        <v>45167</v>
      </c>
      <c r="B1371" s="86">
        <v>0.375</v>
      </c>
      <c r="C1371" s="91">
        <f t="shared" ca="1" si="84"/>
        <v>29</v>
      </c>
      <c r="D1371" s="118">
        <v>18</v>
      </c>
      <c r="E1371" s="119">
        <v>0.35416666666666702</v>
      </c>
      <c r="F1371" s="119">
        <v>0.375</v>
      </c>
      <c r="G1371" s="115">
        <f t="shared" si="85"/>
        <v>3</v>
      </c>
      <c r="H1371" s="116" t="str" cm="1">
        <f t="array" ref="H1371">_xlfn.IFS((G1371&gt;=2)*(G1371&lt;=6), "Weekday", G1371=7, "Saturday", G1371=1, "Sunday")</f>
        <v>Weekday</v>
      </c>
      <c r="I1371" s="116">
        <f t="shared" si="86"/>
        <v>8</v>
      </c>
      <c r="J1371" s="116" t="str">
        <f t="shared" si="87"/>
        <v>High season</v>
      </c>
      <c r="K1371" s="117" t="str" cm="1">
        <f t="array" ref="K1371">_xlfn.IFS(AND(H1371="Weekday", J1371="High season"), VLOOKUP(B1371, high_weekday, 2, 0),
    AND(H1371="Saturday", J1371="High season"), VLOOKUP(B1371, high_saturday, 2, 0),
    AND(H1371="Sunday", J1371="High season"), VLOOKUP(B1371, high_sunday, 2, 0),
    AND(H1371="Weekday", J1371="Low season"), VLOOKUP(B1371, low_weekdays, 2, 0),
    AND(H1371="Saturday", J1371="Low season"), VLOOKUP(B1371, low_saturday, 2, 0),
    AND(H1371="Sunday", J1371="Low season"), VLOOKUP(B1371, low_sunday, 2, 0),
    TRUE, "error")</f>
        <v>Peak</v>
      </c>
    </row>
    <row r="1372" spans="1:11" x14ac:dyDescent="0.25">
      <c r="A1372" s="111">
        <v>45167</v>
      </c>
      <c r="B1372" s="86">
        <v>0.39583333333333298</v>
      </c>
      <c r="C1372" s="91">
        <f t="shared" ca="1" si="84"/>
        <v>15</v>
      </c>
      <c r="D1372" s="118">
        <v>19</v>
      </c>
      <c r="E1372" s="119">
        <v>0.375</v>
      </c>
      <c r="F1372" s="119">
        <v>0.39583333333333298</v>
      </c>
      <c r="G1372" s="115">
        <f t="shared" si="85"/>
        <v>3</v>
      </c>
      <c r="H1372" s="116" t="str" cm="1">
        <f t="array" ref="H1372">_xlfn.IFS((G1372&gt;=2)*(G1372&lt;=6), "Weekday", G1372=7, "Saturday", G1372=1, "Sunday")</f>
        <v>Weekday</v>
      </c>
      <c r="I1372" s="116">
        <f t="shared" si="86"/>
        <v>8</v>
      </c>
      <c r="J1372" s="116" t="str">
        <f t="shared" si="87"/>
        <v>High season</v>
      </c>
      <c r="K1372" s="117" t="str" cm="1">
        <f t="array" ref="K1372">_xlfn.IFS(AND(H1372="Weekday", J1372="High season"), VLOOKUP(B1372, high_weekday, 2, 0),
    AND(H1372="Saturday", J1372="High season"), VLOOKUP(B1372, high_saturday, 2, 0),
    AND(H1372="Sunday", J1372="High season"), VLOOKUP(B1372, high_sunday, 2, 0),
    AND(H1372="Weekday", J1372="Low season"), VLOOKUP(B1372, low_weekdays, 2, 0),
    AND(H1372="Saturday", J1372="Low season"), VLOOKUP(B1372, low_saturday, 2, 0),
    AND(H1372="Sunday", J1372="Low season"), VLOOKUP(B1372, low_sunday, 2, 0),
    TRUE, "error")</f>
        <v>Standard</v>
      </c>
    </row>
    <row r="1373" spans="1:11" x14ac:dyDescent="0.25">
      <c r="A1373" s="111">
        <v>45167</v>
      </c>
      <c r="B1373" s="86">
        <v>0.41666666666666702</v>
      </c>
      <c r="C1373" s="91">
        <f t="shared" ca="1" si="84"/>
        <v>27</v>
      </c>
      <c r="D1373" s="118">
        <v>20</v>
      </c>
      <c r="E1373" s="119">
        <v>0.39583333333333298</v>
      </c>
      <c r="F1373" s="119">
        <v>0.41666666666666702</v>
      </c>
      <c r="G1373" s="115">
        <f t="shared" si="85"/>
        <v>3</v>
      </c>
      <c r="H1373" s="116" t="str" cm="1">
        <f t="array" ref="H1373">_xlfn.IFS((G1373&gt;=2)*(G1373&lt;=6), "Weekday", G1373=7, "Saturday", G1373=1, "Sunday")</f>
        <v>Weekday</v>
      </c>
      <c r="I1373" s="116">
        <f t="shared" si="86"/>
        <v>8</v>
      </c>
      <c r="J1373" s="116" t="str">
        <f t="shared" si="87"/>
        <v>High season</v>
      </c>
      <c r="K1373" s="117" t="str" cm="1">
        <f t="array" ref="K1373">_xlfn.IFS(AND(H1373="Weekday", J1373="High season"), VLOOKUP(B1373, high_weekday, 2, 0),
    AND(H1373="Saturday", J1373="High season"), VLOOKUP(B1373, high_saturday, 2, 0),
    AND(H1373="Sunday", J1373="High season"), VLOOKUP(B1373, high_sunday, 2, 0),
    AND(H1373="Weekday", J1373="Low season"), VLOOKUP(B1373, low_weekdays, 2, 0),
    AND(H1373="Saturday", J1373="Low season"), VLOOKUP(B1373, low_saturday, 2, 0),
    AND(H1373="Sunday", J1373="Low season"), VLOOKUP(B1373, low_sunday, 2, 0),
    TRUE, "error")</f>
        <v>Standard</v>
      </c>
    </row>
    <row r="1374" spans="1:11" x14ac:dyDescent="0.25">
      <c r="A1374" s="111">
        <v>45167</v>
      </c>
      <c r="B1374" s="86">
        <v>0.4375</v>
      </c>
      <c r="C1374" s="91">
        <f t="shared" ca="1" si="84"/>
        <v>2</v>
      </c>
      <c r="D1374" s="118">
        <v>21</v>
      </c>
      <c r="E1374" s="119">
        <v>0.41666666666666702</v>
      </c>
      <c r="F1374" s="119">
        <v>0.4375</v>
      </c>
      <c r="G1374" s="115">
        <f t="shared" si="85"/>
        <v>3</v>
      </c>
      <c r="H1374" s="116" t="str" cm="1">
        <f t="array" ref="H1374">_xlfn.IFS((G1374&gt;=2)*(G1374&lt;=6), "Weekday", G1374=7, "Saturday", G1374=1, "Sunday")</f>
        <v>Weekday</v>
      </c>
      <c r="I1374" s="116">
        <f t="shared" si="86"/>
        <v>8</v>
      </c>
      <c r="J1374" s="116" t="str">
        <f t="shared" si="87"/>
        <v>High season</v>
      </c>
      <c r="K1374" s="117" t="str" cm="1">
        <f t="array" ref="K1374">_xlfn.IFS(AND(H1374="Weekday", J1374="High season"), VLOOKUP(B1374, high_weekday, 2, 0),
    AND(H1374="Saturday", J1374="High season"), VLOOKUP(B1374, high_saturday, 2, 0),
    AND(H1374="Sunday", J1374="High season"), VLOOKUP(B1374, high_sunday, 2, 0),
    AND(H1374="Weekday", J1374="Low season"), VLOOKUP(B1374, low_weekdays, 2, 0),
    AND(H1374="Saturday", J1374="Low season"), VLOOKUP(B1374, low_saturday, 2, 0),
    AND(H1374="Sunday", J1374="Low season"), VLOOKUP(B1374, low_sunday, 2, 0),
    TRUE, "error")</f>
        <v>Standard</v>
      </c>
    </row>
    <row r="1375" spans="1:11" x14ac:dyDescent="0.25">
      <c r="A1375" s="111">
        <v>45167</v>
      </c>
      <c r="B1375" s="86">
        <v>0.45833333333333298</v>
      </c>
      <c r="C1375" s="91">
        <f t="shared" ca="1" si="84"/>
        <v>4</v>
      </c>
      <c r="D1375" s="118">
        <v>22</v>
      </c>
      <c r="E1375" s="119">
        <v>0.4375</v>
      </c>
      <c r="F1375" s="119">
        <v>0.45833333333333298</v>
      </c>
      <c r="G1375" s="115">
        <f t="shared" si="85"/>
        <v>3</v>
      </c>
      <c r="H1375" s="116" t="str" cm="1">
        <f t="array" ref="H1375">_xlfn.IFS((G1375&gt;=2)*(G1375&lt;=6), "Weekday", G1375=7, "Saturday", G1375=1, "Sunday")</f>
        <v>Weekday</v>
      </c>
      <c r="I1375" s="116">
        <f t="shared" si="86"/>
        <v>8</v>
      </c>
      <c r="J1375" s="116" t="str">
        <f t="shared" si="87"/>
        <v>High season</v>
      </c>
      <c r="K1375" s="117" t="str" cm="1">
        <f t="array" ref="K1375">_xlfn.IFS(AND(H1375="Weekday", J1375="High season"), VLOOKUP(B1375, high_weekday, 2, 0),
    AND(H1375="Saturday", J1375="High season"), VLOOKUP(B1375, high_saturday, 2, 0),
    AND(H1375="Sunday", J1375="High season"), VLOOKUP(B1375, high_sunday, 2, 0),
    AND(H1375="Weekday", J1375="Low season"), VLOOKUP(B1375, low_weekdays, 2, 0),
    AND(H1375="Saturday", J1375="Low season"), VLOOKUP(B1375, low_saturday, 2, 0),
    AND(H1375="Sunday", J1375="Low season"), VLOOKUP(B1375, low_sunday, 2, 0),
    TRUE, "error")</f>
        <v>Standard</v>
      </c>
    </row>
    <row r="1376" spans="1:11" x14ac:dyDescent="0.25">
      <c r="A1376" s="111">
        <v>45167</v>
      </c>
      <c r="B1376" s="86">
        <v>0.47916666666666702</v>
      </c>
      <c r="C1376" s="91">
        <f t="shared" ca="1" si="84"/>
        <v>21</v>
      </c>
      <c r="D1376" s="118">
        <v>23</v>
      </c>
      <c r="E1376" s="119">
        <v>0.45833333333333298</v>
      </c>
      <c r="F1376" s="119">
        <v>0.47916666666666702</v>
      </c>
      <c r="G1376" s="115">
        <f t="shared" si="85"/>
        <v>3</v>
      </c>
      <c r="H1376" s="116" t="str" cm="1">
        <f t="array" ref="H1376">_xlfn.IFS((G1376&gt;=2)*(G1376&lt;=6), "Weekday", G1376=7, "Saturday", G1376=1, "Sunday")</f>
        <v>Weekday</v>
      </c>
      <c r="I1376" s="116">
        <f t="shared" si="86"/>
        <v>8</v>
      </c>
      <c r="J1376" s="116" t="str">
        <f t="shared" si="87"/>
        <v>High season</v>
      </c>
      <c r="K1376" s="117" t="str" cm="1">
        <f t="array" ref="K1376">_xlfn.IFS(AND(H1376="Weekday", J1376="High season"), VLOOKUP(B1376, high_weekday, 2, 0),
    AND(H1376="Saturday", J1376="High season"), VLOOKUP(B1376, high_saturday, 2, 0),
    AND(H1376="Sunday", J1376="High season"), VLOOKUP(B1376, high_sunday, 2, 0),
    AND(H1376="Weekday", J1376="Low season"), VLOOKUP(B1376, low_weekdays, 2, 0),
    AND(H1376="Saturday", J1376="Low season"), VLOOKUP(B1376, low_saturday, 2, 0),
    AND(H1376="Sunday", J1376="Low season"), VLOOKUP(B1376, low_sunday, 2, 0),
    TRUE, "error")</f>
        <v>Standard</v>
      </c>
    </row>
    <row r="1377" spans="1:11" x14ac:dyDescent="0.25">
      <c r="A1377" s="111">
        <v>45167</v>
      </c>
      <c r="B1377" s="86">
        <v>0.5</v>
      </c>
      <c r="C1377" s="91">
        <f t="shared" ca="1" si="84"/>
        <v>14</v>
      </c>
      <c r="D1377" s="118">
        <v>24</v>
      </c>
      <c r="E1377" s="119">
        <v>0.47916666666666702</v>
      </c>
      <c r="F1377" s="119">
        <v>0.5</v>
      </c>
      <c r="G1377" s="115">
        <f t="shared" si="85"/>
        <v>3</v>
      </c>
      <c r="H1377" s="116" t="str" cm="1">
        <f t="array" ref="H1377">_xlfn.IFS((G1377&gt;=2)*(G1377&lt;=6), "Weekday", G1377=7, "Saturday", G1377=1, "Sunday")</f>
        <v>Weekday</v>
      </c>
      <c r="I1377" s="116">
        <f t="shared" si="86"/>
        <v>8</v>
      </c>
      <c r="J1377" s="116" t="str">
        <f t="shared" si="87"/>
        <v>High season</v>
      </c>
      <c r="K1377" s="117" t="str" cm="1">
        <f t="array" ref="K1377">_xlfn.IFS(AND(H1377="Weekday", J1377="High season"), VLOOKUP(B1377, high_weekday, 2, 0),
    AND(H1377="Saturday", J1377="High season"), VLOOKUP(B1377, high_saturday, 2, 0),
    AND(H1377="Sunday", J1377="High season"), VLOOKUP(B1377, high_sunday, 2, 0),
    AND(H1377="Weekday", J1377="Low season"), VLOOKUP(B1377, low_weekdays, 2, 0),
    AND(H1377="Saturday", J1377="Low season"), VLOOKUP(B1377, low_saturday, 2, 0),
    AND(H1377="Sunday", J1377="Low season"), VLOOKUP(B1377, low_sunday, 2, 0),
    TRUE, "error")</f>
        <v>Standard</v>
      </c>
    </row>
    <row r="1378" spans="1:11" x14ac:dyDescent="0.25">
      <c r="A1378" s="111">
        <v>45167</v>
      </c>
      <c r="B1378" s="86">
        <v>0.52083333333333304</v>
      </c>
      <c r="C1378" s="91">
        <f t="shared" ca="1" si="84"/>
        <v>10</v>
      </c>
      <c r="D1378" s="118">
        <v>25</v>
      </c>
      <c r="E1378" s="119">
        <v>0.5</v>
      </c>
      <c r="F1378" s="119">
        <v>0.52083333333333304</v>
      </c>
      <c r="G1378" s="115">
        <f t="shared" si="85"/>
        <v>3</v>
      </c>
      <c r="H1378" s="116" t="str" cm="1">
        <f t="array" ref="H1378">_xlfn.IFS((G1378&gt;=2)*(G1378&lt;=6), "Weekday", G1378=7, "Saturday", G1378=1, "Sunday")</f>
        <v>Weekday</v>
      </c>
      <c r="I1378" s="116">
        <f t="shared" si="86"/>
        <v>8</v>
      </c>
      <c r="J1378" s="116" t="str">
        <f t="shared" si="87"/>
        <v>High season</v>
      </c>
      <c r="K1378" s="117" t="str" cm="1">
        <f t="array" ref="K1378">_xlfn.IFS(AND(H1378="Weekday", J1378="High season"), VLOOKUP(B1378, high_weekday, 2, 0),
    AND(H1378="Saturday", J1378="High season"), VLOOKUP(B1378, high_saturday, 2, 0),
    AND(H1378="Sunday", J1378="High season"), VLOOKUP(B1378, high_sunday, 2, 0),
    AND(H1378="Weekday", J1378="Low season"), VLOOKUP(B1378, low_weekdays, 2, 0),
    AND(H1378="Saturday", J1378="Low season"), VLOOKUP(B1378, low_saturday, 2, 0),
    AND(H1378="Sunday", J1378="Low season"), VLOOKUP(B1378, low_sunday, 2, 0),
    TRUE, "error")</f>
        <v>Standard</v>
      </c>
    </row>
    <row r="1379" spans="1:11" x14ac:dyDescent="0.25">
      <c r="A1379" s="111">
        <v>45167</v>
      </c>
      <c r="B1379" s="86">
        <v>0.54166666666666696</v>
      </c>
      <c r="C1379" s="91">
        <f t="shared" ca="1" si="84"/>
        <v>27</v>
      </c>
      <c r="D1379" s="118">
        <v>26</v>
      </c>
      <c r="E1379" s="119">
        <v>0.52083333333333304</v>
      </c>
      <c r="F1379" s="119">
        <v>0.54166666666666696</v>
      </c>
      <c r="G1379" s="115">
        <f t="shared" si="85"/>
        <v>3</v>
      </c>
      <c r="H1379" s="116" t="str" cm="1">
        <f t="array" ref="H1379">_xlfn.IFS((G1379&gt;=2)*(G1379&lt;=6), "Weekday", G1379=7, "Saturday", G1379=1, "Sunday")</f>
        <v>Weekday</v>
      </c>
      <c r="I1379" s="116">
        <f t="shared" si="86"/>
        <v>8</v>
      </c>
      <c r="J1379" s="116" t="str">
        <f t="shared" si="87"/>
        <v>High season</v>
      </c>
      <c r="K1379" s="117" t="str" cm="1">
        <f t="array" ref="K1379">_xlfn.IFS(AND(H1379="Weekday", J1379="High season"), VLOOKUP(B1379, high_weekday, 2, 0),
    AND(H1379="Saturday", J1379="High season"), VLOOKUP(B1379, high_saturday, 2, 0),
    AND(H1379="Sunday", J1379="High season"), VLOOKUP(B1379, high_sunday, 2, 0),
    AND(H1379="Weekday", J1379="Low season"), VLOOKUP(B1379, low_weekdays, 2, 0),
    AND(H1379="Saturday", J1379="Low season"), VLOOKUP(B1379, low_saturday, 2, 0),
    AND(H1379="Sunday", J1379="Low season"), VLOOKUP(B1379, low_sunday, 2, 0),
    TRUE, "error")</f>
        <v>Standard</v>
      </c>
    </row>
    <row r="1380" spans="1:11" x14ac:dyDescent="0.25">
      <c r="A1380" s="111">
        <v>45167</v>
      </c>
      <c r="B1380" s="86">
        <v>0.5625</v>
      </c>
      <c r="C1380" s="91">
        <f t="shared" ca="1" si="84"/>
        <v>3</v>
      </c>
      <c r="D1380" s="118">
        <v>27</v>
      </c>
      <c r="E1380" s="119">
        <v>0.54166666666666696</v>
      </c>
      <c r="F1380" s="119">
        <v>0.5625</v>
      </c>
      <c r="G1380" s="115">
        <f t="shared" si="85"/>
        <v>3</v>
      </c>
      <c r="H1380" s="116" t="str" cm="1">
        <f t="array" ref="H1380">_xlfn.IFS((G1380&gt;=2)*(G1380&lt;=6), "Weekday", G1380=7, "Saturday", G1380=1, "Sunday")</f>
        <v>Weekday</v>
      </c>
      <c r="I1380" s="116">
        <f t="shared" si="86"/>
        <v>8</v>
      </c>
      <c r="J1380" s="116" t="str">
        <f t="shared" si="87"/>
        <v>High season</v>
      </c>
      <c r="K1380" s="117" t="str" cm="1">
        <f t="array" ref="K1380">_xlfn.IFS(AND(H1380="Weekday", J1380="High season"), VLOOKUP(B1380, high_weekday, 2, 0),
    AND(H1380="Saturday", J1380="High season"), VLOOKUP(B1380, high_saturday, 2, 0),
    AND(H1380="Sunday", J1380="High season"), VLOOKUP(B1380, high_sunday, 2, 0),
    AND(H1380="Weekday", J1380="Low season"), VLOOKUP(B1380, low_weekdays, 2, 0),
    AND(H1380="Saturday", J1380="Low season"), VLOOKUP(B1380, low_saturday, 2, 0),
    AND(H1380="Sunday", J1380="Low season"), VLOOKUP(B1380, low_sunday, 2, 0),
    TRUE, "error")</f>
        <v>Standard</v>
      </c>
    </row>
    <row r="1381" spans="1:11" x14ac:dyDescent="0.25">
      <c r="A1381" s="111">
        <v>45167</v>
      </c>
      <c r="B1381" s="86">
        <v>0.58333333333333304</v>
      </c>
      <c r="C1381" s="91">
        <f t="shared" ca="1" si="84"/>
        <v>5</v>
      </c>
      <c r="D1381" s="118">
        <v>28</v>
      </c>
      <c r="E1381" s="119">
        <v>0.5625</v>
      </c>
      <c r="F1381" s="119">
        <v>0.58333333333333304</v>
      </c>
      <c r="G1381" s="115">
        <f t="shared" si="85"/>
        <v>3</v>
      </c>
      <c r="H1381" s="116" t="str" cm="1">
        <f t="array" ref="H1381">_xlfn.IFS((G1381&gt;=2)*(G1381&lt;=6), "Weekday", G1381=7, "Saturday", G1381=1, "Sunday")</f>
        <v>Weekday</v>
      </c>
      <c r="I1381" s="116">
        <f t="shared" si="86"/>
        <v>8</v>
      </c>
      <c r="J1381" s="116" t="str">
        <f t="shared" si="87"/>
        <v>High season</v>
      </c>
      <c r="K1381" s="117" t="str" cm="1">
        <f t="array" ref="K1381">_xlfn.IFS(AND(H1381="Weekday", J1381="High season"), VLOOKUP(B1381, high_weekday, 2, 0),
    AND(H1381="Saturday", J1381="High season"), VLOOKUP(B1381, high_saturday, 2, 0),
    AND(H1381="Sunday", J1381="High season"), VLOOKUP(B1381, high_sunday, 2, 0),
    AND(H1381="Weekday", J1381="Low season"), VLOOKUP(B1381, low_weekdays, 2, 0),
    AND(H1381="Saturday", J1381="Low season"), VLOOKUP(B1381, low_saturday, 2, 0),
    AND(H1381="Sunday", J1381="Low season"), VLOOKUP(B1381, low_sunday, 2, 0),
    TRUE, "error")</f>
        <v>Standard</v>
      </c>
    </row>
    <row r="1382" spans="1:11" x14ac:dyDescent="0.25">
      <c r="A1382" s="111">
        <v>45167</v>
      </c>
      <c r="B1382" s="86">
        <v>0.60416666666666696</v>
      </c>
      <c r="C1382" s="91">
        <f t="shared" ca="1" si="84"/>
        <v>1</v>
      </c>
      <c r="D1382" s="118">
        <v>29</v>
      </c>
      <c r="E1382" s="119">
        <v>0.58333333333333304</v>
      </c>
      <c r="F1382" s="119">
        <v>0.60416666666666696</v>
      </c>
      <c r="G1382" s="115">
        <f t="shared" si="85"/>
        <v>3</v>
      </c>
      <c r="H1382" s="116" t="str" cm="1">
        <f t="array" ref="H1382">_xlfn.IFS((G1382&gt;=2)*(G1382&lt;=6), "Weekday", G1382=7, "Saturday", G1382=1, "Sunday")</f>
        <v>Weekday</v>
      </c>
      <c r="I1382" s="116">
        <f t="shared" si="86"/>
        <v>8</v>
      </c>
      <c r="J1382" s="116" t="str">
        <f t="shared" si="87"/>
        <v>High season</v>
      </c>
      <c r="K1382" s="117" t="str" cm="1">
        <f t="array" ref="K1382">_xlfn.IFS(AND(H1382="Weekday", J1382="High season"), VLOOKUP(B1382, high_weekday, 2, 0),
    AND(H1382="Saturday", J1382="High season"), VLOOKUP(B1382, high_saturday, 2, 0),
    AND(H1382="Sunday", J1382="High season"), VLOOKUP(B1382, high_sunday, 2, 0),
    AND(H1382="Weekday", J1382="Low season"), VLOOKUP(B1382, low_weekdays, 2, 0),
    AND(H1382="Saturday", J1382="Low season"), VLOOKUP(B1382, low_saturday, 2, 0),
    AND(H1382="Sunday", J1382="Low season"), VLOOKUP(B1382, low_sunday, 2, 0),
    TRUE, "error")</f>
        <v>Standard</v>
      </c>
    </row>
    <row r="1383" spans="1:11" x14ac:dyDescent="0.25">
      <c r="A1383" s="111">
        <v>45167</v>
      </c>
      <c r="B1383" s="86">
        <v>0.625</v>
      </c>
      <c r="C1383" s="91">
        <f t="shared" ca="1" si="84"/>
        <v>4</v>
      </c>
      <c r="D1383" s="118">
        <v>30</v>
      </c>
      <c r="E1383" s="119">
        <v>0.60416666666666696</v>
      </c>
      <c r="F1383" s="119">
        <v>0.625</v>
      </c>
      <c r="G1383" s="115">
        <f t="shared" si="85"/>
        <v>3</v>
      </c>
      <c r="H1383" s="116" t="str" cm="1">
        <f t="array" ref="H1383">_xlfn.IFS((G1383&gt;=2)*(G1383&lt;=6), "Weekday", G1383=7, "Saturday", G1383=1, "Sunday")</f>
        <v>Weekday</v>
      </c>
      <c r="I1383" s="116">
        <f t="shared" si="86"/>
        <v>8</v>
      </c>
      <c r="J1383" s="116" t="str">
        <f t="shared" si="87"/>
        <v>High season</v>
      </c>
      <c r="K1383" s="117" t="str" cm="1">
        <f t="array" ref="K1383">_xlfn.IFS(AND(H1383="Weekday", J1383="High season"), VLOOKUP(B1383, high_weekday, 2, 0),
    AND(H1383="Saturday", J1383="High season"), VLOOKUP(B1383, high_saturday, 2, 0),
    AND(H1383="Sunday", J1383="High season"), VLOOKUP(B1383, high_sunday, 2, 0),
    AND(H1383="Weekday", J1383="Low season"), VLOOKUP(B1383, low_weekdays, 2, 0),
    AND(H1383="Saturday", J1383="Low season"), VLOOKUP(B1383, low_saturday, 2, 0),
    AND(H1383="Sunday", J1383="Low season"), VLOOKUP(B1383, low_sunday, 2, 0),
    TRUE, "error")</f>
        <v>Standard</v>
      </c>
    </row>
    <row r="1384" spans="1:11" x14ac:dyDescent="0.25">
      <c r="A1384" s="111">
        <v>45167</v>
      </c>
      <c r="B1384" s="86">
        <v>0.64583333333333304</v>
      </c>
      <c r="C1384" s="91">
        <f t="shared" ca="1" si="84"/>
        <v>21</v>
      </c>
      <c r="D1384" s="118">
        <v>31</v>
      </c>
      <c r="E1384" s="119">
        <v>0.625</v>
      </c>
      <c r="F1384" s="119">
        <v>0.64583333333333304</v>
      </c>
      <c r="G1384" s="115">
        <f t="shared" si="85"/>
        <v>3</v>
      </c>
      <c r="H1384" s="116" t="str" cm="1">
        <f t="array" ref="H1384">_xlfn.IFS((G1384&gt;=2)*(G1384&lt;=6), "Weekday", G1384=7, "Saturday", G1384=1, "Sunday")</f>
        <v>Weekday</v>
      </c>
      <c r="I1384" s="116">
        <f t="shared" si="86"/>
        <v>8</v>
      </c>
      <c r="J1384" s="116" t="str">
        <f t="shared" si="87"/>
        <v>High season</v>
      </c>
      <c r="K1384" s="117" t="str" cm="1">
        <f t="array" ref="K1384">_xlfn.IFS(AND(H1384="Weekday", J1384="High season"), VLOOKUP(B1384, high_weekday, 2, 0),
    AND(H1384="Saturday", J1384="High season"), VLOOKUP(B1384, high_saturday, 2, 0),
    AND(H1384="Sunday", J1384="High season"), VLOOKUP(B1384, high_sunday, 2, 0),
    AND(H1384="Weekday", J1384="Low season"), VLOOKUP(B1384, low_weekdays, 2, 0),
    AND(H1384="Saturday", J1384="Low season"), VLOOKUP(B1384, low_saturday, 2, 0),
    AND(H1384="Sunday", J1384="Low season"), VLOOKUP(B1384, low_sunday, 2, 0),
    TRUE, "error")</f>
        <v>Standard</v>
      </c>
    </row>
    <row r="1385" spans="1:11" x14ac:dyDescent="0.25">
      <c r="A1385" s="111">
        <v>45167</v>
      </c>
      <c r="B1385" s="86">
        <v>0.66666666666666696</v>
      </c>
      <c r="C1385" s="91">
        <f t="shared" ca="1" si="84"/>
        <v>24</v>
      </c>
      <c r="D1385" s="118">
        <v>32</v>
      </c>
      <c r="E1385" s="119">
        <v>0.64583333333333304</v>
      </c>
      <c r="F1385" s="119">
        <v>0.66666666666666696</v>
      </c>
      <c r="G1385" s="115">
        <f t="shared" si="85"/>
        <v>3</v>
      </c>
      <c r="H1385" s="116" t="str" cm="1">
        <f t="array" ref="H1385">_xlfn.IFS((G1385&gt;=2)*(G1385&lt;=6), "Weekday", G1385=7, "Saturday", G1385=1, "Sunday")</f>
        <v>Weekday</v>
      </c>
      <c r="I1385" s="116">
        <f t="shared" si="86"/>
        <v>8</v>
      </c>
      <c r="J1385" s="116" t="str">
        <f t="shared" si="87"/>
        <v>High season</v>
      </c>
      <c r="K1385" s="117" t="str" cm="1">
        <f t="array" ref="K1385">_xlfn.IFS(AND(H1385="Weekday", J1385="High season"), VLOOKUP(B1385, high_weekday, 2, 0),
    AND(H1385="Saturday", J1385="High season"), VLOOKUP(B1385, high_saturday, 2, 0),
    AND(H1385="Sunday", J1385="High season"), VLOOKUP(B1385, high_sunday, 2, 0),
    AND(H1385="Weekday", J1385="Low season"), VLOOKUP(B1385, low_weekdays, 2, 0),
    AND(H1385="Saturday", J1385="Low season"), VLOOKUP(B1385, low_saturday, 2, 0),
    AND(H1385="Sunday", J1385="Low season"), VLOOKUP(B1385, low_sunday, 2, 0),
    TRUE, "error")</f>
        <v>Standard</v>
      </c>
    </row>
    <row r="1386" spans="1:11" x14ac:dyDescent="0.25">
      <c r="A1386" s="111">
        <v>45167</v>
      </c>
      <c r="B1386" s="86">
        <v>0.6875</v>
      </c>
      <c r="C1386" s="91">
        <f t="shared" ca="1" si="84"/>
        <v>7</v>
      </c>
      <c r="D1386" s="118">
        <v>33</v>
      </c>
      <c r="E1386" s="119">
        <v>0.66666666666666696</v>
      </c>
      <c r="F1386" s="119">
        <v>0.6875</v>
      </c>
      <c r="G1386" s="115">
        <f t="shared" si="85"/>
        <v>3</v>
      </c>
      <c r="H1386" s="116" t="str" cm="1">
        <f t="array" ref="H1386">_xlfn.IFS((G1386&gt;=2)*(G1386&lt;=6), "Weekday", G1386=7, "Saturday", G1386=1, "Sunday")</f>
        <v>Weekday</v>
      </c>
      <c r="I1386" s="116">
        <f t="shared" si="86"/>
        <v>8</v>
      </c>
      <c r="J1386" s="116" t="str">
        <f t="shared" si="87"/>
        <v>High season</v>
      </c>
      <c r="K1386" s="117" t="str" cm="1">
        <f t="array" ref="K1386">_xlfn.IFS(AND(H1386="Weekday", J1386="High season"), VLOOKUP(B1386, high_weekday, 2, 0),
    AND(H1386="Saturday", J1386="High season"), VLOOKUP(B1386, high_saturday, 2, 0),
    AND(H1386="Sunday", J1386="High season"), VLOOKUP(B1386, high_sunday, 2, 0),
    AND(H1386="Weekday", J1386="Low season"), VLOOKUP(B1386, low_weekdays, 2, 0),
    AND(H1386="Saturday", J1386="Low season"), VLOOKUP(B1386, low_saturday, 2, 0),
    AND(H1386="Sunday", J1386="Low season"), VLOOKUP(B1386, low_sunday, 2, 0),
    TRUE, "error")</f>
        <v>Standard</v>
      </c>
    </row>
    <row r="1387" spans="1:11" x14ac:dyDescent="0.25">
      <c r="A1387" s="111">
        <v>45167</v>
      </c>
      <c r="B1387" s="86">
        <v>0.70833333333333304</v>
      </c>
      <c r="C1387" s="91">
        <f t="shared" ca="1" si="84"/>
        <v>7</v>
      </c>
      <c r="D1387" s="118">
        <v>34</v>
      </c>
      <c r="E1387" s="119">
        <v>0.6875</v>
      </c>
      <c r="F1387" s="119">
        <v>0.70833333333333304</v>
      </c>
      <c r="G1387" s="115">
        <f t="shared" si="85"/>
        <v>3</v>
      </c>
      <c r="H1387" s="116" t="str" cm="1">
        <f t="array" ref="H1387">_xlfn.IFS((G1387&gt;=2)*(G1387&lt;=6), "Weekday", G1387=7, "Saturday", G1387=1, "Sunday")</f>
        <v>Weekday</v>
      </c>
      <c r="I1387" s="116">
        <f t="shared" si="86"/>
        <v>8</v>
      </c>
      <c r="J1387" s="116" t="str">
        <f t="shared" si="87"/>
        <v>High season</v>
      </c>
      <c r="K1387" s="117" t="str" cm="1">
        <f t="array" ref="K1387">_xlfn.IFS(AND(H1387="Weekday", J1387="High season"), VLOOKUP(B1387, high_weekday, 2, 0),
    AND(H1387="Saturday", J1387="High season"), VLOOKUP(B1387, high_saturday, 2, 0),
    AND(H1387="Sunday", J1387="High season"), VLOOKUP(B1387, high_sunday, 2, 0),
    AND(H1387="Weekday", J1387="Low season"), VLOOKUP(B1387, low_weekdays, 2, 0),
    AND(H1387="Saturday", J1387="Low season"), VLOOKUP(B1387, low_saturday, 2, 0),
    AND(H1387="Sunday", J1387="Low season"), VLOOKUP(B1387, low_sunday, 2, 0),
    TRUE, "error")</f>
        <v>Standard</v>
      </c>
    </row>
    <row r="1388" spans="1:11" x14ac:dyDescent="0.25">
      <c r="A1388" s="111">
        <v>45167</v>
      </c>
      <c r="B1388" s="86">
        <v>0.72916666666666696</v>
      </c>
      <c r="C1388" s="91">
        <f t="shared" ca="1" si="84"/>
        <v>20</v>
      </c>
      <c r="D1388" s="118">
        <v>35</v>
      </c>
      <c r="E1388" s="119">
        <v>0.70833333333333304</v>
      </c>
      <c r="F1388" s="119">
        <v>0.72916666666666696</v>
      </c>
      <c r="G1388" s="115">
        <f t="shared" si="85"/>
        <v>3</v>
      </c>
      <c r="H1388" s="116" t="str" cm="1">
        <f t="array" ref="H1388">_xlfn.IFS((G1388&gt;=2)*(G1388&lt;=6), "Weekday", G1388=7, "Saturday", G1388=1, "Sunday")</f>
        <v>Weekday</v>
      </c>
      <c r="I1388" s="116">
        <f t="shared" si="86"/>
        <v>8</v>
      </c>
      <c r="J1388" s="116" t="str">
        <f t="shared" si="87"/>
        <v>High season</v>
      </c>
      <c r="K1388" s="117" t="str" cm="1">
        <f t="array" ref="K1388">_xlfn.IFS(AND(H1388="Weekday", J1388="High season"), VLOOKUP(B1388, high_weekday, 2, 0),
    AND(H1388="Saturday", J1388="High season"), VLOOKUP(B1388, high_saturday, 2, 0),
    AND(H1388="Sunday", J1388="High season"), VLOOKUP(B1388, high_sunday, 2, 0),
    AND(H1388="Weekday", J1388="Low season"), VLOOKUP(B1388, low_weekdays, 2, 0),
    AND(H1388="Saturday", J1388="Low season"), VLOOKUP(B1388, low_saturday, 2, 0),
    AND(H1388="Sunday", J1388="Low season"), VLOOKUP(B1388, low_sunday, 2, 0),
    TRUE, "error")</f>
        <v>Peak</v>
      </c>
    </row>
    <row r="1389" spans="1:11" x14ac:dyDescent="0.25">
      <c r="A1389" s="111">
        <v>45167</v>
      </c>
      <c r="B1389" s="86">
        <v>0.75</v>
      </c>
      <c r="C1389" s="91">
        <f t="shared" ca="1" si="84"/>
        <v>2</v>
      </c>
      <c r="D1389" s="118">
        <v>36</v>
      </c>
      <c r="E1389" s="119">
        <v>0.72916666666666696</v>
      </c>
      <c r="F1389" s="119">
        <v>0.75</v>
      </c>
      <c r="G1389" s="115">
        <f t="shared" si="85"/>
        <v>3</v>
      </c>
      <c r="H1389" s="116" t="str" cm="1">
        <f t="array" ref="H1389">_xlfn.IFS((G1389&gt;=2)*(G1389&lt;=6), "Weekday", G1389=7, "Saturday", G1389=1, "Sunday")</f>
        <v>Weekday</v>
      </c>
      <c r="I1389" s="116">
        <f t="shared" si="86"/>
        <v>8</v>
      </c>
      <c r="J1389" s="116" t="str">
        <f t="shared" si="87"/>
        <v>High season</v>
      </c>
      <c r="K1389" s="117" t="str" cm="1">
        <f t="array" ref="K1389">_xlfn.IFS(AND(H1389="Weekday", J1389="High season"), VLOOKUP(B1389, high_weekday, 2, 0),
    AND(H1389="Saturday", J1389="High season"), VLOOKUP(B1389, high_saturday, 2, 0),
    AND(H1389="Sunday", J1389="High season"), VLOOKUP(B1389, high_sunday, 2, 0),
    AND(H1389="Weekday", J1389="Low season"), VLOOKUP(B1389, low_weekdays, 2, 0),
    AND(H1389="Saturday", J1389="Low season"), VLOOKUP(B1389, low_saturday, 2, 0),
    AND(H1389="Sunday", J1389="Low season"), VLOOKUP(B1389, low_sunday, 2, 0),
    TRUE, "error")</f>
        <v>Peak</v>
      </c>
    </row>
    <row r="1390" spans="1:11" x14ac:dyDescent="0.25">
      <c r="A1390" s="111">
        <v>45167</v>
      </c>
      <c r="B1390" s="86">
        <v>0.77083333333333304</v>
      </c>
      <c r="C1390" s="91">
        <f t="shared" ca="1" si="84"/>
        <v>10</v>
      </c>
      <c r="D1390" s="118">
        <v>37</v>
      </c>
      <c r="E1390" s="119">
        <v>0.75</v>
      </c>
      <c r="F1390" s="119">
        <v>0.77083333333333304</v>
      </c>
      <c r="G1390" s="115">
        <f t="shared" si="85"/>
        <v>3</v>
      </c>
      <c r="H1390" s="116" t="str" cm="1">
        <f t="array" ref="H1390">_xlfn.IFS((G1390&gt;=2)*(G1390&lt;=6), "Weekday", G1390=7, "Saturday", G1390=1, "Sunday")</f>
        <v>Weekday</v>
      </c>
      <c r="I1390" s="116">
        <f t="shared" si="86"/>
        <v>8</v>
      </c>
      <c r="J1390" s="116" t="str">
        <f t="shared" si="87"/>
        <v>High season</v>
      </c>
      <c r="K1390" s="117" t="str" cm="1">
        <f t="array" ref="K1390">_xlfn.IFS(AND(H1390="Weekday", J1390="High season"), VLOOKUP(B1390, high_weekday, 2, 0),
    AND(H1390="Saturday", J1390="High season"), VLOOKUP(B1390, high_saturday, 2, 0),
    AND(H1390="Sunday", J1390="High season"), VLOOKUP(B1390, high_sunday, 2, 0),
    AND(H1390="Weekday", J1390="Low season"), VLOOKUP(B1390, low_weekdays, 2, 0),
    AND(H1390="Saturday", J1390="Low season"), VLOOKUP(B1390, low_saturday, 2, 0),
    AND(H1390="Sunday", J1390="Low season"), VLOOKUP(B1390, low_sunday, 2, 0),
    TRUE, "error")</f>
        <v>Peak</v>
      </c>
    </row>
    <row r="1391" spans="1:11" x14ac:dyDescent="0.25">
      <c r="A1391" s="111">
        <v>45167</v>
      </c>
      <c r="B1391" s="86">
        <v>0.79166666666666696</v>
      </c>
      <c r="C1391" s="91">
        <f t="shared" ca="1" si="84"/>
        <v>8</v>
      </c>
      <c r="D1391" s="118">
        <v>38</v>
      </c>
      <c r="E1391" s="119">
        <v>0.77083333333333304</v>
      </c>
      <c r="F1391" s="119">
        <v>0.79166666666666696</v>
      </c>
      <c r="G1391" s="115">
        <f t="shared" si="85"/>
        <v>3</v>
      </c>
      <c r="H1391" s="116" t="str" cm="1">
        <f t="array" ref="H1391">_xlfn.IFS((G1391&gt;=2)*(G1391&lt;=6), "Weekday", G1391=7, "Saturday", G1391=1, "Sunday")</f>
        <v>Weekday</v>
      </c>
      <c r="I1391" s="116">
        <f t="shared" si="86"/>
        <v>8</v>
      </c>
      <c r="J1391" s="116" t="str">
        <f t="shared" si="87"/>
        <v>High season</v>
      </c>
      <c r="K1391" s="117" t="str" cm="1">
        <f t="array" ref="K1391">_xlfn.IFS(AND(H1391="Weekday", J1391="High season"), VLOOKUP(B1391, high_weekday, 2, 0),
    AND(H1391="Saturday", J1391="High season"), VLOOKUP(B1391, high_saturday, 2, 0),
    AND(H1391="Sunday", J1391="High season"), VLOOKUP(B1391, high_sunday, 2, 0),
    AND(H1391="Weekday", J1391="Low season"), VLOOKUP(B1391, low_weekdays, 2, 0),
    AND(H1391="Saturday", J1391="Low season"), VLOOKUP(B1391, low_saturday, 2, 0),
    AND(H1391="Sunday", J1391="Low season"), VLOOKUP(B1391, low_sunday, 2, 0),
    TRUE, "error")</f>
        <v>Peak</v>
      </c>
    </row>
    <row r="1392" spans="1:11" x14ac:dyDescent="0.25">
      <c r="A1392" s="111">
        <v>45167</v>
      </c>
      <c r="B1392" s="86">
        <v>0.8125</v>
      </c>
      <c r="C1392" s="91">
        <f t="shared" ca="1" si="84"/>
        <v>29</v>
      </c>
      <c r="D1392" s="118">
        <v>39</v>
      </c>
      <c r="E1392" s="119">
        <v>0.79166666666666696</v>
      </c>
      <c r="F1392" s="119">
        <v>0.8125</v>
      </c>
      <c r="G1392" s="115">
        <f t="shared" si="85"/>
        <v>3</v>
      </c>
      <c r="H1392" s="116" t="str" cm="1">
        <f t="array" ref="H1392">_xlfn.IFS((G1392&gt;=2)*(G1392&lt;=6), "Weekday", G1392=7, "Saturday", G1392=1, "Sunday")</f>
        <v>Weekday</v>
      </c>
      <c r="I1392" s="116">
        <f t="shared" si="86"/>
        <v>8</v>
      </c>
      <c r="J1392" s="116" t="str">
        <f t="shared" si="87"/>
        <v>High season</v>
      </c>
      <c r="K1392" s="117" t="str" cm="1">
        <f t="array" ref="K1392">_xlfn.IFS(AND(H1392="Weekday", J1392="High season"), VLOOKUP(B1392, high_weekday, 2, 0),
    AND(H1392="Saturday", J1392="High season"), VLOOKUP(B1392, high_saturday, 2, 0),
    AND(H1392="Sunday", J1392="High season"), VLOOKUP(B1392, high_sunday, 2, 0),
    AND(H1392="Weekday", J1392="Low season"), VLOOKUP(B1392, low_weekdays, 2, 0),
    AND(H1392="Saturday", J1392="Low season"), VLOOKUP(B1392, low_saturday, 2, 0),
    AND(H1392="Sunday", J1392="Low season"), VLOOKUP(B1392, low_sunday, 2, 0),
    TRUE, "error")</f>
        <v>Standard</v>
      </c>
    </row>
    <row r="1393" spans="1:11" x14ac:dyDescent="0.25">
      <c r="A1393" s="111">
        <v>45167</v>
      </c>
      <c r="B1393" s="86">
        <v>0.83333333333333304</v>
      </c>
      <c r="C1393" s="91">
        <f t="shared" ca="1" si="84"/>
        <v>29</v>
      </c>
      <c r="D1393" s="118">
        <v>40</v>
      </c>
      <c r="E1393" s="119">
        <v>0.8125</v>
      </c>
      <c r="F1393" s="119">
        <v>0.83333333333333304</v>
      </c>
      <c r="G1393" s="115">
        <f t="shared" si="85"/>
        <v>3</v>
      </c>
      <c r="H1393" s="116" t="str" cm="1">
        <f t="array" ref="H1393">_xlfn.IFS((G1393&gt;=2)*(G1393&lt;=6), "Weekday", G1393=7, "Saturday", G1393=1, "Sunday")</f>
        <v>Weekday</v>
      </c>
      <c r="I1393" s="116">
        <f t="shared" si="86"/>
        <v>8</v>
      </c>
      <c r="J1393" s="116" t="str">
        <f t="shared" si="87"/>
        <v>High season</v>
      </c>
      <c r="K1393" s="117" t="str" cm="1">
        <f t="array" ref="K1393">_xlfn.IFS(AND(H1393="Weekday", J1393="High season"), VLOOKUP(B1393, high_weekday, 2, 0),
    AND(H1393="Saturday", J1393="High season"), VLOOKUP(B1393, high_saturday, 2, 0),
    AND(H1393="Sunday", J1393="High season"), VLOOKUP(B1393, high_sunday, 2, 0),
    AND(H1393="Weekday", J1393="Low season"), VLOOKUP(B1393, low_weekdays, 2, 0),
    AND(H1393="Saturday", J1393="Low season"), VLOOKUP(B1393, low_saturday, 2, 0),
    AND(H1393="Sunday", J1393="Low season"), VLOOKUP(B1393, low_sunday, 2, 0),
    TRUE, "error")</f>
        <v>Standard</v>
      </c>
    </row>
    <row r="1394" spans="1:11" x14ac:dyDescent="0.25">
      <c r="A1394" s="111">
        <v>45167</v>
      </c>
      <c r="B1394" s="86">
        <v>0.85416666666666696</v>
      </c>
      <c r="C1394" s="91">
        <f t="shared" ca="1" si="84"/>
        <v>15</v>
      </c>
      <c r="D1394" s="118">
        <v>41</v>
      </c>
      <c r="E1394" s="119">
        <v>0.83333333333333304</v>
      </c>
      <c r="F1394" s="119">
        <v>0.85416666666666696</v>
      </c>
      <c r="G1394" s="115">
        <f t="shared" si="85"/>
        <v>3</v>
      </c>
      <c r="H1394" s="116" t="str" cm="1">
        <f t="array" ref="H1394">_xlfn.IFS((G1394&gt;=2)*(G1394&lt;=6), "Weekday", G1394=7, "Saturday", G1394=1, "Sunday")</f>
        <v>Weekday</v>
      </c>
      <c r="I1394" s="116">
        <f t="shared" si="86"/>
        <v>8</v>
      </c>
      <c r="J1394" s="116" t="str">
        <f t="shared" si="87"/>
        <v>High season</v>
      </c>
      <c r="K1394" s="117" t="str" cm="1">
        <f t="array" ref="K1394">_xlfn.IFS(AND(H1394="Weekday", J1394="High season"), VLOOKUP(B1394, high_weekday, 2, 0),
    AND(H1394="Saturday", J1394="High season"), VLOOKUP(B1394, high_saturday, 2, 0),
    AND(H1394="Sunday", J1394="High season"), VLOOKUP(B1394, high_sunday, 2, 0),
    AND(H1394="Weekday", J1394="Low season"), VLOOKUP(B1394, low_weekdays, 2, 0),
    AND(H1394="Saturday", J1394="Low season"), VLOOKUP(B1394, low_saturday, 2, 0),
    AND(H1394="Sunday", J1394="Low season"), VLOOKUP(B1394, low_sunday, 2, 0),
    TRUE, "error")</f>
        <v>Standard</v>
      </c>
    </row>
    <row r="1395" spans="1:11" x14ac:dyDescent="0.25">
      <c r="A1395" s="111">
        <v>45167</v>
      </c>
      <c r="B1395" s="86">
        <v>0.875</v>
      </c>
      <c r="C1395" s="91">
        <f t="shared" ca="1" si="84"/>
        <v>7</v>
      </c>
      <c r="D1395" s="118">
        <v>42</v>
      </c>
      <c r="E1395" s="119">
        <v>0.85416666666666696</v>
      </c>
      <c r="F1395" s="119">
        <v>0.875</v>
      </c>
      <c r="G1395" s="115">
        <f t="shared" si="85"/>
        <v>3</v>
      </c>
      <c r="H1395" s="116" t="str" cm="1">
        <f t="array" ref="H1395">_xlfn.IFS((G1395&gt;=2)*(G1395&lt;=6), "Weekday", G1395=7, "Saturday", G1395=1, "Sunday")</f>
        <v>Weekday</v>
      </c>
      <c r="I1395" s="116">
        <f t="shared" si="86"/>
        <v>8</v>
      </c>
      <c r="J1395" s="116" t="str">
        <f t="shared" si="87"/>
        <v>High season</v>
      </c>
      <c r="K1395" s="117" t="str" cm="1">
        <f t="array" ref="K1395">_xlfn.IFS(AND(H1395="Weekday", J1395="High season"), VLOOKUP(B1395, high_weekday, 2, 0),
    AND(H1395="Saturday", J1395="High season"), VLOOKUP(B1395, high_saturday, 2, 0),
    AND(H1395="Sunday", J1395="High season"), VLOOKUP(B1395, high_sunday, 2, 0),
    AND(H1395="Weekday", J1395="Low season"), VLOOKUP(B1395, low_weekdays, 2, 0),
    AND(H1395="Saturday", J1395="Low season"), VLOOKUP(B1395, low_saturday, 2, 0),
    AND(H1395="Sunday", J1395="Low season"), VLOOKUP(B1395, low_sunday, 2, 0),
    TRUE, "error")</f>
        <v>Standard</v>
      </c>
    </row>
    <row r="1396" spans="1:11" x14ac:dyDescent="0.25">
      <c r="A1396" s="111">
        <v>45167</v>
      </c>
      <c r="B1396" s="86">
        <v>0.89583333333333304</v>
      </c>
      <c r="C1396" s="91">
        <f t="shared" ca="1" si="84"/>
        <v>14</v>
      </c>
      <c r="D1396" s="118">
        <v>43</v>
      </c>
      <c r="E1396" s="119">
        <v>0.875</v>
      </c>
      <c r="F1396" s="119">
        <v>0.89583333333333304</v>
      </c>
      <c r="G1396" s="115">
        <f t="shared" si="85"/>
        <v>3</v>
      </c>
      <c r="H1396" s="116" t="str" cm="1">
        <f t="array" ref="H1396">_xlfn.IFS((G1396&gt;=2)*(G1396&lt;=6), "Weekday", G1396=7, "Saturday", G1396=1, "Sunday")</f>
        <v>Weekday</v>
      </c>
      <c r="I1396" s="116">
        <f t="shared" si="86"/>
        <v>8</v>
      </c>
      <c r="J1396" s="116" t="str">
        <f t="shared" si="87"/>
        <v>High season</v>
      </c>
      <c r="K1396" s="117" t="str" cm="1">
        <f t="array" ref="K1396">_xlfn.IFS(AND(H1396="Weekday", J1396="High season"), VLOOKUP(B1396, high_weekday, 2, 0),
    AND(H1396="Saturday", J1396="High season"), VLOOKUP(B1396, high_saturday, 2, 0),
    AND(H1396="Sunday", J1396="High season"), VLOOKUP(B1396, high_sunday, 2, 0),
    AND(H1396="Weekday", J1396="Low season"), VLOOKUP(B1396, low_weekdays, 2, 0),
    AND(H1396="Saturday", J1396="Low season"), VLOOKUP(B1396, low_saturday, 2, 0),
    AND(H1396="Sunday", J1396="Low season"), VLOOKUP(B1396, low_sunday, 2, 0),
    TRUE, "error")</f>
        <v>Standard</v>
      </c>
    </row>
    <row r="1397" spans="1:11" x14ac:dyDescent="0.25">
      <c r="A1397" s="111">
        <v>45167</v>
      </c>
      <c r="B1397" s="86">
        <v>0.91666666666666696</v>
      </c>
      <c r="C1397" s="91">
        <f t="shared" ca="1" si="84"/>
        <v>27</v>
      </c>
      <c r="D1397" s="118">
        <v>44</v>
      </c>
      <c r="E1397" s="119">
        <v>0.89583333333333304</v>
      </c>
      <c r="F1397" s="119">
        <v>0.91666666666666696</v>
      </c>
      <c r="G1397" s="115">
        <f t="shared" si="85"/>
        <v>3</v>
      </c>
      <c r="H1397" s="116" t="str" cm="1">
        <f t="array" ref="H1397">_xlfn.IFS((G1397&gt;=2)*(G1397&lt;=6), "Weekday", G1397=7, "Saturday", G1397=1, "Sunday")</f>
        <v>Weekday</v>
      </c>
      <c r="I1397" s="116">
        <f t="shared" si="86"/>
        <v>8</v>
      </c>
      <c r="J1397" s="116" t="str">
        <f t="shared" si="87"/>
        <v>High season</v>
      </c>
      <c r="K1397" s="117" t="str" cm="1">
        <f t="array" ref="K1397">_xlfn.IFS(AND(H1397="Weekday", J1397="High season"), VLOOKUP(B1397, high_weekday, 2, 0),
    AND(H1397="Saturday", J1397="High season"), VLOOKUP(B1397, high_saturday, 2, 0),
    AND(H1397="Sunday", J1397="High season"), VLOOKUP(B1397, high_sunday, 2, 0),
    AND(H1397="Weekday", J1397="Low season"), VLOOKUP(B1397, low_weekdays, 2, 0),
    AND(H1397="Saturday", J1397="Low season"), VLOOKUP(B1397, low_saturday, 2, 0),
    AND(H1397="Sunday", J1397="Low season"), VLOOKUP(B1397, low_sunday, 2, 0),
    TRUE, "error")</f>
        <v>Standard</v>
      </c>
    </row>
    <row r="1398" spans="1:11" x14ac:dyDescent="0.25">
      <c r="A1398" s="111">
        <v>45167</v>
      </c>
      <c r="B1398" s="86">
        <v>0.9375</v>
      </c>
      <c r="C1398" s="91">
        <f t="shared" ca="1" si="84"/>
        <v>22</v>
      </c>
      <c r="D1398" s="118">
        <v>45</v>
      </c>
      <c r="E1398" s="119">
        <v>0.91666666666666696</v>
      </c>
      <c r="F1398" s="119">
        <v>0.9375</v>
      </c>
      <c r="G1398" s="115">
        <f t="shared" si="85"/>
        <v>3</v>
      </c>
      <c r="H1398" s="116" t="str" cm="1">
        <f t="array" ref="H1398">_xlfn.IFS((G1398&gt;=2)*(G1398&lt;=6), "Weekday", G1398=7, "Saturday", G1398=1, "Sunday")</f>
        <v>Weekday</v>
      </c>
      <c r="I1398" s="116">
        <f t="shared" si="86"/>
        <v>8</v>
      </c>
      <c r="J1398" s="116" t="str">
        <f t="shared" si="87"/>
        <v>High season</v>
      </c>
      <c r="K1398" s="117" t="str" cm="1">
        <f t="array" ref="K1398">_xlfn.IFS(AND(H1398="Weekday", J1398="High season"), VLOOKUP(B1398, high_weekday, 2, 0),
    AND(H1398="Saturday", J1398="High season"), VLOOKUP(B1398, high_saturday, 2, 0),
    AND(H1398="Sunday", J1398="High season"), VLOOKUP(B1398, high_sunday, 2, 0),
    AND(H1398="Weekday", J1398="Low season"), VLOOKUP(B1398, low_weekdays, 2, 0),
    AND(H1398="Saturday", J1398="Low season"), VLOOKUP(B1398, low_saturday, 2, 0),
    AND(H1398="Sunday", J1398="Low season"), VLOOKUP(B1398, low_sunday, 2, 0),
    TRUE, "error")</f>
        <v>Off-peak</v>
      </c>
    </row>
    <row r="1399" spans="1:11" x14ac:dyDescent="0.25">
      <c r="A1399" s="111">
        <v>45167</v>
      </c>
      <c r="B1399" s="86">
        <v>0.95833333333333304</v>
      </c>
      <c r="C1399" s="91">
        <f t="shared" ca="1" si="84"/>
        <v>26</v>
      </c>
      <c r="D1399" s="118">
        <v>46</v>
      </c>
      <c r="E1399" s="119">
        <v>0.9375</v>
      </c>
      <c r="F1399" s="119">
        <v>0.95833333333333304</v>
      </c>
      <c r="G1399" s="115">
        <f t="shared" si="85"/>
        <v>3</v>
      </c>
      <c r="H1399" s="116" t="str" cm="1">
        <f t="array" ref="H1399">_xlfn.IFS((G1399&gt;=2)*(G1399&lt;=6), "Weekday", G1399=7, "Saturday", G1399=1, "Sunday")</f>
        <v>Weekday</v>
      </c>
      <c r="I1399" s="116">
        <f t="shared" si="86"/>
        <v>8</v>
      </c>
      <c r="J1399" s="116" t="str">
        <f t="shared" si="87"/>
        <v>High season</v>
      </c>
      <c r="K1399" s="117" t="str" cm="1">
        <f t="array" ref="K1399">_xlfn.IFS(AND(H1399="Weekday", J1399="High season"), VLOOKUP(B1399, high_weekday, 2, 0),
    AND(H1399="Saturday", J1399="High season"), VLOOKUP(B1399, high_saturday, 2, 0),
    AND(H1399="Sunday", J1399="High season"), VLOOKUP(B1399, high_sunday, 2, 0),
    AND(H1399="Weekday", J1399="Low season"), VLOOKUP(B1399, low_weekdays, 2, 0),
    AND(H1399="Saturday", J1399="Low season"), VLOOKUP(B1399, low_saturday, 2, 0),
    AND(H1399="Sunday", J1399="Low season"), VLOOKUP(B1399, low_sunday, 2, 0),
    TRUE, "error")</f>
        <v>Off-peak</v>
      </c>
    </row>
    <row r="1400" spans="1:11" x14ac:dyDescent="0.25">
      <c r="A1400" s="111">
        <v>45167</v>
      </c>
      <c r="B1400" s="86">
        <v>0.97916666666666696</v>
      </c>
      <c r="C1400" s="91">
        <f t="shared" ca="1" si="84"/>
        <v>20</v>
      </c>
      <c r="D1400" s="118">
        <v>47</v>
      </c>
      <c r="E1400" s="119">
        <v>0.95833333333333304</v>
      </c>
      <c r="F1400" s="119">
        <v>0.97916666666666696</v>
      </c>
      <c r="G1400" s="115">
        <f t="shared" si="85"/>
        <v>3</v>
      </c>
      <c r="H1400" s="116" t="str" cm="1">
        <f t="array" ref="H1400">_xlfn.IFS((G1400&gt;=2)*(G1400&lt;=6), "Weekday", G1400=7, "Saturday", G1400=1, "Sunday")</f>
        <v>Weekday</v>
      </c>
      <c r="I1400" s="116">
        <f t="shared" si="86"/>
        <v>8</v>
      </c>
      <c r="J1400" s="116" t="str">
        <f t="shared" si="87"/>
        <v>High season</v>
      </c>
      <c r="K1400" s="117" t="str" cm="1">
        <f t="array" ref="K1400">_xlfn.IFS(AND(H1400="Weekday", J1400="High season"), VLOOKUP(B1400, high_weekday, 2, 0),
    AND(H1400="Saturday", J1400="High season"), VLOOKUP(B1400, high_saturday, 2, 0),
    AND(H1400="Sunday", J1400="High season"), VLOOKUP(B1400, high_sunday, 2, 0),
    AND(H1400="Weekday", J1400="Low season"), VLOOKUP(B1400, low_weekdays, 2, 0),
    AND(H1400="Saturday", J1400="Low season"), VLOOKUP(B1400, low_saturday, 2, 0),
    AND(H1400="Sunday", J1400="Low season"), VLOOKUP(B1400, low_sunday, 2, 0),
    TRUE, "error")</f>
        <v>Off-peak</v>
      </c>
    </row>
    <row r="1401" spans="1:11" x14ac:dyDescent="0.25">
      <c r="A1401" s="111">
        <v>45167</v>
      </c>
      <c r="B1401" s="86">
        <v>1</v>
      </c>
      <c r="C1401" s="91">
        <f t="shared" ca="1" si="84"/>
        <v>7</v>
      </c>
      <c r="D1401" s="118">
        <v>48</v>
      </c>
      <c r="E1401" s="119">
        <v>0.97916666666666696</v>
      </c>
      <c r="F1401" s="119">
        <v>1</v>
      </c>
      <c r="G1401" s="115">
        <f t="shared" si="85"/>
        <v>3</v>
      </c>
      <c r="H1401" s="116" t="str" cm="1">
        <f t="array" ref="H1401">_xlfn.IFS((G1401&gt;=2)*(G1401&lt;=6), "Weekday", G1401=7, "Saturday", G1401=1, "Sunday")</f>
        <v>Weekday</v>
      </c>
      <c r="I1401" s="116">
        <f t="shared" si="86"/>
        <v>8</v>
      </c>
      <c r="J1401" s="116" t="str">
        <f t="shared" si="87"/>
        <v>High season</v>
      </c>
      <c r="K1401" s="117" t="str" cm="1">
        <f t="array" ref="K1401">_xlfn.IFS(AND(H1401="Weekday", J1401="High season"), VLOOKUP(B1401, high_weekday, 2, 0),
    AND(H1401="Saturday", J1401="High season"), VLOOKUP(B1401, high_saturday, 2, 0),
    AND(H1401="Sunday", J1401="High season"), VLOOKUP(B1401, high_sunday, 2, 0),
    AND(H1401="Weekday", J1401="Low season"), VLOOKUP(B1401, low_weekdays, 2, 0),
    AND(H1401="Saturday", J1401="Low season"), VLOOKUP(B1401, low_saturday, 2, 0),
    AND(H1401="Sunday", J1401="Low season"), VLOOKUP(B1401, low_sunday, 2, 0),
    TRUE, "error")</f>
        <v>Off-peak</v>
      </c>
    </row>
    <row r="1402" spans="1:11" x14ac:dyDescent="0.25">
      <c r="A1402" s="111">
        <v>45168</v>
      </c>
      <c r="B1402" s="86">
        <v>2.0833333333333332E-2</v>
      </c>
      <c r="C1402" s="91">
        <f t="shared" ca="1" si="84"/>
        <v>1</v>
      </c>
      <c r="D1402" s="118">
        <v>1</v>
      </c>
      <c r="E1402" s="119">
        <v>0</v>
      </c>
      <c r="F1402" s="119">
        <v>2.0833333333333332E-2</v>
      </c>
      <c r="G1402" s="115">
        <f t="shared" si="85"/>
        <v>4</v>
      </c>
      <c r="H1402" s="116" t="str" cm="1">
        <f t="array" ref="H1402">_xlfn.IFS((G1402&gt;=2)*(G1402&lt;=6), "Weekday", G1402=7, "Saturday", G1402=1, "Sunday")</f>
        <v>Weekday</v>
      </c>
      <c r="I1402" s="116">
        <f t="shared" si="86"/>
        <v>8</v>
      </c>
      <c r="J1402" s="116" t="str">
        <f t="shared" si="87"/>
        <v>High season</v>
      </c>
      <c r="K1402" s="117" t="str" cm="1">
        <f t="array" ref="K1402">_xlfn.IFS(AND(H1402="Weekday", J1402="High season"), VLOOKUP(B1402, high_weekday, 2, 0),
    AND(H1402="Saturday", J1402="High season"), VLOOKUP(B1402, high_saturday, 2, 0),
    AND(H1402="Sunday", J1402="High season"), VLOOKUP(B1402, high_sunday, 2, 0),
    AND(H1402="Weekday", J1402="Low season"), VLOOKUP(B1402, low_weekdays, 2, 0),
    AND(H1402="Saturday", J1402="Low season"), VLOOKUP(B1402, low_saturday, 2, 0),
    AND(H1402="Sunday", J1402="Low season"), VLOOKUP(B1402, low_sunday, 2, 0),
    TRUE, "error")</f>
        <v>Off-peak</v>
      </c>
    </row>
    <row r="1403" spans="1:11" x14ac:dyDescent="0.25">
      <c r="A1403" s="111">
        <v>45168</v>
      </c>
      <c r="B1403" s="86">
        <v>4.1666666666666664E-2</v>
      </c>
      <c r="C1403" s="91">
        <f t="shared" ca="1" si="84"/>
        <v>13</v>
      </c>
      <c r="D1403" s="118">
        <v>2</v>
      </c>
      <c r="E1403" s="119">
        <v>2.0833333333333332E-2</v>
      </c>
      <c r="F1403" s="119">
        <v>4.1666666666666664E-2</v>
      </c>
      <c r="G1403" s="115">
        <f t="shared" si="85"/>
        <v>4</v>
      </c>
      <c r="H1403" s="116" t="str" cm="1">
        <f t="array" ref="H1403">_xlfn.IFS((G1403&gt;=2)*(G1403&lt;=6), "Weekday", G1403=7, "Saturday", G1403=1, "Sunday")</f>
        <v>Weekday</v>
      </c>
      <c r="I1403" s="116">
        <f t="shared" si="86"/>
        <v>8</v>
      </c>
      <c r="J1403" s="116" t="str">
        <f t="shared" si="87"/>
        <v>High season</v>
      </c>
      <c r="K1403" s="117" t="str" cm="1">
        <f t="array" ref="K1403">_xlfn.IFS(AND(H1403="Weekday", J1403="High season"), VLOOKUP(B1403, high_weekday, 2, 0),
    AND(H1403="Saturday", J1403="High season"), VLOOKUP(B1403, high_saturday, 2, 0),
    AND(H1403="Sunday", J1403="High season"), VLOOKUP(B1403, high_sunday, 2, 0),
    AND(H1403="Weekday", J1403="Low season"), VLOOKUP(B1403, low_weekdays, 2, 0),
    AND(H1403="Saturday", J1403="Low season"), VLOOKUP(B1403, low_saturday, 2, 0),
    AND(H1403="Sunday", J1403="Low season"), VLOOKUP(B1403, low_sunday, 2, 0),
    TRUE, "error")</f>
        <v>Off-peak</v>
      </c>
    </row>
    <row r="1404" spans="1:11" x14ac:dyDescent="0.25">
      <c r="A1404" s="111">
        <v>45168</v>
      </c>
      <c r="B1404" s="86">
        <v>6.25E-2</v>
      </c>
      <c r="C1404" s="91">
        <f t="shared" ca="1" si="84"/>
        <v>7</v>
      </c>
      <c r="D1404" s="118">
        <v>3</v>
      </c>
      <c r="E1404" s="119">
        <v>4.1666666666666664E-2</v>
      </c>
      <c r="F1404" s="119">
        <v>6.25E-2</v>
      </c>
      <c r="G1404" s="115">
        <f t="shared" si="85"/>
        <v>4</v>
      </c>
      <c r="H1404" s="116" t="str" cm="1">
        <f t="array" ref="H1404">_xlfn.IFS((G1404&gt;=2)*(G1404&lt;=6), "Weekday", G1404=7, "Saturday", G1404=1, "Sunday")</f>
        <v>Weekday</v>
      </c>
      <c r="I1404" s="116">
        <f t="shared" si="86"/>
        <v>8</v>
      </c>
      <c r="J1404" s="116" t="str">
        <f t="shared" si="87"/>
        <v>High season</v>
      </c>
      <c r="K1404" s="117" t="str" cm="1">
        <f t="array" ref="K1404">_xlfn.IFS(AND(H1404="Weekday", J1404="High season"), VLOOKUP(B1404, high_weekday, 2, 0),
    AND(H1404="Saturday", J1404="High season"), VLOOKUP(B1404, high_saturday, 2, 0),
    AND(H1404="Sunday", J1404="High season"), VLOOKUP(B1404, high_sunday, 2, 0),
    AND(H1404="Weekday", J1404="Low season"), VLOOKUP(B1404, low_weekdays, 2, 0),
    AND(H1404="Saturday", J1404="Low season"), VLOOKUP(B1404, low_saturday, 2, 0),
    AND(H1404="Sunday", J1404="Low season"), VLOOKUP(B1404, low_sunday, 2, 0),
    TRUE, "error")</f>
        <v>Off-peak</v>
      </c>
    </row>
    <row r="1405" spans="1:11" x14ac:dyDescent="0.25">
      <c r="A1405" s="111">
        <v>45168</v>
      </c>
      <c r="B1405" s="86">
        <v>8.3333333333333301E-2</v>
      </c>
      <c r="C1405" s="91">
        <f t="shared" ca="1" si="84"/>
        <v>16</v>
      </c>
      <c r="D1405" s="118">
        <v>4</v>
      </c>
      <c r="E1405" s="119">
        <v>6.25E-2</v>
      </c>
      <c r="F1405" s="119">
        <v>8.3333333333333301E-2</v>
      </c>
      <c r="G1405" s="115">
        <f t="shared" si="85"/>
        <v>4</v>
      </c>
      <c r="H1405" s="116" t="str" cm="1">
        <f t="array" ref="H1405">_xlfn.IFS((G1405&gt;=2)*(G1405&lt;=6), "Weekday", G1405=7, "Saturday", G1405=1, "Sunday")</f>
        <v>Weekday</v>
      </c>
      <c r="I1405" s="116">
        <f t="shared" si="86"/>
        <v>8</v>
      </c>
      <c r="J1405" s="116" t="str">
        <f t="shared" si="87"/>
        <v>High season</v>
      </c>
      <c r="K1405" s="117" t="str" cm="1">
        <f t="array" ref="K1405">_xlfn.IFS(AND(H1405="Weekday", J1405="High season"), VLOOKUP(B1405, high_weekday, 2, 0),
    AND(H1405="Saturday", J1405="High season"), VLOOKUP(B1405, high_saturday, 2, 0),
    AND(H1405="Sunday", J1405="High season"), VLOOKUP(B1405, high_sunday, 2, 0),
    AND(H1405="Weekday", J1405="Low season"), VLOOKUP(B1405, low_weekdays, 2, 0),
    AND(H1405="Saturday", J1405="Low season"), VLOOKUP(B1405, low_saturday, 2, 0),
    AND(H1405="Sunday", J1405="Low season"), VLOOKUP(B1405, low_sunday, 2, 0),
    TRUE, "error")</f>
        <v>Off-peak</v>
      </c>
    </row>
    <row r="1406" spans="1:11" x14ac:dyDescent="0.25">
      <c r="A1406" s="111">
        <v>45168</v>
      </c>
      <c r="B1406" s="86">
        <v>0.104166666666667</v>
      </c>
      <c r="C1406" s="91">
        <f t="shared" ca="1" si="84"/>
        <v>10</v>
      </c>
      <c r="D1406" s="118">
        <v>5</v>
      </c>
      <c r="E1406" s="119">
        <v>8.3333333333333301E-2</v>
      </c>
      <c r="F1406" s="119">
        <v>0.104166666666667</v>
      </c>
      <c r="G1406" s="115">
        <f t="shared" si="85"/>
        <v>4</v>
      </c>
      <c r="H1406" s="116" t="str" cm="1">
        <f t="array" ref="H1406">_xlfn.IFS((G1406&gt;=2)*(G1406&lt;=6), "Weekday", G1406=7, "Saturday", G1406=1, "Sunday")</f>
        <v>Weekday</v>
      </c>
      <c r="I1406" s="116">
        <f t="shared" si="86"/>
        <v>8</v>
      </c>
      <c r="J1406" s="116" t="str">
        <f t="shared" si="87"/>
        <v>High season</v>
      </c>
      <c r="K1406" s="117" t="str" cm="1">
        <f t="array" ref="K1406">_xlfn.IFS(AND(H1406="Weekday", J1406="High season"), VLOOKUP(B1406, high_weekday, 2, 0),
    AND(H1406="Saturday", J1406="High season"), VLOOKUP(B1406, high_saturday, 2, 0),
    AND(H1406="Sunday", J1406="High season"), VLOOKUP(B1406, high_sunday, 2, 0),
    AND(H1406="Weekday", J1406="Low season"), VLOOKUP(B1406, low_weekdays, 2, 0),
    AND(H1406="Saturday", J1406="Low season"), VLOOKUP(B1406, low_saturday, 2, 0),
    AND(H1406="Sunday", J1406="Low season"), VLOOKUP(B1406, low_sunday, 2, 0),
    TRUE, "error")</f>
        <v>Off-peak</v>
      </c>
    </row>
    <row r="1407" spans="1:11" x14ac:dyDescent="0.25">
      <c r="A1407" s="111">
        <v>45168</v>
      </c>
      <c r="B1407" s="86">
        <v>0.125</v>
      </c>
      <c r="C1407" s="91">
        <f t="shared" ca="1" si="84"/>
        <v>25</v>
      </c>
      <c r="D1407" s="118">
        <v>6</v>
      </c>
      <c r="E1407" s="119">
        <v>0.104166666666667</v>
      </c>
      <c r="F1407" s="119">
        <v>0.125</v>
      </c>
      <c r="G1407" s="115">
        <f t="shared" si="85"/>
        <v>4</v>
      </c>
      <c r="H1407" s="116" t="str" cm="1">
        <f t="array" ref="H1407">_xlfn.IFS((G1407&gt;=2)*(G1407&lt;=6), "Weekday", G1407=7, "Saturday", G1407=1, "Sunday")</f>
        <v>Weekday</v>
      </c>
      <c r="I1407" s="116">
        <f t="shared" si="86"/>
        <v>8</v>
      </c>
      <c r="J1407" s="116" t="str">
        <f t="shared" si="87"/>
        <v>High season</v>
      </c>
      <c r="K1407" s="117" t="str" cm="1">
        <f t="array" ref="K1407">_xlfn.IFS(AND(H1407="Weekday", J1407="High season"), VLOOKUP(B1407, high_weekday, 2, 0),
    AND(H1407="Saturday", J1407="High season"), VLOOKUP(B1407, high_saturday, 2, 0),
    AND(H1407="Sunday", J1407="High season"), VLOOKUP(B1407, high_sunday, 2, 0),
    AND(H1407="Weekday", J1407="Low season"), VLOOKUP(B1407, low_weekdays, 2, 0),
    AND(H1407="Saturday", J1407="Low season"), VLOOKUP(B1407, low_saturday, 2, 0),
    AND(H1407="Sunday", J1407="Low season"), VLOOKUP(B1407, low_sunday, 2, 0),
    TRUE, "error")</f>
        <v>Off-peak</v>
      </c>
    </row>
    <row r="1408" spans="1:11" x14ac:dyDescent="0.25">
      <c r="A1408" s="111">
        <v>45168</v>
      </c>
      <c r="B1408" s="86">
        <v>0.14583333333333301</v>
      </c>
      <c r="C1408" s="91">
        <f t="shared" ca="1" si="84"/>
        <v>22</v>
      </c>
      <c r="D1408" s="118">
        <v>7</v>
      </c>
      <c r="E1408" s="119">
        <v>0.125</v>
      </c>
      <c r="F1408" s="119">
        <v>0.14583333333333301</v>
      </c>
      <c r="G1408" s="115">
        <f t="shared" si="85"/>
        <v>4</v>
      </c>
      <c r="H1408" s="116" t="str" cm="1">
        <f t="array" ref="H1408">_xlfn.IFS((G1408&gt;=2)*(G1408&lt;=6), "Weekday", G1408=7, "Saturday", G1408=1, "Sunday")</f>
        <v>Weekday</v>
      </c>
      <c r="I1408" s="116">
        <f t="shared" si="86"/>
        <v>8</v>
      </c>
      <c r="J1408" s="116" t="str">
        <f t="shared" si="87"/>
        <v>High season</v>
      </c>
      <c r="K1408" s="117" t="str" cm="1">
        <f t="array" ref="K1408">_xlfn.IFS(AND(H1408="Weekday", J1408="High season"), VLOOKUP(B1408, high_weekday, 2, 0),
    AND(H1408="Saturday", J1408="High season"), VLOOKUP(B1408, high_saturday, 2, 0),
    AND(H1408="Sunday", J1408="High season"), VLOOKUP(B1408, high_sunday, 2, 0),
    AND(H1408="Weekday", J1408="Low season"), VLOOKUP(B1408, low_weekdays, 2, 0),
    AND(H1408="Saturday", J1408="Low season"), VLOOKUP(B1408, low_saturday, 2, 0),
    AND(H1408="Sunday", J1408="Low season"), VLOOKUP(B1408, low_sunday, 2, 0),
    TRUE, "error")</f>
        <v>Off-peak</v>
      </c>
    </row>
    <row r="1409" spans="1:11" x14ac:dyDescent="0.25">
      <c r="A1409" s="111">
        <v>45168</v>
      </c>
      <c r="B1409" s="86">
        <v>0.16666666666666699</v>
      </c>
      <c r="C1409" s="91">
        <f t="shared" ca="1" si="84"/>
        <v>25</v>
      </c>
      <c r="D1409" s="118">
        <v>8</v>
      </c>
      <c r="E1409" s="119">
        <v>0.14583333333333301</v>
      </c>
      <c r="F1409" s="119">
        <v>0.16666666666666699</v>
      </c>
      <c r="G1409" s="115">
        <f t="shared" si="85"/>
        <v>4</v>
      </c>
      <c r="H1409" s="116" t="str" cm="1">
        <f t="array" ref="H1409">_xlfn.IFS((G1409&gt;=2)*(G1409&lt;=6), "Weekday", G1409=7, "Saturday", G1409=1, "Sunday")</f>
        <v>Weekday</v>
      </c>
      <c r="I1409" s="116">
        <f t="shared" si="86"/>
        <v>8</v>
      </c>
      <c r="J1409" s="116" t="str">
        <f t="shared" si="87"/>
        <v>High season</v>
      </c>
      <c r="K1409" s="117" t="str" cm="1">
        <f t="array" ref="K1409">_xlfn.IFS(AND(H1409="Weekday", J1409="High season"), VLOOKUP(B1409, high_weekday, 2, 0),
    AND(H1409="Saturday", J1409="High season"), VLOOKUP(B1409, high_saturday, 2, 0),
    AND(H1409="Sunday", J1409="High season"), VLOOKUP(B1409, high_sunday, 2, 0),
    AND(H1409="Weekday", J1409="Low season"), VLOOKUP(B1409, low_weekdays, 2, 0),
    AND(H1409="Saturday", J1409="Low season"), VLOOKUP(B1409, low_saturday, 2, 0),
    AND(H1409="Sunday", J1409="Low season"), VLOOKUP(B1409, low_sunday, 2, 0),
    TRUE, "error")</f>
        <v>Off-peak</v>
      </c>
    </row>
    <row r="1410" spans="1:11" x14ac:dyDescent="0.25">
      <c r="A1410" s="111">
        <v>45168</v>
      </c>
      <c r="B1410" s="86">
        <v>0.1875</v>
      </c>
      <c r="C1410" s="91">
        <f t="shared" ca="1" si="84"/>
        <v>21</v>
      </c>
      <c r="D1410" s="118">
        <v>9</v>
      </c>
      <c r="E1410" s="119">
        <v>0.16666666666666699</v>
      </c>
      <c r="F1410" s="119">
        <v>0.1875</v>
      </c>
      <c r="G1410" s="115">
        <f t="shared" si="85"/>
        <v>4</v>
      </c>
      <c r="H1410" s="116" t="str" cm="1">
        <f t="array" ref="H1410">_xlfn.IFS((G1410&gt;=2)*(G1410&lt;=6), "Weekday", G1410=7, "Saturday", G1410=1, "Sunday")</f>
        <v>Weekday</v>
      </c>
      <c r="I1410" s="116">
        <f t="shared" si="86"/>
        <v>8</v>
      </c>
      <c r="J1410" s="116" t="str">
        <f t="shared" si="87"/>
        <v>High season</v>
      </c>
      <c r="K1410" s="117" t="str" cm="1">
        <f t="array" ref="K1410">_xlfn.IFS(AND(H1410="Weekday", J1410="High season"), VLOOKUP(B1410, high_weekday, 2, 0),
    AND(H1410="Saturday", J1410="High season"), VLOOKUP(B1410, high_saturday, 2, 0),
    AND(H1410="Sunday", J1410="High season"), VLOOKUP(B1410, high_sunday, 2, 0),
    AND(H1410="Weekday", J1410="Low season"), VLOOKUP(B1410, low_weekdays, 2, 0),
    AND(H1410="Saturday", J1410="Low season"), VLOOKUP(B1410, low_saturday, 2, 0),
    AND(H1410="Sunday", J1410="Low season"), VLOOKUP(B1410, low_sunday, 2, 0),
    TRUE, "error")</f>
        <v>Off-peak</v>
      </c>
    </row>
    <row r="1411" spans="1:11" x14ac:dyDescent="0.25">
      <c r="A1411" s="111">
        <v>45168</v>
      </c>
      <c r="B1411" s="86">
        <v>0.20833333333333301</v>
      </c>
      <c r="C1411" s="91">
        <f t="shared" ca="1" si="84"/>
        <v>24</v>
      </c>
      <c r="D1411" s="118">
        <v>10</v>
      </c>
      <c r="E1411" s="119">
        <v>0.1875</v>
      </c>
      <c r="F1411" s="119">
        <v>0.20833333333333301</v>
      </c>
      <c r="G1411" s="115">
        <f t="shared" si="85"/>
        <v>4</v>
      </c>
      <c r="H1411" s="116" t="str" cm="1">
        <f t="array" ref="H1411">_xlfn.IFS((G1411&gt;=2)*(G1411&lt;=6), "Weekday", G1411=7, "Saturday", G1411=1, "Sunday")</f>
        <v>Weekday</v>
      </c>
      <c r="I1411" s="116">
        <f t="shared" si="86"/>
        <v>8</v>
      </c>
      <c r="J1411" s="116" t="str">
        <f t="shared" si="87"/>
        <v>High season</v>
      </c>
      <c r="K1411" s="117" t="str" cm="1">
        <f t="array" ref="K1411">_xlfn.IFS(AND(H1411="Weekday", J1411="High season"), VLOOKUP(B1411, high_weekday, 2, 0),
    AND(H1411="Saturday", J1411="High season"), VLOOKUP(B1411, high_saturday, 2, 0),
    AND(H1411="Sunday", J1411="High season"), VLOOKUP(B1411, high_sunday, 2, 0),
    AND(H1411="Weekday", J1411="Low season"), VLOOKUP(B1411, low_weekdays, 2, 0),
    AND(H1411="Saturday", J1411="Low season"), VLOOKUP(B1411, low_saturday, 2, 0),
    AND(H1411="Sunday", J1411="Low season"), VLOOKUP(B1411, low_sunday, 2, 0),
    TRUE, "error")</f>
        <v>Off-peak</v>
      </c>
    </row>
    <row r="1412" spans="1:11" x14ac:dyDescent="0.25">
      <c r="A1412" s="111">
        <v>45168</v>
      </c>
      <c r="B1412" s="86">
        <v>0.22916666666666699</v>
      </c>
      <c r="C1412" s="91">
        <f t="shared" ca="1" si="84"/>
        <v>24</v>
      </c>
      <c r="D1412" s="118">
        <v>11</v>
      </c>
      <c r="E1412" s="119">
        <v>0.20833333333333301</v>
      </c>
      <c r="F1412" s="119">
        <v>0.22916666666666699</v>
      </c>
      <c r="G1412" s="115">
        <f t="shared" si="85"/>
        <v>4</v>
      </c>
      <c r="H1412" s="116" t="str" cm="1">
        <f t="array" ref="H1412">_xlfn.IFS((G1412&gt;=2)*(G1412&lt;=6), "Weekday", G1412=7, "Saturday", G1412=1, "Sunday")</f>
        <v>Weekday</v>
      </c>
      <c r="I1412" s="116">
        <f t="shared" si="86"/>
        <v>8</v>
      </c>
      <c r="J1412" s="116" t="str">
        <f t="shared" si="87"/>
        <v>High season</v>
      </c>
      <c r="K1412" s="117" t="str" cm="1">
        <f t="array" ref="K1412">_xlfn.IFS(AND(H1412="Weekday", J1412="High season"), VLOOKUP(B1412, high_weekday, 2, 0),
    AND(H1412="Saturday", J1412="High season"), VLOOKUP(B1412, high_saturday, 2, 0),
    AND(H1412="Sunday", J1412="High season"), VLOOKUP(B1412, high_sunday, 2, 0),
    AND(H1412="Weekday", J1412="Low season"), VLOOKUP(B1412, low_weekdays, 2, 0),
    AND(H1412="Saturday", J1412="Low season"), VLOOKUP(B1412, low_saturday, 2, 0),
    AND(H1412="Sunday", J1412="Low season"), VLOOKUP(B1412, low_sunday, 2, 0),
    TRUE, "error")</f>
        <v>Off-peak</v>
      </c>
    </row>
    <row r="1413" spans="1:11" x14ac:dyDescent="0.25">
      <c r="A1413" s="111">
        <v>45168</v>
      </c>
      <c r="B1413" s="86">
        <v>0.25</v>
      </c>
      <c r="C1413" s="91">
        <f t="shared" ca="1" si="84"/>
        <v>10</v>
      </c>
      <c r="D1413" s="118">
        <v>12</v>
      </c>
      <c r="E1413" s="119">
        <v>0.22916666666666699</v>
      </c>
      <c r="F1413" s="119">
        <v>0.25</v>
      </c>
      <c r="G1413" s="115">
        <f t="shared" si="85"/>
        <v>4</v>
      </c>
      <c r="H1413" s="116" t="str" cm="1">
        <f t="array" ref="H1413">_xlfn.IFS((G1413&gt;=2)*(G1413&lt;=6), "Weekday", G1413=7, "Saturday", G1413=1, "Sunday")</f>
        <v>Weekday</v>
      </c>
      <c r="I1413" s="116">
        <f t="shared" si="86"/>
        <v>8</v>
      </c>
      <c r="J1413" s="116" t="str">
        <f t="shared" si="87"/>
        <v>High season</v>
      </c>
      <c r="K1413" s="117" t="str" cm="1">
        <f t="array" ref="K1413">_xlfn.IFS(AND(H1413="Weekday", J1413="High season"), VLOOKUP(B1413, high_weekday, 2, 0),
    AND(H1413="Saturday", J1413="High season"), VLOOKUP(B1413, high_saturday, 2, 0),
    AND(H1413="Sunday", J1413="High season"), VLOOKUP(B1413, high_sunday, 2, 0),
    AND(H1413="Weekday", J1413="Low season"), VLOOKUP(B1413, low_weekdays, 2, 0),
    AND(H1413="Saturday", J1413="Low season"), VLOOKUP(B1413, low_saturday, 2, 0),
    AND(H1413="Sunday", J1413="Low season"), VLOOKUP(B1413, low_sunday, 2, 0),
    TRUE, "error")</f>
        <v>Off-peak</v>
      </c>
    </row>
    <row r="1414" spans="1:11" x14ac:dyDescent="0.25">
      <c r="A1414" s="111">
        <v>45168</v>
      </c>
      <c r="B1414" s="86">
        <v>0.27083333333333298</v>
      </c>
      <c r="C1414" s="91">
        <f t="shared" ca="1" si="84"/>
        <v>21</v>
      </c>
      <c r="D1414" s="118">
        <v>13</v>
      </c>
      <c r="E1414" s="119">
        <v>0.25</v>
      </c>
      <c r="F1414" s="119">
        <v>0.27083333333333298</v>
      </c>
      <c r="G1414" s="115">
        <f t="shared" si="85"/>
        <v>4</v>
      </c>
      <c r="H1414" s="116" t="str" cm="1">
        <f t="array" ref="H1414">_xlfn.IFS((G1414&gt;=2)*(G1414&lt;=6), "Weekday", G1414=7, "Saturday", G1414=1, "Sunday")</f>
        <v>Weekday</v>
      </c>
      <c r="I1414" s="116">
        <f t="shared" si="86"/>
        <v>8</v>
      </c>
      <c r="J1414" s="116" t="str">
        <f t="shared" si="87"/>
        <v>High season</v>
      </c>
      <c r="K1414" s="117" t="str" cm="1">
        <f t="array" ref="K1414">_xlfn.IFS(AND(H1414="Weekday", J1414="High season"), VLOOKUP(B1414, high_weekday, 2, 0),
    AND(H1414="Saturday", J1414="High season"), VLOOKUP(B1414, high_saturday, 2, 0),
    AND(H1414="Sunday", J1414="High season"), VLOOKUP(B1414, high_sunday, 2, 0),
    AND(H1414="Weekday", J1414="Low season"), VLOOKUP(B1414, low_weekdays, 2, 0),
    AND(H1414="Saturday", J1414="Low season"), VLOOKUP(B1414, low_saturday, 2, 0),
    AND(H1414="Sunday", J1414="Low season"), VLOOKUP(B1414, low_sunday, 2, 0),
    TRUE, "error")</f>
        <v>Peak</v>
      </c>
    </row>
    <row r="1415" spans="1:11" x14ac:dyDescent="0.25">
      <c r="A1415" s="111">
        <v>45168</v>
      </c>
      <c r="B1415" s="86">
        <v>0.29166666666666702</v>
      </c>
      <c r="C1415" s="91">
        <f t="shared" ca="1" si="84"/>
        <v>13</v>
      </c>
      <c r="D1415" s="118">
        <v>14</v>
      </c>
      <c r="E1415" s="119">
        <v>0.27083333333333298</v>
      </c>
      <c r="F1415" s="119">
        <v>0.29166666666666702</v>
      </c>
      <c r="G1415" s="115">
        <f t="shared" si="85"/>
        <v>4</v>
      </c>
      <c r="H1415" s="116" t="str" cm="1">
        <f t="array" ref="H1415">_xlfn.IFS((G1415&gt;=2)*(G1415&lt;=6), "Weekday", G1415=7, "Saturday", G1415=1, "Sunday")</f>
        <v>Weekday</v>
      </c>
      <c r="I1415" s="116">
        <f t="shared" si="86"/>
        <v>8</v>
      </c>
      <c r="J1415" s="116" t="str">
        <f t="shared" si="87"/>
        <v>High season</v>
      </c>
      <c r="K1415" s="117" t="str" cm="1">
        <f t="array" ref="K1415">_xlfn.IFS(AND(H1415="Weekday", J1415="High season"), VLOOKUP(B1415, high_weekday, 2, 0),
    AND(H1415="Saturday", J1415="High season"), VLOOKUP(B1415, high_saturday, 2, 0),
    AND(H1415="Sunday", J1415="High season"), VLOOKUP(B1415, high_sunday, 2, 0),
    AND(H1415="Weekday", J1415="Low season"), VLOOKUP(B1415, low_weekdays, 2, 0),
    AND(H1415="Saturday", J1415="Low season"), VLOOKUP(B1415, low_saturday, 2, 0),
    AND(H1415="Sunday", J1415="Low season"), VLOOKUP(B1415, low_sunday, 2, 0),
    TRUE, "error")</f>
        <v>Peak</v>
      </c>
    </row>
    <row r="1416" spans="1:11" x14ac:dyDescent="0.25">
      <c r="A1416" s="111">
        <v>45168</v>
      </c>
      <c r="B1416" s="86">
        <v>0.3125</v>
      </c>
      <c r="C1416" s="91">
        <f t="shared" ca="1" si="84"/>
        <v>30</v>
      </c>
      <c r="D1416" s="118">
        <v>15</v>
      </c>
      <c r="E1416" s="119">
        <v>0.29166666666666702</v>
      </c>
      <c r="F1416" s="119">
        <v>0.3125</v>
      </c>
      <c r="G1416" s="115">
        <f t="shared" si="85"/>
        <v>4</v>
      </c>
      <c r="H1416" s="116" t="str" cm="1">
        <f t="array" ref="H1416">_xlfn.IFS((G1416&gt;=2)*(G1416&lt;=6), "Weekday", G1416=7, "Saturday", G1416=1, "Sunday")</f>
        <v>Weekday</v>
      </c>
      <c r="I1416" s="116">
        <f t="shared" si="86"/>
        <v>8</v>
      </c>
      <c r="J1416" s="116" t="str">
        <f t="shared" si="87"/>
        <v>High season</v>
      </c>
      <c r="K1416" s="117" t="str" cm="1">
        <f t="array" ref="K1416">_xlfn.IFS(AND(H1416="Weekday", J1416="High season"), VLOOKUP(B1416, high_weekday, 2, 0),
    AND(H1416="Saturday", J1416="High season"), VLOOKUP(B1416, high_saturday, 2, 0),
    AND(H1416="Sunday", J1416="High season"), VLOOKUP(B1416, high_sunday, 2, 0),
    AND(H1416="Weekday", J1416="Low season"), VLOOKUP(B1416, low_weekdays, 2, 0),
    AND(H1416="Saturday", J1416="Low season"), VLOOKUP(B1416, low_saturday, 2, 0),
    AND(H1416="Sunday", J1416="Low season"), VLOOKUP(B1416, low_sunday, 2, 0),
    TRUE, "error")</f>
        <v>Peak</v>
      </c>
    </row>
    <row r="1417" spans="1:11" x14ac:dyDescent="0.25">
      <c r="A1417" s="111">
        <v>45168</v>
      </c>
      <c r="B1417" s="86">
        <v>0.33333333333333298</v>
      </c>
      <c r="C1417" s="91">
        <f t="shared" ca="1" si="84"/>
        <v>14</v>
      </c>
      <c r="D1417" s="118">
        <v>16</v>
      </c>
      <c r="E1417" s="119">
        <v>0.3125</v>
      </c>
      <c r="F1417" s="119">
        <v>0.33333333333333298</v>
      </c>
      <c r="G1417" s="115">
        <f t="shared" si="85"/>
        <v>4</v>
      </c>
      <c r="H1417" s="116" t="str" cm="1">
        <f t="array" ref="H1417">_xlfn.IFS((G1417&gt;=2)*(G1417&lt;=6), "Weekday", G1417=7, "Saturday", G1417=1, "Sunday")</f>
        <v>Weekday</v>
      </c>
      <c r="I1417" s="116">
        <f t="shared" si="86"/>
        <v>8</v>
      </c>
      <c r="J1417" s="116" t="str">
        <f t="shared" si="87"/>
        <v>High season</v>
      </c>
      <c r="K1417" s="117" t="str" cm="1">
        <f t="array" ref="K1417">_xlfn.IFS(AND(H1417="Weekday", J1417="High season"), VLOOKUP(B1417, high_weekday, 2, 0),
    AND(H1417="Saturday", J1417="High season"), VLOOKUP(B1417, high_saturday, 2, 0),
    AND(H1417="Sunday", J1417="High season"), VLOOKUP(B1417, high_sunday, 2, 0),
    AND(H1417="Weekday", J1417="Low season"), VLOOKUP(B1417, low_weekdays, 2, 0),
    AND(H1417="Saturday", J1417="Low season"), VLOOKUP(B1417, low_saturday, 2, 0),
    AND(H1417="Sunday", J1417="Low season"), VLOOKUP(B1417, low_sunday, 2, 0),
    TRUE, "error")</f>
        <v>Peak</v>
      </c>
    </row>
    <row r="1418" spans="1:11" x14ac:dyDescent="0.25">
      <c r="A1418" s="111">
        <v>45168</v>
      </c>
      <c r="B1418" s="86">
        <v>0.35416666666666702</v>
      </c>
      <c r="C1418" s="91">
        <f t="shared" ca="1" si="84"/>
        <v>12</v>
      </c>
      <c r="D1418" s="118">
        <v>17</v>
      </c>
      <c r="E1418" s="119">
        <v>0.33333333333333298</v>
      </c>
      <c r="F1418" s="119">
        <v>0.35416666666666702</v>
      </c>
      <c r="G1418" s="115">
        <f t="shared" si="85"/>
        <v>4</v>
      </c>
      <c r="H1418" s="116" t="str" cm="1">
        <f t="array" ref="H1418">_xlfn.IFS((G1418&gt;=2)*(G1418&lt;=6), "Weekday", G1418=7, "Saturday", G1418=1, "Sunday")</f>
        <v>Weekday</v>
      </c>
      <c r="I1418" s="116">
        <f t="shared" si="86"/>
        <v>8</v>
      </c>
      <c r="J1418" s="116" t="str">
        <f t="shared" si="87"/>
        <v>High season</v>
      </c>
      <c r="K1418" s="117" t="str" cm="1">
        <f t="array" ref="K1418">_xlfn.IFS(AND(H1418="Weekday", J1418="High season"), VLOOKUP(B1418, high_weekday, 2, 0),
    AND(H1418="Saturday", J1418="High season"), VLOOKUP(B1418, high_saturday, 2, 0),
    AND(H1418="Sunday", J1418="High season"), VLOOKUP(B1418, high_sunday, 2, 0),
    AND(H1418="Weekday", J1418="Low season"), VLOOKUP(B1418, low_weekdays, 2, 0),
    AND(H1418="Saturday", J1418="Low season"), VLOOKUP(B1418, low_saturday, 2, 0),
    AND(H1418="Sunday", J1418="Low season"), VLOOKUP(B1418, low_sunday, 2, 0),
    TRUE, "error")</f>
        <v>Peak</v>
      </c>
    </row>
    <row r="1419" spans="1:11" x14ac:dyDescent="0.25">
      <c r="A1419" s="111">
        <v>45168</v>
      </c>
      <c r="B1419" s="86">
        <v>0.375</v>
      </c>
      <c r="C1419" s="91">
        <f t="shared" ref="C1419:C1482" ca="1" si="88">RANDBETWEEN(1,30)</f>
        <v>24</v>
      </c>
      <c r="D1419" s="118">
        <v>18</v>
      </c>
      <c r="E1419" s="119">
        <v>0.35416666666666702</v>
      </c>
      <c r="F1419" s="119">
        <v>0.375</v>
      </c>
      <c r="G1419" s="115">
        <f t="shared" ref="G1419:G1482" si="89">WEEKDAY(A1419)</f>
        <v>4</v>
      </c>
      <c r="H1419" s="116" t="str" cm="1">
        <f t="array" ref="H1419">_xlfn.IFS((G1419&gt;=2)*(G1419&lt;=6), "Weekday", G1419=7, "Saturday", G1419=1, "Sunday")</f>
        <v>Weekday</v>
      </c>
      <c r="I1419" s="116">
        <f t="shared" ref="I1419:I1482" si="90">MONTH(A1419)</f>
        <v>8</v>
      </c>
      <c r="J1419" s="116" t="str">
        <f t="shared" ref="J1419:J1482" si="91">IF(AND(I1419&gt;6, I1419&lt;9), "High season", "Low season")</f>
        <v>High season</v>
      </c>
      <c r="K1419" s="117" t="str" cm="1">
        <f t="array" ref="K1419">_xlfn.IFS(AND(H1419="Weekday", J1419="High season"), VLOOKUP(B1419, high_weekday, 2, 0),
    AND(H1419="Saturday", J1419="High season"), VLOOKUP(B1419, high_saturday, 2, 0),
    AND(H1419="Sunday", J1419="High season"), VLOOKUP(B1419, high_sunday, 2, 0),
    AND(H1419="Weekday", J1419="Low season"), VLOOKUP(B1419, low_weekdays, 2, 0),
    AND(H1419="Saturday", J1419="Low season"), VLOOKUP(B1419, low_saturday, 2, 0),
    AND(H1419="Sunday", J1419="Low season"), VLOOKUP(B1419, low_sunday, 2, 0),
    TRUE, "error")</f>
        <v>Peak</v>
      </c>
    </row>
    <row r="1420" spans="1:11" x14ac:dyDescent="0.25">
      <c r="A1420" s="111">
        <v>45168</v>
      </c>
      <c r="B1420" s="86">
        <v>0.39583333333333298</v>
      </c>
      <c r="C1420" s="91">
        <f t="shared" ca="1" si="88"/>
        <v>15</v>
      </c>
      <c r="D1420" s="118">
        <v>19</v>
      </c>
      <c r="E1420" s="119">
        <v>0.375</v>
      </c>
      <c r="F1420" s="119">
        <v>0.39583333333333298</v>
      </c>
      <c r="G1420" s="115">
        <f t="shared" si="89"/>
        <v>4</v>
      </c>
      <c r="H1420" s="116" t="str" cm="1">
        <f t="array" ref="H1420">_xlfn.IFS((G1420&gt;=2)*(G1420&lt;=6), "Weekday", G1420=7, "Saturday", G1420=1, "Sunday")</f>
        <v>Weekday</v>
      </c>
      <c r="I1420" s="116">
        <f t="shared" si="90"/>
        <v>8</v>
      </c>
      <c r="J1420" s="116" t="str">
        <f t="shared" si="91"/>
        <v>High season</v>
      </c>
      <c r="K1420" s="117" t="str" cm="1">
        <f t="array" ref="K1420">_xlfn.IFS(AND(H1420="Weekday", J1420="High season"), VLOOKUP(B1420, high_weekday, 2, 0),
    AND(H1420="Saturday", J1420="High season"), VLOOKUP(B1420, high_saturday, 2, 0),
    AND(H1420="Sunday", J1420="High season"), VLOOKUP(B1420, high_sunday, 2, 0),
    AND(H1420="Weekday", J1420="Low season"), VLOOKUP(B1420, low_weekdays, 2, 0),
    AND(H1420="Saturday", J1420="Low season"), VLOOKUP(B1420, low_saturday, 2, 0),
    AND(H1420="Sunday", J1420="Low season"), VLOOKUP(B1420, low_sunday, 2, 0),
    TRUE, "error")</f>
        <v>Standard</v>
      </c>
    </row>
    <row r="1421" spans="1:11" x14ac:dyDescent="0.25">
      <c r="A1421" s="111">
        <v>45168</v>
      </c>
      <c r="B1421" s="86">
        <v>0.41666666666666702</v>
      </c>
      <c r="C1421" s="91">
        <f t="shared" ca="1" si="88"/>
        <v>17</v>
      </c>
      <c r="D1421" s="118">
        <v>20</v>
      </c>
      <c r="E1421" s="119">
        <v>0.39583333333333298</v>
      </c>
      <c r="F1421" s="119">
        <v>0.41666666666666702</v>
      </c>
      <c r="G1421" s="115">
        <f t="shared" si="89"/>
        <v>4</v>
      </c>
      <c r="H1421" s="116" t="str" cm="1">
        <f t="array" ref="H1421">_xlfn.IFS((G1421&gt;=2)*(G1421&lt;=6), "Weekday", G1421=7, "Saturday", G1421=1, "Sunday")</f>
        <v>Weekday</v>
      </c>
      <c r="I1421" s="116">
        <f t="shared" si="90"/>
        <v>8</v>
      </c>
      <c r="J1421" s="116" t="str">
        <f t="shared" si="91"/>
        <v>High season</v>
      </c>
      <c r="K1421" s="117" t="str" cm="1">
        <f t="array" ref="K1421">_xlfn.IFS(AND(H1421="Weekday", J1421="High season"), VLOOKUP(B1421, high_weekday, 2, 0),
    AND(H1421="Saturday", J1421="High season"), VLOOKUP(B1421, high_saturday, 2, 0),
    AND(H1421="Sunday", J1421="High season"), VLOOKUP(B1421, high_sunday, 2, 0),
    AND(H1421="Weekday", J1421="Low season"), VLOOKUP(B1421, low_weekdays, 2, 0),
    AND(H1421="Saturday", J1421="Low season"), VLOOKUP(B1421, low_saturday, 2, 0),
    AND(H1421="Sunday", J1421="Low season"), VLOOKUP(B1421, low_sunday, 2, 0),
    TRUE, "error")</f>
        <v>Standard</v>
      </c>
    </row>
    <row r="1422" spans="1:11" x14ac:dyDescent="0.25">
      <c r="A1422" s="111">
        <v>45168</v>
      </c>
      <c r="B1422" s="86">
        <v>0.4375</v>
      </c>
      <c r="C1422" s="91">
        <f t="shared" ca="1" si="88"/>
        <v>20</v>
      </c>
      <c r="D1422" s="118">
        <v>21</v>
      </c>
      <c r="E1422" s="119">
        <v>0.41666666666666702</v>
      </c>
      <c r="F1422" s="119">
        <v>0.4375</v>
      </c>
      <c r="G1422" s="115">
        <f t="shared" si="89"/>
        <v>4</v>
      </c>
      <c r="H1422" s="116" t="str" cm="1">
        <f t="array" ref="H1422">_xlfn.IFS((G1422&gt;=2)*(G1422&lt;=6), "Weekday", G1422=7, "Saturday", G1422=1, "Sunday")</f>
        <v>Weekday</v>
      </c>
      <c r="I1422" s="116">
        <f t="shared" si="90"/>
        <v>8</v>
      </c>
      <c r="J1422" s="116" t="str">
        <f t="shared" si="91"/>
        <v>High season</v>
      </c>
      <c r="K1422" s="117" t="str" cm="1">
        <f t="array" ref="K1422">_xlfn.IFS(AND(H1422="Weekday", J1422="High season"), VLOOKUP(B1422, high_weekday, 2, 0),
    AND(H1422="Saturday", J1422="High season"), VLOOKUP(B1422, high_saturday, 2, 0),
    AND(H1422="Sunday", J1422="High season"), VLOOKUP(B1422, high_sunday, 2, 0),
    AND(H1422="Weekday", J1422="Low season"), VLOOKUP(B1422, low_weekdays, 2, 0),
    AND(H1422="Saturday", J1422="Low season"), VLOOKUP(B1422, low_saturday, 2, 0),
    AND(H1422="Sunday", J1422="Low season"), VLOOKUP(B1422, low_sunday, 2, 0),
    TRUE, "error")</f>
        <v>Standard</v>
      </c>
    </row>
    <row r="1423" spans="1:11" x14ac:dyDescent="0.25">
      <c r="A1423" s="111">
        <v>45168</v>
      </c>
      <c r="B1423" s="86">
        <v>0.45833333333333298</v>
      </c>
      <c r="C1423" s="91">
        <f t="shared" ca="1" si="88"/>
        <v>5</v>
      </c>
      <c r="D1423" s="118">
        <v>22</v>
      </c>
      <c r="E1423" s="119">
        <v>0.4375</v>
      </c>
      <c r="F1423" s="119">
        <v>0.45833333333333298</v>
      </c>
      <c r="G1423" s="115">
        <f t="shared" si="89"/>
        <v>4</v>
      </c>
      <c r="H1423" s="116" t="str" cm="1">
        <f t="array" ref="H1423">_xlfn.IFS((G1423&gt;=2)*(G1423&lt;=6), "Weekday", G1423=7, "Saturday", G1423=1, "Sunday")</f>
        <v>Weekday</v>
      </c>
      <c r="I1423" s="116">
        <f t="shared" si="90"/>
        <v>8</v>
      </c>
      <c r="J1423" s="116" t="str">
        <f t="shared" si="91"/>
        <v>High season</v>
      </c>
      <c r="K1423" s="117" t="str" cm="1">
        <f t="array" ref="K1423">_xlfn.IFS(AND(H1423="Weekday", J1423="High season"), VLOOKUP(B1423, high_weekday, 2, 0),
    AND(H1423="Saturday", J1423="High season"), VLOOKUP(B1423, high_saturday, 2, 0),
    AND(H1423="Sunday", J1423="High season"), VLOOKUP(B1423, high_sunday, 2, 0),
    AND(H1423="Weekday", J1423="Low season"), VLOOKUP(B1423, low_weekdays, 2, 0),
    AND(H1423="Saturday", J1423="Low season"), VLOOKUP(B1423, low_saturday, 2, 0),
    AND(H1423="Sunday", J1423="Low season"), VLOOKUP(B1423, low_sunday, 2, 0),
    TRUE, "error")</f>
        <v>Standard</v>
      </c>
    </row>
    <row r="1424" spans="1:11" x14ac:dyDescent="0.25">
      <c r="A1424" s="111">
        <v>45168</v>
      </c>
      <c r="B1424" s="86">
        <v>0.47916666666666702</v>
      </c>
      <c r="C1424" s="91">
        <f t="shared" ca="1" si="88"/>
        <v>5</v>
      </c>
      <c r="D1424" s="118">
        <v>23</v>
      </c>
      <c r="E1424" s="119">
        <v>0.45833333333333298</v>
      </c>
      <c r="F1424" s="119">
        <v>0.47916666666666702</v>
      </c>
      <c r="G1424" s="115">
        <f t="shared" si="89"/>
        <v>4</v>
      </c>
      <c r="H1424" s="116" t="str" cm="1">
        <f t="array" ref="H1424">_xlfn.IFS((G1424&gt;=2)*(G1424&lt;=6), "Weekday", G1424=7, "Saturday", G1424=1, "Sunday")</f>
        <v>Weekday</v>
      </c>
      <c r="I1424" s="116">
        <f t="shared" si="90"/>
        <v>8</v>
      </c>
      <c r="J1424" s="116" t="str">
        <f t="shared" si="91"/>
        <v>High season</v>
      </c>
      <c r="K1424" s="117" t="str" cm="1">
        <f t="array" ref="K1424">_xlfn.IFS(AND(H1424="Weekday", J1424="High season"), VLOOKUP(B1424, high_weekday, 2, 0),
    AND(H1424="Saturday", J1424="High season"), VLOOKUP(B1424, high_saturday, 2, 0),
    AND(H1424="Sunday", J1424="High season"), VLOOKUP(B1424, high_sunday, 2, 0),
    AND(H1424="Weekday", J1424="Low season"), VLOOKUP(B1424, low_weekdays, 2, 0),
    AND(H1424="Saturday", J1424="Low season"), VLOOKUP(B1424, low_saturday, 2, 0),
    AND(H1424="Sunday", J1424="Low season"), VLOOKUP(B1424, low_sunday, 2, 0),
    TRUE, "error")</f>
        <v>Standard</v>
      </c>
    </row>
    <row r="1425" spans="1:11" x14ac:dyDescent="0.25">
      <c r="A1425" s="111">
        <v>45168</v>
      </c>
      <c r="B1425" s="86">
        <v>0.5</v>
      </c>
      <c r="C1425" s="91">
        <f t="shared" ca="1" si="88"/>
        <v>20</v>
      </c>
      <c r="D1425" s="118">
        <v>24</v>
      </c>
      <c r="E1425" s="119">
        <v>0.47916666666666702</v>
      </c>
      <c r="F1425" s="119">
        <v>0.5</v>
      </c>
      <c r="G1425" s="115">
        <f t="shared" si="89"/>
        <v>4</v>
      </c>
      <c r="H1425" s="116" t="str" cm="1">
        <f t="array" ref="H1425">_xlfn.IFS((G1425&gt;=2)*(G1425&lt;=6), "Weekday", G1425=7, "Saturday", G1425=1, "Sunday")</f>
        <v>Weekday</v>
      </c>
      <c r="I1425" s="116">
        <f t="shared" si="90"/>
        <v>8</v>
      </c>
      <c r="J1425" s="116" t="str">
        <f t="shared" si="91"/>
        <v>High season</v>
      </c>
      <c r="K1425" s="117" t="str" cm="1">
        <f t="array" ref="K1425">_xlfn.IFS(AND(H1425="Weekday", J1425="High season"), VLOOKUP(B1425, high_weekday, 2, 0),
    AND(H1425="Saturday", J1425="High season"), VLOOKUP(B1425, high_saturday, 2, 0),
    AND(H1425="Sunday", J1425="High season"), VLOOKUP(B1425, high_sunday, 2, 0),
    AND(H1425="Weekday", J1425="Low season"), VLOOKUP(B1425, low_weekdays, 2, 0),
    AND(H1425="Saturday", J1425="Low season"), VLOOKUP(B1425, low_saturday, 2, 0),
    AND(H1425="Sunday", J1425="Low season"), VLOOKUP(B1425, low_sunday, 2, 0),
    TRUE, "error")</f>
        <v>Standard</v>
      </c>
    </row>
    <row r="1426" spans="1:11" x14ac:dyDescent="0.25">
      <c r="A1426" s="111">
        <v>45168</v>
      </c>
      <c r="B1426" s="86">
        <v>0.52083333333333304</v>
      </c>
      <c r="C1426" s="91">
        <f t="shared" ca="1" si="88"/>
        <v>21</v>
      </c>
      <c r="D1426" s="118">
        <v>25</v>
      </c>
      <c r="E1426" s="119">
        <v>0.5</v>
      </c>
      <c r="F1426" s="119">
        <v>0.52083333333333304</v>
      </c>
      <c r="G1426" s="115">
        <f t="shared" si="89"/>
        <v>4</v>
      </c>
      <c r="H1426" s="116" t="str" cm="1">
        <f t="array" ref="H1426">_xlfn.IFS((G1426&gt;=2)*(G1426&lt;=6), "Weekday", G1426=7, "Saturday", G1426=1, "Sunday")</f>
        <v>Weekday</v>
      </c>
      <c r="I1426" s="116">
        <f t="shared" si="90"/>
        <v>8</v>
      </c>
      <c r="J1426" s="116" t="str">
        <f t="shared" si="91"/>
        <v>High season</v>
      </c>
      <c r="K1426" s="117" t="str" cm="1">
        <f t="array" ref="K1426">_xlfn.IFS(AND(H1426="Weekday", J1426="High season"), VLOOKUP(B1426, high_weekday, 2, 0),
    AND(H1426="Saturday", J1426="High season"), VLOOKUP(B1426, high_saturday, 2, 0),
    AND(H1426="Sunday", J1426="High season"), VLOOKUP(B1426, high_sunday, 2, 0),
    AND(H1426="Weekday", J1426="Low season"), VLOOKUP(B1426, low_weekdays, 2, 0),
    AND(H1426="Saturday", J1426="Low season"), VLOOKUP(B1426, low_saturday, 2, 0),
    AND(H1426="Sunday", J1426="Low season"), VLOOKUP(B1426, low_sunday, 2, 0),
    TRUE, "error")</f>
        <v>Standard</v>
      </c>
    </row>
    <row r="1427" spans="1:11" x14ac:dyDescent="0.25">
      <c r="A1427" s="111">
        <v>45168</v>
      </c>
      <c r="B1427" s="86">
        <v>0.54166666666666696</v>
      </c>
      <c r="C1427" s="91">
        <f t="shared" ca="1" si="88"/>
        <v>14</v>
      </c>
      <c r="D1427" s="118">
        <v>26</v>
      </c>
      <c r="E1427" s="119">
        <v>0.52083333333333304</v>
      </c>
      <c r="F1427" s="119">
        <v>0.54166666666666696</v>
      </c>
      <c r="G1427" s="115">
        <f t="shared" si="89"/>
        <v>4</v>
      </c>
      <c r="H1427" s="116" t="str" cm="1">
        <f t="array" ref="H1427">_xlfn.IFS((G1427&gt;=2)*(G1427&lt;=6), "Weekday", G1427=7, "Saturday", G1427=1, "Sunday")</f>
        <v>Weekday</v>
      </c>
      <c r="I1427" s="116">
        <f t="shared" si="90"/>
        <v>8</v>
      </c>
      <c r="J1427" s="116" t="str">
        <f t="shared" si="91"/>
        <v>High season</v>
      </c>
      <c r="K1427" s="117" t="str" cm="1">
        <f t="array" ref="K1427">_xlfn.IFS(AND(H1427="Weekday", J1427="High season"), VLOOKUP(B1427, high_weekday, 2, 0),
    AND(H1427="Saturday", J1427="High season"), VLOOKUP(B1427, high_saturday, 2, 0),
    AND(H1427="Sunday", J1427="High season"), VLOOKUP(B1427, high_sunday, 2, 0),
    AND(H1427="Weekday", J1427="Low season"), VLOOKUP(B1427, low_weekdays, 2, 0),
    AND(H1427="Saturday", J1427="Low season"), VLOOKUP(B1427, low_saturday, 2, 0),
    AND(H1427="Sunday", J1427="Low season"), VLOOKUP(B1427, low_sunday, 2, 0),
    TRUE, "error")</f>
        <v>Standard</v>
      </c>
    </row>
    <row r="1428" spans="1:11" x14ac:dyDescent="0.25">
      <c r="A1428" s="111">
        <v>45168</v>
      </c>
      <c r="B1428" s="86">
        <v>0.5625</v>
      </c>
      <c r="C1428" s="91">
        <f t="shared" ca="1" si="88"/>
        <v>4</v>
      </c>
      <c r="D1428" s="118">
        <v>27</v>
      </c>
      <c r="E1428" s="119">
        <v>0.54166666666666696</v>
      </c>
      <c r="F1428" s="119">
        <v>0.5625</v>
      </c>
      <c r="G1428" s="115">
        <f t="shared" si="89"/>
        <v>4</v>
      </c>
      <c r="H1428" s="116" t="str" cm="1">
        <f t="array" ref="H1428">_xlfn.IFS((G1428&gt;=2)*(G1428&lt;=6), "Weekday", G1428=7, "Saturday", G1428=1, "Sunday")</f>
        <v>Weekday</v>
      </c>
      <c r="I1428" s="116">
        <f t="shared" si="90"/>
        <v>8</v>
      </c>
      <c r="J1428" s="116" t="str">
        <f t="shared" si="91"/>
        <v>High season</v>
      </c>
      <c r="K1428" s="117" t="str" cm="1">
        <f t="array" ref="K1428">_xlfn.IFS(AND(H1428="Weekday", J1428="High season"), VLOOKUP(B1428, high_weekday, 2, 0),
    AND(H1428="Saturday", J1428="High season"), VLOOKUP(B1428, high_saturday, 2, 0),
    AND(H1428="Sunday", J1428="High season"), VLOOKUP(B1428, high_sunday, 2, 0),
    AND(H1428="Weekday", J1428="Low season"), VLOOKUP(B1428, low_weekdays, 2, 0),
    AND(H1428="Saturday", J1428="Low season"), VLOOKUP(B1428, low_saturday, 2, 0),
    AND(H1428="Sunday", J1428="Low season"), VLOOKUP(B1428, low_sunday, 2, 0),
    TRUE, "error")</f>
        <v>Standard</v>
      </c>
    </row>
    <row r="1429" spans="1:11" x14ac:dyDescent="0.25">
      <c r="A1429" s="111">
        <v>45168</v>
      </c>
      <c r="B1429" s="86">
        <v>0.58333333333333304</v>
      </c>
      <c r="C1429" s="91">
        <f t="shared" ca="1" si="88"/>
        <v>29</v>
      </c>
      <c r="D1429" s="118">
        <v>28</v>
      </c>
      <c r="E1429" s="119">
        <v>0.5625</v>
      </c>
      <c r="F1429" s="119">
        <v>0.58333333333333304</v>
      </c>
      <c r="G1429" s="115">
        <f t="shared" si="89"/>
        <v>4</v>
      </c>
      <c r="H1429" s="116" t="str" cm="1">
        <f t="array" ref="H1429">_xlfn.IFS((G1429&gt;=2)*(G1429&lt;=6), "Weekday", G1429=7, "Saturday", G1429=1, "Sunday")</f>
        <v>Weekday</v>
      </c>
      <c r="I1429" s="116">
        <f t="shared" si="90"/>
        <v>8</v>
      </c>
      <c r="J1429" s="116" t="str">
        <f t="shared" si="91"/>
        <v>High season</v>
      </c>
      <c r="K1429" s="117" t="str" cm="1">
        <f t="array" ref="K1429">_xlfn.IFS(AND(H1429="Weekday", J1429="High season"), VLOOKUP(B1429, high_weekday, 2, 0),
    AND(H1429="Saturday", J1429="High season"), VLOOKUP(B1429, high_saturday, 2, 0),
    AND(H1429="Sunday", J1429="High season"), VLOOKUP(B1429, high_sunday, 2, 0),
    AND(H1429="Weekday", J1429="Low season"), VLOOKUP(B1429, low_weekdays, 2, 0),
    AND(H1429="Saturday", J1429="Low season"), VLOOKUP(B1429, low_saturday, 2, 0),
    AND(H1429="Sunday", J1429="Low season"), VLOOKUP(B1429, low_sunday, 2, 0),
    TRUE, "error")</f>
        <v>Standard</v>
      </c>
    </row>
    <row r="1430" spans="1:11" x14ac:dyDescent="0.25">
      <c r="A1430" s="111">
        <v>45168</v>
      </c>
      <c r="B1430" s="86">
        <v>0.60416666666666696</v>
      </c>
      <c r="C1430" s="91">
        <f t="shared" ca="1" si="88"/>
        <v>19</v>
      </c>
      <c r="D1430" s="118">
        <v>29</v>
      </c>
      <c r="E1430" s="119">
        <v>0.58333333333333304</v>
      </c>
      <c r="F1430" s="119">
        <v>0.60416666666666696</v>
      </c>
      <c r="G1430" s="115">
        <f t="shared" si="89"/>
        <v>4</v>
      </c>
      <c r="H1430" s="116" t="str" cm="1">
        <f t="array" ref="H1430">_xlfn.IFS((G1430&gt;=2)*(G1430&lt;=6), "Weekday", G1430=7, "Saturday", G1430=1, "Sunday")</f>
        <v>Weekday</v>
      </c>
      <c r="I1430" s="116">
        <f t="shared" si="90"/>
        <v>8</v>
      </c>
      <c r="J1430" s="116" t="str">
        <f t="shared" si="91"/>
        <v>High season</v>
      </c>
      <c r="K1430" s="117" t="str" cm="1">
        <f t="array" ref="K1430">_xlfn.IFS(AND(H1430="Weekday", J1430="High season"), VLOOKUP(B1430, high_weekday, 2, 0),
    AND(H1430="Saturday", J1430="High season"), VLOOKUP(B1430, high_saturday, 2, 0),
    AND(H1430="Sunday", J1430="High season"), VLOOKUP(B1430, high_sunday, 2, 0),
    AND(H1430="Weekday", J1430="Low season"), VLOOKUP(B1430, low_weekdays, 2, 0),
    AND(H1430="Saturday", J1430="Low season"), VLOOKUP(B1430, low_saturday, 2, 0),
    AND(H1430="Sunday", J1430="Low season"), VLOOKUP(B1430, low_sunday, 2, 0),
    TRUE, "error")</f>
        <v>Standard</v>
      </c>
    </row>
    <row r="1431" spans="1:11" x14ac:dyDescent="0.25">
      <c r="A1431" s="111">
        <v>45168</v>
      </c>
      <c r="B1431" s="86">
        <v>0.625</v>
      </c>
      <c r="C1431" s="91">
        <f t="shared" ca="1" si="88"/>
        <v>14</v>
      </c>
      <c r="D1431" s="118">
        <v>30</v>
      </c>
      <c r="E1431" s="119">
        <v>0.60416666666666696</v>
      </c>
      <c r="F1431" s="119">
        <v>0.625</v>
      </c>
      <c r="G1431" s="115">
        <f t="shared" si="89"/>
        <v>4</v>
      </c>
      <c r="H1431" s="116" t="str" cm="1">
        <f t="array" ref="H1431">_xlfn.IFS((G1431&gt;=2)*(G1431&lt;=6), "Weekday", G1431=7, "Saturday", G1431=1, "Sunday")</f>
        <v>Weekday</v>
      </c>
      <c r="I1431" s="116">
        <f t="shared" si="90"/>
        <v>8</v>
      </c>
      <c r="J1431" s="116" t="str">
        <f t="shared" si="91"/>
        <v>High season</v>
      </c>
      <c r="K1431" s="117" t="str" cm="1">
        <f t="array" ref="K1431">_xlfn.IFS(AND(H1431="Weekday", J1431="High season"), VLOOKUP(B1431, high_weekday, 2, 0),
    AND(H1431="Saturday", J1431="High season"), VLOOKUP(B1431, high_saturday, 2, 0),
    AND(H1431="Sunday", J1431="High season"), VLOOKUP(B1431, high_sunday, 2, 0),
    AND(H1431="Weekday", J1431="Low season"), VLOOKUP(B1431, low_weekdays, 2, 0),
    AND(H1431="Saturday", J1431="Low season"), VLOOKUP(B1431, low_saturday, 2, 0),
    AND(H1431="Sunday", J1431="Low season"), VLOOKUP(B1431, low_sunday, 2, 0),
    TRUE, "error")</f>
        <v>Standard</v>
      </c>
    </row>
    <row r="1432" spans="1:11" x14ac:dyDescent="0.25">
      <c r="A1432" s="111">
        <v>45168</v>
      </c>
      <c r="B1432" s="86">
        <v>0.64583333333333304</v>
      </c>
      <c r="C1432" s="91">
        <f t="shared" ca="1" si="88"/>
        <v>24</v>
      </c>
      <c r="D1432" s="118">
        <v>31</v>
      </c>
      <c r="E1432" s="119">
        <v>0.625</v>
      </c>
      <c r="F1432" s="119">
        <v>0.64583333333333304</v>
      </c>
      <c r="G1432" s="115">
        <f t="shared" si="89"/>
        <v>4</v>
      </c>
      <c r="H1432" s="116" t="str" cm="1">
        <f t="array" ref="H1432">_xlfn.IFS((G1432&gt;=2)*(G1432&lt;=6), "Weekday", G1432=7, "Saturday", G1432=1, "Sunday")</f>
        <v>Weekday</v>
      </c>
      <c r="I1432" s="116">
        <f t="shared" si="90"/>
        <v>8</v>
      </c>
      <c r="J1432" s="116" t="str">
        <f t="shared" si="91"/>
        <v>High season</v>
      </c>
      <c r="K1432" s="117" t="str" cm="1">
        <f t="array" ref="K1432">_xlfn.IFS(AND(H1432="Weekday", J1432="High season"), VLOOKUP(B1432, high_weekday, 2, 0),
    AND(H1432="Saturday", J1432="High season"), VLOOKUP(B1432, high_saturday, 2, 0),
    AND(H1432="Sunday", J1432="High season"), VLOOKUP(B1432, high_sunday, 2, 0),
    AND(H1432="Weekday", J1432="Low season"), VLOOKUP(B1432, low_weekdays, 2, 0),
    AND(H1432="Saturday", J1432="Low season"), VLOOKUP(B1432, low_saturday, 2, 0),
    AND(H1432="Sunday", J1432="Low season"), VLOOKUP(B1432, low_sunday, 2, 0),
    TRUE, "error")</f>
        <v>Standard</v>
      </c>
    </row>
    <row r="1433" spans="1:11" x14ac:dyDescent="0.25">
      <c r="A1433" s="111">
        <v>45168</v>
      </c>
      <c r="B1433" s="86">
        <v>0.66666666666666696</v>
      </c>
      <c r="C1433" s="91">
        <f t="shared" ca="1" si="88"/>
        <v>9</v>
      </c>
      <c r="D1433" s="118">
        <v>32</v>
      </c>
      <c r="E1433" s="119">
        <v>0.64583333333333304</v>
      </c>
      <c r="F1433" s="119">
        <v>0.66666666666666696</v>
      </c>
      <c r="G1433" s="115">
        <f t="shared" si="89"/>
        <v>4</v>
      </c>
      <c r="H1433" s="116" t="str" cm="1">
        <f t="array" ref="H1433">_xlfn.IFS((G1433&gt;=2)*(G1433&lt;=6), "Weekday", G1433=7, "Saturday", G1433=1, "Sunday")</f>
        <v>Weekday</v>
      </c>
      <c r="I1433" s="116">
        <f t="shared" si="90"/>
        <v>8</v>
      </c>
      <c r="J1433" s="116" t="str">
        <f t="shared" si="91"/>
        <v>High season</v>
      </c>
      <c r="K1433" s="117" t="str" cm="1">
        <f t="array" ref="K1433">_xlfn.IFS(AND(H1433="Weekday", J1433="High season"), VLOOKUP(B1433, high_weekday, 2, 0),
    AND(H1433="Saturday", J1433="High season"), VLOOKUP(B1433, high_saturday, 2, 0),
    AND(H1433="Sunday", J1433="High season"), VLOOKUP(B1433, high_sunday, 2, 0),
    AND(H1433="Weekday", J1433="Low season"), VLOOKUP(B1433, low_weekdays, 2, 0),
    AND(H1433="Saturday", J1433="Low season"), VLOOKUP(B1433, low_saturday, 2, 0),
    AND(H1433="Sunday", J1433="Low season"), VLOOKUP(B1433, low_sunday, 2, 0),
    TRUE, "error")</f>
        <v>Standard</v>
      </c>
    </row>
    <row r="1434" spans="1:11" x14ac:dyDescent="0.25">
      <c r="A1434" s="111">
        <v>45168</v>
      </c>
      <c r="B1434" s="86">
        <v>0.6875</v>
      </c>
      <c r="C1434" s="91">
        <f t="shared" ca="1" si="88"/>
        <v>16</v>
      </c>
      <c r="D1434" s="118">
        <v>33</v>
      </c>
      <c r="E1434" s="119">
        <v>0.66666666666666696</v>
      </c>
      <c r="F1434" s="119">
        <v>0.6875</v>
      </c>
      <c r="G1434" s="115">
        <f t="shared" si="89"/>
        <v>4</v>
      </c>
      <c r="H1434" s="116" t="str" cm="1">
        <f t="array" ref="H1434">_xlfn.IFS((G1434&gt;=2)*(G1434&lt;=6), "Weekday", G1434=7, "Saturday", G1434=1, "Sunday")</f>
        <v>Weekday</v>
      </c>
      <c r="I1434" s="116">
        <f t="shared" si="90"/>
        <v>8</v>
      </c>
      <c r="J1434" s="116" t="str">
        <f t="shared" si="91"/>
        <v>High season</v>
      </c>
      <c r="K1434" s="117" t="str" cm="1">
        <f t="array" ref="K1434">_xlfn.IFS(AND(H1434="Weekday", J1434="High season"), VLOOKUP(B1434, high_weekday, 2, 0),
    AND(H1434="Saturday", J1434="High season"), VLOOKUP(B1434, high_saturday, 2, 0),
    AND(H1434="Sunday", J1434="High season"), VLOOKUP(B1434, high_sunday, 2, 0),
    AND(H1434="Weekday", J1434="Low season"), VLOOKUP(B1434, low_weekdays, 2, 0),
    AND(H1434="Saturday", J1434="Low season"), VLOOKUP(B1434, low_saturday, 2, 0),
    AND(H1434="Sunday", J1434="Low season"), VLOOKUP(B1434, low_sunday, 2, 0),
    TRUE, "error")</f>
        <v>Standard</v>
      </c>
    </row>
    <row r="1435" spans="1:11" x14ac:dyDescent="0.25">
      <c r="A1435" s="111">
        <v>45168</v>
      </c>
      <c r="B1435" s="86">
        <v>0.70833333333333304</v>
      </c>
      <c r="C1435" s="91">
        <f t="shared" ca="1" si="88"/>
        <v>11</v>
      </c>
      <c r="D1435" s="118">
        <v>34</v>
      </c>
      <c r="E1435" s="119">
        <v>0.6875</v>
      </c>
      <c r="F1435" s="119">
        <v>0.70833333333333304</v>
      </c>
      <c r="G1435" s="115">
        <f t="shared" si="89"/>
        <v>4</v>
      </c>
      <c r="H1435" s="116" t="str" cm="1">
        <f t="array" ref="H1435">_xlfn.IFS((G1435&gt;=2)*(G1435&lt;=6), "Weekday", G1435=7, "Saturday", G1435=1, "Sunday")</f>
        <v>Weekday</v>
      </c>
      <c r="I1435" s="116">
        <f t="shared" si="90"/>
        <v>8</v>
      </c>
      <c r="J1435" s="116" t="str">
        <f t="shared" si="91"/>
        <v>High season</v>
      </c>
      <c r="K1435" s="117" t="str" cm="1">
        <f t="array" ref="K1435">_xlfn.IFS(AND(H1435="Weekday", J1435="High season"), VLOOKUP(B1435, high_weekday, 2, 0),
    AND(H1435="Saturday", J1435="High season"), VLOOKUP(B1435, high_saturday, 2, 0),
    AND(H1435="Sunday", J1435="High season"), VLOOKUP(B1435, high_sunday, 2, 0),
    AND(H1435="Weekday", J1435="Low season"), VLOOKUP(B1435, low_weekdays, 2, 0),
    AND(H1435="Saturday", J1435="Low season"), VLOOKUP(B1435, low_saturday, 2, 0),
    AND(H1435="Sunday", J1435="Low season"), VLOOKUP(B1435, low_sunday, 2, 0),
    TRUE, "error")</f>
        <v>Standard</v>
      </c>
    </row>
    <row r="1436" spans="1:11" x14ac:dyDescent="0.25">
      <c r="A1436" s="111">
        <v>45168</v>
      </c>
      <c r="B1436" s="86">
        <v>0.72916666666666696</v>
      </c>
      <c r="C1436" s="91">
        <f t="shared" ca="1" si="88"/>
        <v>22</v>
      </c>
      <c r="D1436" s="118">
        <v>35</v>
      </c>
      <c r="E1436" s="119">
        <v>0.70833333333333304</v>
      </c>
      <c r="F1436" s="119">
        <v>0.72916666666666696</v>
      </c>
      <c r="G1436" s="115">
        <f t="shared" si="89"/>
        <v>4</v>
      </c>
      <c r="H1436" s="116" t="str" cm="1">
        <f t="array" ref="H1436">_xlfn.IFS((G1436&gt;=2)*(G1436&lt;=6), "Weekday", G1436=7, "Saturday", G1436=1, "Sunday")</f>
        <v>Weekday</v>
      </c>
      <c r="I1436" s="116">
        <f t="shared" si="90"/>
        <v>8</v>
      </c>
      <c r="J1436" s="116" t="str">
        <f t="shared" si="91"/>
        <v>High season</v>
      </c>
      <c r="K1436" s="117" t="str" cm="1">
        <f t="array" ref="K1436">_xlfn.IFS(AND(H1436="Weekday", J1436="High season"), VLOOKUP(B1436, high_weekday, 2, 0),
    AND(H1436="Saturday", J1436="High season"), VLOOKUP(B1436, high_saturday, 2, 0),
    AND(H1436="Sunday", J1436="High season"), VLOOKUP(B1436, high_sunday, 2, 0),
    AND(H1436="Weekday", J1436="Low season"), VLOOKUP(B1436, low_weekdays, 2, 0),
    AND(H1436="Saturday", J1436="Low season"), VLOOKUP(B1436, low_saturday, 2, 0),
    AND(H1436="Sunday", J1436="Low season"), VLOOKUP(B1436, low_sunday, 2, 0),
    TRUE, "error")</f>
        <v>Peak</v>
      </c>
    </row>
    <row r="1437" spans="1:11" x14ac:dyDescent="0.25">
      <c r="A1437" s="111">
        <v>45168</v>
      </c>
      <c r="B1437" s="86">
        <v>0.75</v>
      </c>
      <c r="C1437" s="91">
        <f t="shared" ca="1" si="88"/>
        <v>6</v>
      </c>
      <c r="D1437" s="118">
        <v>36</v>
      </c>
      <c r="E1437" s="119">
        <v>0.72916666666666696</v>
      </c>
      <c r="F1437" s="119">
        <v>0.75</v>
      </c>
      <c r="G1437" s="115">
        <f t="shared" si="89"/>
        <v>4</v>
      </c>
      <c r="H1437" s="116" t="str" cm="1">
        <f t="array" ref="H1437">_xlfn.IFS((G1437&gt;=2)*(G1437&lt;=6), "Weekday", G1437=7, "Saturday", G1437=1, "Sunday")</f>
        <v>Weekday</v>
      </c>
      <c r="I1437" s="116">
        <f t="shared" si="90"/>
        <v>8</v>
      </c>
      <c r="J1437" s="116" t="str">
        <f t="shared" si="91"/>
        <v>High season</v>
      </c>
      <c r="K1437" s="117" t="str" cm="1">
        <f t="array" ref="K1437">_xlfn.IFS(AND(H1437="Weekday", J1437="High season"), VLOOKUP(B1437, high_weekday, 2, 0),
    AND(H1437="Saturday", J1437="High season"), VLOOKUP(B1437, high_saturday, 2, 0),
    AND(H1437="Sunday", J1437="High season"), VLOOKUP(B1437, high_sunday, 2, 0),
    AND(H1437="Weekday", J1437="Low season"), VLOOKUP(B1437, low_weekdays, 2, 0),
    AND(H1437="Saturday", J1437="Low season"), VLOOKUP(B1437, low_saturday, 2, 0),
    AND(H1437="Sunday", J1437="Low season"), VLOOKUP(B1437, low_sunday, 2, 0),
    TRUE, "error")</f>
        <v>Peak</v>
      </c>
    </row>
    <row r="1438" spans="1:11" x14ac:dyDescent="0.25">
      <c r="A1438" s="111">
        <v>45168</v>
      </c>
      <c r="B1438" s="86">
        <v>0.77083333333333304</v>
      </c>
      <c r="C1438" s="91">
        <f t="shared" ca="1" si="88"/>
        <v>15</v>
      </c>
      <c r="D1438" s="118">
        <v>37</v>
      </c>
      <c r="E1438" s="119">
        <v>0.75</v>
      </c>
      <c r="F1438" s="119">
        <v>0.77083333333333304</v>
      </c>
      <c r="G1438" s="115">
        <f t="shared" si="89"/>
        <v>4</v>
      </c>
      <c r="H1438" s="116" t="str" cm="1">
        <f t="array" ref="H1438">_xlfn.IFS((G1438&gt;=2)*(G1438&lt;=6), "Weekday", G1438=7, "Saturday", G1438=1, "Sunday")</f>
        <v>Weekday</v>
      </c>
      <c r="I1438" s="116">
        <f t="shared" si="90"/>
        <v>8</v>
      </c>
      <c r="J1438" s="116" t="str">
        <f t="shared" si="91"/>
        <v>High season</v>
      </c>
      <c r="K1438" s="117" t="str" cm="1">
        <f t="array" ref="K1438">_xlfn.IFS(AND(H1438="Weekday", J1438="High season"), VLOOKUP(B1438, high_weekday, 2, 0),
    AND(H1438="Saturday", J1438="High season"), VLOOKUP(B1438, high_saturday, 2, 0),
    AND(H1438="Sunday", J1438="High season"), VLOOKUP(B1438, high_sunday, 2, 0),
    AND(H1438="Weekday", J1438="Low season"), VLOOKUP(B1438, low_weekdays, 2, 0),
    AND(H1438="Saturday", J1438="Low season"), VLOOKUP(B1438, low_saturday, 2, 0),
    AND(H1438="Sunday", J1438="Low season"), VLOOKUP(B1438, low_sunday, 2, 0),
    TRUE, "error")</f>
        <v>Peak</v>
      </c>
    </row>
    <row r="1439" spans="1:11" x14ac:dyDescent="0.25">
      <c r="A1439" s="111">
        <v>45168</v>
      </c>
      <c r="B1439" s="86">
        <v>0.79166666666666696</v>
      </c>
      <c r="C1439" s="91">
        <f t="shared" ca="1" si="88"/>
        <v>27</v>
      </c>
      <c r="D1439" s="118">
        <v>38</v>
      </c>
      <c r="E1439" s="119">
        <v>0.77083333333333304</v>
      </c>
      <c r="F1439" s="119">
        <v>0.79166666666666696</v>
      </c>
      <c r="G1439" s="115">
        <f t="shared" si="89"/>
        <v>4</v>
      </c>
      <c r="H1439" s="116" t="str" cm="1">
        <f t="array" ref="H1439">_xlfn.IFS((G1439&gt;=2)*(G1439&lt;=6), "Weekday", G1439=7, "Saturday", G1439=1, "Sunday")</f>
        <v>Weekday</v>
      </c>
      <c r="I1439" s="116">
        <f t="shared" si="90"/>
        <v>8</v>
      </c>
      <c r="J1439" s="116" t="str">
        <f t="shared" si="91"/>
        <v>High season</v>
      </c>
      <c r="K1439" s="117" t="str" cm="1">
        <f t="array" ref="K1439">_xlfn.IFS(AND(H1439="Weekday", J1439="High season"), VLOOKUP(B1439, high_weekday, 2, 0),
    AND(H1439="Saturday", J1439="High season"), VLOOKUP(B1439, high_saturday, 2, 0),
    AND(H1439="Sunday", J1439="High season"), VLOOKUP(B1439, high_sunday, 2, 0),
    AND(H1439="Weekday", J1439="Low season"), VLOOKUP(B1439, low_weekdays, 2, 0),
    AND(H1439="Saturday", J1439="Low season"), VLOOKUP(B1439, low_saturday, 2, 0),
    AND(H1439="Sunday", J1439="Low season"), VLOOKUP(B1439, low_sunday, 2, 0),
    TRUE, "error")</f>
        <v>Peak</v>
      </c>
    </row>
    <row r="1440" spans="1:11" x14ac:dyDescent="0.25">
      <c r="A1440" s="111">
        <v>45168</v>
      </c>
      <c r="B1440" s="86">
        <v>0.8125</v>
      </c>
      <c r="C1440" s="91">
        <f t="shared" ca="1" si="88"/>
        <v>9</v>
      </c>
      <c r="D1440" s="118">
        <v>39</v>
      </c>
      <c r="E1440" s="119">
        <v>0.79166666666666696</v>
      </c>
      <c r="F1440" s="119">
        <v>0.8125</v>
      </c>
      <c r="G1440" s="115">
        <f t="shared" si="89"/>
        <v>4</v>
      </c>
      <c r="H1440" s="116" t="str" cm="1">
        <f t="array" ref="H1440">_xlfn.IFS((G1440&gt;=2)*(G1440&lt;=6), "Weekday", G1440=7, "Saturday", G1440=1, "Sunday")</f>
        <v>Weekday</v>
      </c>
      <c r="I1440" s="116">
        <f t="shared" si="90"/>
        <v>8</v>
      </c>
      <c r="J1440" s="116" t="str">
        <f t="shared" si="91"/>
        <v>High season</v>
      </c>
      <c r="K1440" s="117" t="str" cm="1">
        <f t="array" ref="K1440">_xlfn.IFS(AND(H1440="Weekday", J1440="High season"), VLOOKUP(B1440, high_weekday, 2, 0),
    AND(H1440="Saturday", J1440="High season"), VLOOKUP(B1440, high_saturday, 2, 0),
    AND(H1440="Sunday", J1440="High season"), VLOOKUP(B1440, high_sunday, 2, 0),
    AND(H1440="Weekday", J1440="Low season"), VLOOKUP(B1440, low_weekdays, 2, 0),
    AND(H1440="Saturday", J1440="Low season"), VLOOKUP(B1440, low_saturday, 2, 0),
    AND(H1440="Sunday", J1440="Low season"), VLOOKUP(B1440, low_sunday, 2, 0),
    TRUE, "error")</f>
        <v>Standard</v>
      </c>
    </row>
    <row r="1441" spans="1:11" x14ac:dyDescent="0.25">
      <c r="A1441" s="111">
        <v>45168</v>
      </c>
      <c r="B1441" s="86">
        <v>0.83333333333333304</v>
      </c>
      <c r="C1441" s="91">
        <f t="shared" ca="1" si="88"/>
        <v>16</v>
      </c>
      <c r="D1441" s="118">
        <v>40</v>
      </c>
      <c r="E1441" s="119">
        <v>0.8125</v>
      </c>
      <c r="F1441" s="119">
        <v>0.83333333333333304</v>
      </c>
      <c r="G1441" s="115">
        <f t="shared" si="89"/>
        <v>4</v>
      </c>
      <c r="H1441" s="116" t="str" cm="1">
        <f t="array" ref="H1441">_xlfn.IFS((G1441&gt;=2)*(G1441&lt;=6), "Weekday", G1441=7, "Saturday", G1441=1, "Sunday")</f>
        <v>Weekday</v>
      </c>
      <c r="I1441" s="116">
        <f t="shared" si="90"/>
        <v>8</v>
      </c>
      <c r="J1441" s="116" t="str">
        <f t="shared" si="91"/>
        <v>High season</v>
      </c>
      <c r="K1441" s="117" t="str" cm="1">
        <f t="array" ref="K1441">_xlfn.IFS(AND(H1441="Weekday", J1441="High season"), VLOOKUP(B1441, high_weekday, 2, 0),
    AND(H1441="Saturday", J1441="High season"), VLOOKUP(B1441, high_saturday, 2, 0),
    AND(H1441="Sunday", J1441="High season"), VLOOKUP(B1441, high_sunday, 2, 0),
    AND(H1441="Weekday", J1441="Low season"), VLOOKUP(B1441, low_weekdays, 2, 0),
    AND(H1441="Saturday", J1441="Low season"), VLOOKUP(B1441, low_saturday, 2, 0),
    AND(H1441="Sunday", J1441="Low season"), VLOOKUP(B1441, low_sunday, 2, 0),
    TRUE, "error")</f>
        <v>Standard</v>
      </c>
    </row>
    <row r="1442" spans="1:11" x14ac:dyDescent="0.25">
      <c r="A1442" s="111">
        <v>45168</v>
      </c>
      <c r="B1442" s="86">
        <v>0.85416666666666696</v>
      </c>
      <c r="C1442" s="91">
        <f t="shared" ca="1" si="88"/>
        <v>19</v>
      </c>
      <c r="D1442" s="118">
        <v>41</v>
      </c>
      <c r="E1442" s="119">
        <v>0.83333333333333304</v>
      </c>
      <c r="F1442" s="119">
        <v>0.85416666666666696</v>
      </c>
      <c r="G1442" s="115">
        <f t="shared" si="89"/>
        <v>4</v>
      </c>
      <c r="H1442" s="116" t="str" cm="1">
        <f t="array" ref="H1442">_xlfn.IFS((G1442&gt;=2)*(G1442&lt;=6), "Weekday", G1442=7, "Saturday", G1442=1, "Sunday")</f>
        <v>Weekday</v>
      </c>
      <c r="I1442" s="116">
        <f t="shared" si="90"/>
        <v>8</v>
      </c>
      <c r="J1442" s="116" t="str">
        <f t="shared" si="91"/>
        <v>High season</v>
      </c>
      <c r="K1442" s="117" t="str" cm="1">
        <f t="array" ref="K1442">_xlfn.IFS(AND(H1442="Weekday", J1442="High season"), VLOOKUP(B1442, high_weekday, 2, 0),
    AND(H1442="Saturday", J1442="High season"), VLOOKUP(B1442, high_saturday, 2, 0),
    AND(H1442="Sunday", J1442="High season"), VLOOKUP(B1442, high_sunday, 2, 0),
    AND(H1442="Weekday", J1442="Low season"), VLOOKUP(B1442, low_weekdays, 2, 0),
    AND(H1442="Saturday", J1442="Low season"), VLOOKUP(B1442, low_saturday, 2, 0),
    AND(H1442="Sunday", J1442="Low season"), VLOOKUP(B1442, low_sunday, 2, 0),
    TRUE, "error")</f>
        <v>Standard</v>
      </c>
    </row>
    <row r="1443" spans="1:11" x14ac:dyDescent="0.25">
      <c r="A1443" s="111">
        <v>45168</v>
      </c>
      <c r="B1443" s="86">
        <v>0.875</v>
      </c>
      <c r="C1443" s="91">
        <f t="shared" ca="1" si="88"/>
        <v>10</v>
      </c>
      <c r="D1443" s="118">
        <v>42</v>
      </c>
      <c r="E1443" s="119">
        <v>0.85416666666666696</v>
      </c>
      <c r="F1443" s="119">
        <v>0.875</v>
      </c>
      <c r="G1443" s="115">
        <f t="shared" si="89"/>
        <v>4</v>
      </c>
      <c r="H1443" s="116" t="str" cm="1">
        <f t="array" ref="H1443">_xlfn.IFS((G1443&gt;=2)*(G1443&lt;=6), "Weekday", G1443=7, "Saturday", G1443=1, "Sunday")</f>
        <v>Weekday</v>
      </c>
      <c r="I1443" s="116">
        <f t="shared" si="90"/>
        <v>8</v>
      </c>
      <c r="J1443" s="116" t="str">
        <f t="shared" si="91"/>
        <v>High season</v>
      </c>
      <c r="K1443" s="117" t="str" cm="1">
        <f t="array" ref="K1443">_xlfn.IFS(AND(H1443="Weekday", J1443="High season"), VLOOKUP(B1443, high_weekday, 2, 0),
    AND(H1443="Saturday", J1443="High season"), VLOOKUP(B1443, high_saturday, 2, 0),
    AND(H1443="Sunday", J1443="High season"), VLOOKUP(B1443, high_sunday, 2, 0),
    AND(H1443="Weekday", J1443="Low season"), VLOOKUP(B1443, low_weekdays, 2, 0),
    AND(H1443="Saturday", J1443="Low season"), VLOOKUP(B1443, low_saturday, 2, 0),
    AND(H1443="Sunday", J1443="Low season"), VLOOKUP(B1443, low_sunday, 2, 0),
    TRUE, "error")</f>
        <v>Standard</v>
      </c>
    </row>
    <row r="1444" spans="1:11" x14ac:dyDescent="0.25">
      <c r="A1444" s="111">
        <v>45168</v>
      </c>
      <c r="B1444" s="86">
        <v>0.89583333333333304</v>
      </c>
      <c r="C1444" s="91">
        <f t="shared" ca="1" si="88"/>
        <v>16</v>
      </c>
      <c r="D1444" s="118">
        <v>43</v>
      </c>
      <c r="E1444" s="119">
        <v>0.875</v>
      </c>
      <c r="F1444" s="119">
        <v>0.89583333333333304</v>
      </c>
      <c r="G1444" s="115">
        <f t="shared" si="89"/>
        <v>4</v>
      </c>
      <c r="H1444" s="116" t="str" cm="1">
        <f t="array" ref="H1444">_xlfn.IFS((G1444&gt;=2)*(G1444&lt;=6), "Weekday", G1444=7, "Saturday", G1444=1, "Sunday")</f>
        <v>Weekday</v>
      </c>
      <c r="I1444" s="116">
        <f t="shared" si="90"/>
        <v>8</v>
      </c>
      <c r="J1444" s="116" t="str">
        <f t="shared" si="91"/>
        <v>High season</v>
      </c>
      <c r="K1444" s="117" t="str" cm="1">
        <f t="array" ref="K1444">_xlfn.IFS(AND(H1444="Weekday", J1444="High season"), VLOOKUP(B1444, high_weekday, 2, 0),
    AND(H1444="Saturday", J1444="High season"), VLOOKUP(B1444, high_saturday, 2, 0),
    AND(H1444="Sunday", J1444="High season"), VLOOKUP(B1444, high_sunday, 2, 0),
    AND(H1444="Weekday", J1444="Low season"), VLOOKUP(B1444, low_weekdays, 2, 0),
    AND(H1444="Saturday", J1444="Low season"), VLOOKUP(B1444, low_saturday, 2, 0),
    AND(H1444="Sunday", J1444="Low season"), VLOOKUP(B1444, low_sunday, 2, 0),
    TRUE, "error")</f>
        <v>Standard</v>
      </c>
    </row>
    <row r="1445" spans="1:11" x14ac:dyDescent="0.25">
      <c r="A1445" s="111">
        <v>45168</v>
      </c>
      <c r="B1445" s="86">
        <v>0.91666666666666696</v>
      </c>
      <c r="C1445" s="91">
        <f t="shared" ca="1" si="88"/>
        <v>1</v>
      </c>
      <c r="D1445" s="118">
        <v>44</v>
      </c>
      <c r="E1445" s="119">
        <v>0.89583333333333304</v>
      </c>
      <c r="F1445" s="119">
        <v>0.91666666666666696</v>
      </c>
      <c r="G1445" s="115">
        <f t="shared" si="89"/>
        <v>4</v>
      </c>
      <c r="H1445" s="116" t="str" cm="1">
        <f t="array" ref="H1445">_xlfn.IFS((G1445&gt;=2)*(G1445&lt;=6), "Weekday", G1445=7, "Saturday", G1445=1, "Sunday")</f>
        <v>Weekday</v>
      </c>
      <c r="I1445" s="116">
        <f t="shared" si="90"/>
        <v>8</v>
      </c>
      <c r="J1445" s="116" t="str">
        <f t="shared" si="91"/>
        <v>High season</v>
      </c>
      <c r="K1445" s="117" t="str" cm="1">
        <f t="array" ref="K1445">_xlfn.IFS(AND(H1445="Weekday", J1445="High season"), VLOOKUP(B1445, high_weekday, 2, 0),
    AND(H1445="Saturday", J1445="High season"), VLOOKUP(B1445, high_saturday, 2, 0),
    AND(H1445="Sunday", J1445="High season"), VLOOKUP(B1445, high_sunday, 2, 0),
    AND(H1445="Weekday", J1445="Low season"), VLOOKUP(B1445, low_weekdays, 2, 0),
    AND(H1445="Saturday", J1445="Low season"), VLOOKUP(B1445, low_saturday, 2, 0),
    AND(H1445="Sunday", J1445="Low season"), VLOOKUP(B1445, low_sunday, 2, 0),
    TRUE, "error")</f>
        <v>Standard</v>
      </c>
    </row>
    <row r="1446" spans="1:11" x14ac:dyDescent="0.25">
      <c r="A1446" s="111">
        <v>45168</v>
      </c>
      <c r="B1446" s="86">
        <v>0.9375</v>
      </c>
      <c r="C1446" s="91">
        <f t="shared" ca="1" si="88"/>
        <v>9</v>
      </c>
      <c r="D1446" s="118">
        <v>45</v>
      </c>
      <c r="E1446" s="119">
        <v>0.91666666666666696</v>
      </c>
      <c r="F1446" s="119">
        <v>0.9375</v>
      </c>
      <c r="G1446" s="115">
        <f t="shared" si="89"/>
        <v>4</v>
      </c>
      <c r="H1446" s="116" t="str" cm="1">
        <f t="array" ref="H1446">_xlfn.IFS((G1446&gt;=2)*(G1446&lt;=6), "Weekday", G1446=7, "Saturday", G1446=1, "Sunday")</f>
        <v>Weekday</v>
      </c>
      <c r="I1446" s="116">
        <f t="shared" si="90"/>
        <v>8</v>
      </c>
      <c r="J1446" s="116" t="str">
        <f t="shared" si="91"/>
        <v>High season</v>
      </c>
      <c r="K1446" s="117" t="str" cm="1">
        <f t="array" ref="K1446">_xlfn.IFS(AND(H1446="Weekday", J1446="High season"), VLOOKUP(B1446, high_weekday, 2, 0),
    AND(H1446="Saturday", J1446="High season"), VLOOKUP(B1446, high_saturday, 2, 0),
    AND(H1446="Sunday", J1446="High season"), VLOOKUP(B1446, high_sunday, 2, 0),
    AND(H1446="Weekday", J1446="Low season"), VLOOKUP(B1446, low_weekdays, 2, 0),
    AND(H1446="Saturday", J1446="Low season"), VLOOKUP(B1446, low_saturday, 2, 0),
    AND(H1446="Sunday", J1446="Low season"), VLOOKUP(B1446, low_sunday, 2, 0),
    TRUE, "error")</f>
        <v>Off-peak</v>
      </c>
    </row>
    <row r="1447" spans="1:11" x14ac:dyDescent="0.25">
      <c r="A1447" s="111">
        <v>45168</v>
      </c>
      <c r="B1447" s="86">
        <v>0.95833333333333304</v>
      </c>
      <c r="C1447" s="91">
        <f t="shared" ca="1" si="88"/>
        <v>8</v>
      </c>
      <c r="D1447" s="118">
        <v>46</v>
      </c>
      <c r="E1447" s="119">
        <v>0.9375</v>
      </c>
      <c r="F1447" s="119">
        <v>0.95833333333333304</v>
      </c>
      <c r="G1447" s="115">
        <f t="shared" si="89"/>
        <v>4</v>
      </c>
      <c r="H1447" s="116" t="str" cm="1">
        <f t="array" ref="H1447">_xlfn.IFS((G1447&gt;=2)*(G1447&lt;=6), "Weekday", G1447=7, "Saturday", G1447=1, "Sunday")</f>
        <v>Weekday</v>
      </c>
      <c r="I1447" s="116">
        <f t="shared" si="90"/>
        <v>8</v>
      </c>
      <c r="J1447" s="116" t="str">
        <f t="shared" si="91"/>
        <v>High season</v>
      </c>
      <c r="K1447" s="117" t="str" cm="1">
        <f t="array" ref="K1447">_xlfn.IFS(AND(H1447="Weekday", J1447="High season"), VLOOKUP(B1447, high_weekday, 2, 0),
    AND(H1447="Saturday", J1447="High season"), VLOOKUP(B1447, high_saturday, 2, 0),
    AND(H1447="Sunday", J1447="High season"), VLOOKUP(B1447, high_sunday, 2, 0),
    AND(H1447="Weekday", J1447="Low season"), VLOOKUP(B1447, low_weekdays, 2, 0),
    AND(H1447="Saturday", J1447="Low season"), VLOOKUP(B1447, low_saturday, 2, 0),
    AND(H1447="Sunday", J1447="Low season"), VLOOKUP(B1447, low_sunday, 2, 0),
    TRUE, "error")</f>
        <v>Off-peak</v>
      </c>
    </row>
    <row r="1448" spans="1:11" x14ac:dyDescent="0.25">
      <c r="A1448" s="111">
        <v>45168</v>
      </c>
      <c r="B1448" s="86">
        <v>0.97916666666666696</v>
      </c>
      <c r="C1448" s="91">
        <f t="shared" ca="1" si="88"/>
        <v>26</v>
      </c>
      <c r="D1448" s="118">
        <v>47</v>
      </c>
      <c r="E1448" s="119">
        <v>0.95833333333333304</v>
      </c>
      <c r="F1448" s="119">
        <v>0.97916666666666696</v>
      </c>
      <c r="G1448" s="115">
        <f t="shared" si="89"/>
        <v>4</v>
      </c>
      <c r="H1448" s="116" t="str" cm="1">
        <f t="array" ref="H1448">_xlfn.IFS((G1448&gt;=2)*(G1448&lt;=6), "Weekday", G1448=7, "Saturday", G1448=1, "Sunday")</f>
        <v>Weekday</v>
      </c>
      <c r="I1448" s="116">
        <f t="shared" si="90"/>
        <v>8</v>
      </c>
      <c r="J1448" s="116" t="str">
        <f t="shared" si="91"/>
        <v>High season</v>
      </c>
      <c r="K1448" s="117" t="str" cm="1">
        <f t="array" ref="K1448">_xlfn.IFS(AND(H1448="Weekday", J1448="High season"), VLOOKUP(B1448, high_weekday, 2, 0),
    AND(H1448="Saturday", J1448="High season"), VLOOKUP(B1448, high_saturday, 2, 0),
    AND(H1448="Sunday", J1448="High season"), VLOOKUP(B1448, high_sunday, 2, 0),
    AND(H1448="Weekday", J1448="Low season"), VLOOKUP(B1448, low_weekdays, 2, 0),
    AND(H1448="Saturday", J1448="Low season"), VLOOKUP(B1448, low_saturday, 2, 0),
    AND(H1448="Sunday", J1448="Low season"), VLOOKUP(B1448, low_sunday, 2, 0),
    TRUE, "error")</f>
        <v>Off-peak</v>
      </c>
    </row>
    <row r="1449" spans="1:11" x14ac:dyDescent="0.25">
      <c r="A1449" s="111">
        <v>45168</v>
      </c>
      <c r="B1449" s="86">
        <v>1</v>
      </c>
      <c r="C1449" s="91">
        <f t="shared" ca="1" si="88"/>
        <v>15</v>
      </c>
      <c r="D1449" s="118">
        <v>48</v>
      </c>
      <c r="E1449" s="119">
        <v>0.97916666666666696</v>
      </c>
      <c r="F1449" s="119">
        <v>1</v>
      </c>
      <c r="G1449" s="115">
        <f t="shared" si="89"/>
        <v>4</v>
      </c>
      <c r="H1449" s="116" t="str" cm="1">
        <f t="array" ref="H1449">_xlfn.IFS((G1449&gt;=2)*(G1449&lt;=6), "Weekday", G1449=7, "Saturday", G1449=1, "Sunday")</f>
        <v>Weekday</v>
      </c>
      <c r="I1449" s="116">
        <f t="shared" si="90"/>
        <v>8</v>
      </c>
      <c r="J1449" s="116" t="str">
        <f t="shared" si="91"/>
        <v>High season</v>
      </c>
      <c r="K1449" s="117" t="str" cm="1">
        <f t="array" ref="K1449">_xlfn.IFS(AND(H1449="Weekday", J1449="High season"), VLOOKUP(B1449, high_weekday, 2, 0),
    AND(H1449="Saturday", J1449="High season"), VLOOKUP(B1449, high_saturday, 2, 0),
    AND(H1449="Sunday", J1449="High season"), VLOOKUP(B1449, high_sunday, 2, 0),
    AND(H1449="Weekday", J1449="Low season"), VLOOKUP(B1449, low_weekdays, 2, 0),
    AND(H1449="Saturday", J1449="Low season"), VLOOKUP(B1449, low_saturday, 2, 0),
    AND(H1449="Sunday", J1449="Low season"), VLOOKUP(B1449, low_sunday, 2, 0),
    TRUE, "error")</f>
        <v>Off-peak</v>
      </c>
    </row>
    <row r="1450" spans="1:11" x14ac:dyDescent="0.25">
      <c r="A1450" s="111">
        <v>45169</v>
      </c>
      <c r="B1450" s="86">
        <v>2.0833333333333332E-2</v>
      </c>
      <c r="C1450" s="91">
        <f t="shared" ca="1" si="88"/>
        <v>6</v>
      </c>
      <c r="D1450" s="118">
        <v>1</v>
      </c>
      <c r="E1450" s="119">
        <v>0</v>
      </c>
      <c r="F1450" s="119">
        <v>2.0833333333333332E-2</v>
      </c>
      <c r="G1450" s="115">
        <f t="shared" si="89"/>
        <v>5</v>
      </c>
      <c r="H1450" s="116" t="str" cm="1">
        <f t="array" ref="H1450">_xlfn.IFS((G1450&gt;=2)*(G1450&lt;=6), "Weekday", G1450=7, "Saturday", G1450=1, "Sunday")</f>
        <v>Weekday</v>
      </c>
      <c r="I1450" s="116">
        <f t="shared" si="90"/>
        <v>8</v>
      </c>
      <c r="J1450" s="116" t="str">
        <f t="shared" si="91"/>
        <v>High season</v>
      </c>
      <c r="K1450" s="117" t="str" cm="1">
        <f t="array" ref="K1450">_xlfn.IFS(AND(H1450="Weekday", J1450="High season"), VLOOKUP(B1450, high_weekday, 2, 0),
    AND(H1450="Saturday", J1450="High season"), VLOOKUP(B1450, high_saturday, 2, 0),
    AND(H1450="Sunday", J1450="High season"), VLOOKUP(B1450, high_sunday, 2, 0),
    AND(H1450="Weekday", J1450="Low season"), VLOOKUP(B1450, low_weekdays, 2, 0),
    AND(H1450="Saturday", J1450="Low season"), VLOOKUP(B1450, low_saturday, 2, 0),
    AND(H1450="Sunday", J1450="Low season"), VLOOKUP(B1450, low_sunday, 2, 0),
    TRUE, "error")</f>
        <v>Off-peak</v>
      </c>
    </row>
    <row r="1451" spans="1:11" x14ac:dyDescent="0.25">
      <c r="A1451" s="111">
        <v>45169</v>
      </c>
      <c r="B1451" s="86">
        <v>4.1666666666666664E-2</v>
      </c>
      <c r="C1451" s="91">
        <f t="shared" ca="1" si="88"/>
        <v>2</v>
      </c>
      <c r="D1451" s="118">
        <v>2</v>
      </c>
      <c r="E1451" s="119">
        <v>2.0833333333333332E-2</v>
      </c>
      <c r="F1451" s="119">
        <v>4.1666666666666664E-2</v>
      </c>
      <c r="G1451" s="115">
        <f t="shared" si="89"/>
        <v>5</v>
      </c>
      <c r="H1451" s="116" t="str" cm="1">
        <f t="array" ref="H1451">_xlfn.IFS((G1451&gt;=2)*(G1451&lt;=6), "Weekday", G1451=7, "Saturday", G1451=1, "Sunday")</f>
        <v>Weekday</v>
      </c>
      <c r="I1451" s="116">
        <f t="shared" si="90"/>
        <v>8</v>
      </c>
      <c r="J1451" s="116" t="str">
        <f t="shared" si="91"/>
        <v>High season</v>
      </c>
      <c r="K1451" s="117" t="str" cm="1">
        <f t="array" ref="K1451">_xlfn.IFS(AND(H1451="Weekday", J1451="High season"), VLOOKUP(B1451, high_weekday, 2, 0),
    AND(H1451="Saturday", J1451="High season"), VLOOKUP(B1451, high_saturday, 2, 0),
    AND(H1451="Sunday", J1451="High season"), VLOOKUP(B1451, high_sunday, 2, 0),
    AND(H1451="Weekday", J1451="Low season"), VLOOKUP(B1451, low_weekdays, 2, 0),
    AND(H1451="Saturday", J1451="Low season"), VLOOKUP(B1451, low_saturday, 2, 0),
    AND(H1451="Sunday", J1451="Low season"), VLOOKUP(B1451, low_sunday, 2, 0),
    TRUE, "error")</f>
        <v>Off-peak</v>
      </c>
    </row>
    <row r="1452" spans="1:11" x14ac:dyDescent="0.25">
      <c r="A1452" s="111">
        <v>45169</v>
      </c>
      <c r="B1452" s="86">
        <v>6.25E-2</v>
      </c>
      <c r="C1452" s="91">
        <f t="shared" ca="1" si="88"/>
        <v>21</v>
      </c>
      <c r="D1452" s="118">
        <v>3</v>
      </c>
      <c r="E1452" s="119">
        <v>4.1666666666666664E-2</v>
      </c>
      <c r="F1452" s="119">
        <v>6.25E-2</v>
      </c>
      <c r="G1452" s="115">
        <f t="shared" si="89"/>
        <v>5</v>
      </c>
      <c r="H1452" s="116" t="str" cm="1">
        <f t="array" ref="H1452">_xlfn.IFS((G1452&gt;=2)*(G1452&lt;=6), "Weekday", G1452=7, "Saturday", G1452=1, "Sunday")</f>
        <v>Weekday</v>
      </c>
      <c r="I1452" s="116">
        <f t="shared" si="90"/>
        <v>8</v>
      </c>
      <c r="J1452" s="116" t="str">
        <f t="shared" si="91"/>
        <v>High season</v>
      </c>
      <c r="K1452" s="117" t="str" cm="1">
        <f t="array" ref="K1452">_xlfn.IFS(AND(H1452="Weekday", J1452="High season"), VLOOKUP(B1452, high_weekday, 2, 0),
    AND(H1452="Saturday", J1452="High season"), VLOOKUP(B1452, high_saturday, 2, 0),
    AND(H1452="Sunday", J1452="High season"), VLOOKUP(B1452, high_sunday, 2, 0),
    AND(H1452="Weekday", J1452="Low season"), VLOOKUP(B1452, low_weekdays, 2, 0),
    AND(H1452="Saturday", J1452="Low season"), VLOOKUP(B1452, low_saturday, 2, 0),
    AND(H1452="Sunday", J1452="Low season"), VLOOKUP(B1452, low_sunday, 2, 0),
    TRUE, "error")</f>
        <v>Off-peak</v>
      </c>
    </row>
    <row r="1453" spans="1:11" x14ac:dyDescent="0.25">
      <c r="A1453" s="111">
        <v>45169</v>
      </c>
      <c r="B1453" s="86">
        <v>8.3333333333333301E-2</v>
      </c>
      <c r="C1453" s="91">
        <f t="shared" ca="1" si="88"/>
        <v>26</v>
      </c>
      <c r="D1453" s="118">
        <v>4</v>
      </c>
      <c r="E1453" s="119">
        <v>6.25E-2</v>
      </c>
      <c r="F1453" s="119">
        <v>8.3333333333333301E-2</v>
      </c>
      <c r="G1453" s="115">
        <f t="shared" si="89"/>
        <v>5</v>
      </c>
      <c r="H1453" s="116" t="str" cm="1">
        <f t="array" ref="H1453">_xlfn.IFS((G1453&gt;=2)*(G1453&lt;=6), "Weekday", G1453=7, "Saturday", G1453=1, "Sunday")</f>
        <v>Weekday</v>
      </c>
      <c r="I1453" s="116">
        <f t="shared" si="90"/>
        <v>8</v>
      </c>
      <c r="J1453" s="116" t="str">
        <f t="shared" si="91"/>
        <v>High season</v>
      </c>
      <c r="K1453" s="117" t="str" cm="1">
        <f t="array" ref="K1453">_xlfn.IFS(AND(H1453="Weekday", J1453="High season"), VLOOKUP(B1453, high_weekday, 2, 0),
    AND(H1453="Saturday", J1453="High season"), VLOOKUP(B1453, high_saturday, 2, 0),
    AND(H1453="Sunday", J1453="High season"), VLOOKUP(B1453, high_sunday, 2, 0),
    AND(H1453="Weekday", J1453="Low season"), VLOOKUP(B1453, low_weekdays, 2, 0),
    AND(H1453="Saturday", J1453="Low season"), VLOOKUP(B1453, low_saturday, 2, 0),
    AND(H1453="Sunday", J1453="Low season"), VLOOKUP(B1453, low_sunday, 2, 0),
    TRUE, "error")</f>
        <v>Off-peak</v>
      </c>
    </row>
    <row r="1454" spans="1:11" x14ac:dyDescent="0.25">
      <c r="A1454" s="111">
        <v>45169</v>
      </c>
      <c r="B1454" s="86">
        <v>0.104166666666667</v>
      </c>
      <c r="C1454" s="91">
        <f t="shared" ca="1" si="88"/>
        <v>9</v>
      </c>
      <c r="D1454" s="118">
        <v>5</v>
      </c>
      <c r="E1454" s="119">
        <v>8.3333333333333301E-2</v>
      </c>
      <c r="F1454" s="119">
        <v>0.104166666666667</v>
      </c>
      <c r="G1454" s="115">
        <f t="shared" si="89"/>
        <v>5</v>
      </c>
      <c r="H1454" s="116" t="str" cm="1">
        <f t="array" ref="H1454">_xlfn.IFS((G1454&gt;=2)*(G1454&lt;=6), "Weekday", G1454=7, "Saturday", G1454=1, "Sunday")</f>
        <v>Weekday</v>
      </c>
      <c r="I1454" s="116">
        <f t="shared" si="90"/>
        <v>8</v>
      </c>
      <c r="J1454" s="116" t="str">
        <f t="shared" si="91"/>
        <v>High season</v>
      </c>
      <c r="K1454" s="117" t="str" cm="1">
        <f t="array" ref="K1454">_xlfn.IFS(AND(H1454="Weekday", J1454="High season"), VLOOKUP(B1454, high_weekday, 2, 0),
    AND(H1454="Saturday", J1454="High season"), VLOOKUP(B1454, high_saturday, 2, 0),
    AND(H1454="Sunday", J1454="High season"), VLOOKUP(B1454, high_sunday, 2, 0),
    AND(H1454="Weekday", J1454="Low season"), VLOOKUP(B1454, low_weekdays, 2, 0),
    AND(H1454="Saturday", J1454="Low season"), VLOOKUP(B1454, low_saturday, 2, 0),
    AND(H1454="Sunday", J1454="Low season"), VLOOKUP(B1454, low_sunday, 2, 0),
    TRUE, "error")</f>
        <v>Off-peak</v>
      </c>
    </row>
    <row r="1455" spans="1:11" x14ac:dyDescent="0.25">
      <c r="A1455" s="111">
        <v>45169</v>
      </c>
      <c r="B1455" s="86">
        <v>0.125</v>
      </c>
      <c r="C1455" s="91">
        <f t="shared" ca="1" si="88"/>
        <v>1</v>
      </c>
      <c r="D1455" s="118">
        <v>6</v>
      </c>
      <c r="E1455" s="119">
        <v>0.104166666666667</v>
      </c>
      <c r="F1455" s="119">
        <v>0.125</v>
      </c>
      <c r="G1455" s="115">
        <f t="shared" si="89"/>
        <v>5</v>
      </c>
      <c r="H1455" s="116" t="str" cm="1">
        <f t="array" ref="H1455">_xlfn.IFS((G1455&gt;=2)*(G1455&lt;=6), "Weekday", G1455=7, "Saturday", G1455=1, "Sunday")</f>
        <v>Weekday</v>
      </c>
      <c r="I1455" s="116">
        <f t="shared" si="90"/>
        <v>8</v>
      </c>
      <c r="J1455" s="116" t="str">
        <f t="shared" si="91"/>
        <v>High season</v>
      </c>
      <c r="K1455" s="117" t="str" cm="1">
        <f t="array" ref="K1455">_xlfn.IFS(AND(H1455="Weekday", J1455="High season"), VLOOKUP(B1455, high_weekday, 2, 0),
    AND(H1455="Saturday", J1455="High season"), VLOOKUP(B1455, high_saturday, 2, 0),
    AND(H1455="Sunday", J1455="High season"), VLOOKUP(B1455, high_sunday, 2, 0),
    AND(H1455="Weekday", J1455="Low season"), VLOOKUP(B1455, low_weekdays, 2, 0),
    AND(H1455="Saturday", J1455="Low season"), VLOOKUP(B1455, low_saturday, 2, 0),
    AND(H1455="Sunday", J1455="Low season"), VLOOKUP(B1455, low_sunday, 2, 0),
    TRUE, "error")</f>
        <v>Off-peak</v>
      </c>
    </row>
    <row r="1456" spans="1:11" x14ac:dyDescent="0.25">
      <c r="A1456" s="111">
        <v>45169</v>
      </c>
      <c r="B1456" s="86">
        <v>0.14583333333333301</v>
      </c>
      <c r="C1456" s="91">
        <f t="shared" ca="1" si="88"/>
        <v>27</v>
      </c>
      <c r="D1456" s="118">
        <v>7</v>
      </c>
      <c r="E1456" s="119">
        <v>0.125</v>
      </c>
      <c r="F1456" s="119">
        <v>0.14583333333333301</v>
      </c>
      <c r="G1456" s="115">
        <f t="shared" si="89"/>
        <v>5</v>
      </c>
      <c r="H1456" s="116" t="str" cm="1">
        <f t="array" ref="H1456">_xlfn.IFS((G1456&gt;=2)*(G1456&lt;=6), "Weekday", G1456=7, "Saturday", G1456=1, "Sunday")</f>
        <v>Weekday</v>
      </c>
      <c r="I1456" s="116">
        <f t="shared" si="90"/>
        <v>8</v>
      </c>
      <c r="J1456" s="116" t="str">
        <f t="shared" si="91"/>
        <v>High season</v>
      </c>
      <c r="K1456" s="117" t="str" cm="1">
        <f t="array" ref="K1456">_xlfn.IFS(AND(H1456="Weekday", J1456="High season"), VLOOKUP(B1456, high_weekday, 2, 0),
    AND(H1456="Saturday", J1456="High season"), VLOOKUP(B1456, high_saturday, 2, 0),
    AND(H1456="Sunday", J1456="High season"), VLOOKUP(B1456, high_sunday, 2, 0),
    AND(H1456="Weekday", J1456="Low season"), VLOOKUP(B1456, low_weekdays, 2, 0),
    AND(H1456="Saturday", J1456="Low season"), VLOOKUP(B1456, low_saturday, 2, 0),
    AND(H1456="Sunday", J1456="Low season"), VLOOKUP(B1456, low_sunday, 2, 0),
    TRUE, "error")</f>
        <v>Off-peak</v>
      </c>
    </row>
    <row r="1457" spans="1:11" x14ac:dyDescent="0.25">
      <c r="A1457" s="111">
        <v>45169</v>
      </c>
      <c r="B1457" s="86">
        <v>0.16666666666666699</v>
      </c>
      <c r="C1457" s="91">
        <f t="shared" ca="1" si="88"/>
        <v>14</v>
      </c>
      <c r="D1457" s="118">
        <v>8</v>
      </c>
      <c r="E1457" s="119">
        <v>0.14583333333333301</v>
      </c>
      <c r="F1457" s="119">
        <v>0.16666666666666699</v>
      </c>
      <c r="G1457" s="115">
        <f t="shared" si="89"/>
        <v>5</v>
      </c>
      <c r="H1457" s="116" t="str" cm="1">
        <f t="array" ref="H1457">_xlfn.IFS((G1457&gt;=2)*(G1457&lt;=6), "Weekday", G1457=7, "Saturday", G1457=1, "Sunday")</f>
        <v>Weekday</v>
      </c>
      <c r="I1457" s="116">
        <f t="shared" si="90"/>
        <v>8</v>
      </c>
      <c r="J1457" s="116" t="str">
        <f t="shared" si="91"/>
        <v>High season</v>
      </c>
      <c r="K1457" s="117" t="str" cm="1">
        <f t="array" ref="K1457">_xlfn.IFS(AND(H1457="Weekday", J1457="High season"), VLOOKUP(B1457, high_weekday, 2, 0),
    AND(H1457="Saturday", J1457="High season"), VLOOKUP(B1457, high_saturday, 2, 0),
    AND(H1457="Sunday", J1457="High season"), VLOOKUP(B1457, high_sunday, 2, 0),
    AND(H1457="Weekday", J1457="Low season"), VLOOKUP(B1457, low_weekdays, 2, 0),
    AND(H1457="Saturday", J1457="Low season"), VLOOKUP(B1457, low_saturday, 2, 0),
    AND(H1457="Sunday", J1457="Low season"), VLOOKUP(B1457, low_sunday, 2, 0),
    TRUE, "error")</f>
        <v>Off-peak</v>
      </c>
    </row>
    <row r="1458" spans="1:11" x14ac:dyDescent="0.25">
      <c r="A1458" s="111">
        <v>45169</v>
      </c>
      <c r="B1458" s="86">
        <v>0.1875</v>
      </c>
      <c r="C1458" s="91">
        <f t="shared" ca="1" si="88"/>
        <v>20</v>
      </c>
      <c r="D1458" s="118">
        <v>9</v>
      </c>
      <c r="E1458" s="119">
        <v>0.16666666666666699</v>
      </c>
      <c r="F1458" s="119">
        <v>0.1875</v>
      </c>
      <c r="G1458" s="115">
        <f t="shared" si="89"/>
        <v>5</v>
      </c>
      <c r="H1458" s="116" t="str" cm="1">
        <f t="array" ref="H1458">_xlfn.IFS((G1458&gt;=2)*(G1458&lt;=6), "Weekday", G1458=7, "Saturday", G1458=1, "Sunday")</f>
        <v>Weekday</v>
      </c>
      <c r="I1458" s="116">
        <f t="shared" si="90"/>
        <v>8</v>
      </c>
      <c r="J1458" s="116" t="str">
        <f t="shared" si="91"/>
        <v>High season</v>
      </c>
      <c r="K1458" s="117" t="str" cm="1">
        <f t="array" ref="K1458">_xlfn.IFS(AND(H1458="Weekday", J1458="High season"), VLOOKUP(B1458, high_weekday, 2, 0),
    AND(H1458="Saturday", J1458="High season"), VLOOKUP(B1458, high_saturday, 2, 0),
    AND(H1458="Sunday", J1458="High season"), VLOOKUP(B1458, high_sunday, 2, 0),
    AND(H1458="Weekday", J1458="Low season"), VLOOKUP(B1458, low_weekdays, 2, 0),
    AND(H1458="Saturday", J1458="Low season"), VLOOKUP(B1458, low_saturday, 2, 0),
    AND(H1458="Sunday", J1458="Low season"), VLOOKUP(B1458, low_sunday, 2, 0),
    TRUE, "error")</f>
        <v>Off-peak</v>
      </c>
    </row>
    <row r="1459" spans="1:11" x14ac:dyDescent="0.25">
      <c r="A1459" s="111">
        <v>45169</v>
      </c>
      <c r="B1459" s="86">
        <v>0.20833333333333301</v>
      </c>
      <c r="C1459" s="91">
        <f t="shared" ca="1" si="88"/>
        <v>20</v>
      </c>
      <c r="D1459" s="118">
        <v>10</v>
      </c>
      <c r="E1459" s="119">
        <v>0.1875</v>
      </c>
      <c r="F1459" s="119">
        <v>0.20833333333333301</v>
      </c>
      <c r="G1459" s="115">
        <f t="shared" si="89"/>
        <v>5</v>
      </c>
      <c r="H1459" s="116" t="str" cm="1">
        <f t="array" ref="H1459">_xlfn.IFS((G1459&gt;=2)*(G1459&lt;=6), "Weekday", G1459=7, "Saturday", G1459=1, "Sunday")</f>
        <v>Weekday</v>
      </c>
      <c r="I1459" s="116">
        <f t="shared" si="90"/>
        <v>8</v>
      </c>
      <c r="J1459" s="116" t="str">
        <f t="shared" si="91"/>
        <v>High season</v>
      </c>
      <c r="K1459" s="117" t="str" cm="1">
        <f t="array" ref="K1459">_xlfn.IFS(AND(H1459="Weekday", J1459="High season"), VLOOKUP(B1459, high_weekday, 2, 0),
    AND(H1459="Saturday", J1459="High season"), VLOOKUP(B1459, high_saturday, 2, 0),
    AND(H1459="Sunday", J1459="High season"), VLOOKUP(B1459, high_sunday, 2, 0),
    AND(H1459="Weekday", J1459="Low season"), VLOOKUP(B1459, low_weekdays, 2, 0),
    AND(H1459="Saturday", J1459="Low season"), VLOOKUP(B1459, low_saturday, 2, 0),
    AND(H1459="Sunday", J1459="Low season"), VLOOKUP(B1459, low_sunday, 2, 0),
    TRUE, "error")</f>
        <v>Off-peak</v>
      </c>
    </row>
    <row r="1460" spans="1:11" x14ac:dyDescent="0.25">
      <c r="A1460" s="111">
        <v>45169</v>
      </c>
      <c r="B1460" s="86">
        <v>0.22916666666666699</v>
      </c>
      <c r="C1460" s="91">
        <f t="shared" ca="1" si="88"/>
        <v>9</v>
      </c>
      <c r="D1460" s="118">
        <v>11</v>
      </c>
      <c r="E1460" s="119">
        <v>0.20833333333333301</v>
      </c>
      <c r="F1460" s="119">
        <v>0.22916666666666699</v>
      </c>
      <c r="G1460" s="115">
        <f t="shared" si="89"/>
        <v>5</v>
      </c>
      <c r="H1460" s="116" t="str" cm="1">
        <f t="array" ref="H1460">_xlfn.IFS((G1460&gt;=2)*(G1460&lt;=6), "Weekday", G1460=7, "Saturday", G1460=1, "Sunday")</f>
        <v>Weekday</v>
      </c>
      <c r="I1460" s="116">
        <f t="shared" si="90"/>
        <v>8</v>
      </c>
      <c r="J1460" s="116" t="str">
        <f t="shared" si="91"/>
        <v>High season</v>
      </c>
      <c r="K1460" s="117" t="str" cm="1">
        <f t="array" ref="K1460">_xlfn.IFS(AND(H1460="Weekday", J1460="High season"), VLOOKUP(B1460, high_weekday, 2, 0),
    AND(H1460="Saturday", J1460="High season"), VLOOKUP(B1460, high_saturday, 2, 0),
    AND(H1460="Sunday", J1460="High season"), VLOOKUP(B1460, high_sunday, 2, 0),
    AND(H1460="Weekday", J1460="Low season"), VLOOKUP(B1460, low_weekdays, 2, 0),
    AND(H1460="Saturday", J1460="Low season"), VLOOKUP(B1460, low_saturday, 2, 0),
    AND(H1460="Sunday", J1460="Low season"), VLOOKUP(B1460, low_sunday, 2, 0),
    TRUE, "error")</f>
        <v>Off-peak</v>
      </c>
    </row>
    <row r="1461" spans="1:11" x14ac:dyDescent="0.25">
      <c r="A1461" s="111">
        <v>45169</v>
      </c>
      <c r="B1461" s="86">
        <v>0.25</v>
      </c>
      <c r="C1461" s="91">
        <f t="shared" ca="1" si="88"/>
        <v>25</v>
      </c>
      <c r="D1461" s="118">
        <v>12</v>
      </c>
      <c r="E1461" s="119">
        <v>0.22916666666666699</v>
      </c>
      <c r="F1461" s="119">
        <v>0.25</v>
      </c>
      <c r="G1461" s="115">
        <f t="shared" si="89"/>
        <v>5</v>
      </c>
      <c r="H1461" s="116" t="str" cm="1">
        <f t="array" ref="H1461">_xlfn.IFS((G1461&gt;=2)*(G1461&lt;=6), "Weekday", G1461=7, "Saturday", G1461=1, "Sunday")</f>
        <v>Weekday</v>
      </c>
      <c r="I1461" s="116">
        <f t="shared" si="90"/>
        <v>8</v>
      </c>
      <c r="J1461" s="116" t="str">
        <f t="shared" si="91"/>
        <v>High season</v>
      </c>
      <c r="K1461" s="117" t="str" cm="1">
        <f t="array" ref="K1461">_xlfn.IFS(AND(H1461="Weekday", J1461="High season"), VLOOKUP(B1461, high_weekday, 2, 0),
    AND(H1461="Saturday", J1461="High season"), VLOOKUP(B1461, high_saturday, 2, 0),
    AND(H1461="Sunday", J1461="High season"), VLOOKUP(B1461, high_sunday, 2, 0),
    AND(H1461="Weekday", J1461="Low season"), VLOOKUP(B1461, low_weekdays, 2, 0),
    AND(H1461="Saturday", J1461="Low season"), VLOOKUP(B1461, low_saturday, 2, 0),
    AND(H1461="Sunday", J1461="Low season"), VLOOKUP(B1461, low_sunday, 2, 0),
    TRUE, "error")</f>
        <v>Off-peak</v>
      </c>
    </row>
    <row r="1462" spans="1:11" x14ac:dyDescent="0.25">
      <c r="A1462" s="111">
        <v>45169</v>
      </c>
      <c r="B1462" s="86">
        <v>0.27083333333333298</v>
      </c>
      <c r="C1462" s="91">
        <f t="shared" ca="1" si="88"/>
        <v>7</v>
      </c>
      <c r="D1462" s="118">
        <v>13</v>
      </c>
      <c r="E1462" s="119">
        <v>0.25</v>
      </c>
      <c r="F1462" s="119">
        <v>0.27083333333333298</v>
      </c>
      <c r="G1462" s="115">
        <f t="shared" si="89"/>
        <v>5</v>
      </c>
      <c r="H1462" s="116" t="str" cm="1">
        <f t="array" ref="H1462">_xlfn.IFS((G1462&gt;=2)*(G1462&lt;=6), "Weekday", G1462=7, "Saturday", G1462=1, "Sunday")</f>
        <v>Weekday</v>
      </c>
      <c r="I1462" s="116">
        <f t="shared" si="90"/>
        <v>8</v>
      </c>
      <c r="J1462" s="116" t="str">
        <f t="shared" si="91"/>
        <v>High season</v>
      </c>
      <c r="K1462" s="117" t="str" cm="1">
        <f t="array" ref="K1462">_xlfn.IFS(AND(H1462="Weekday", J1462="High season"), VLOOKUP(B1462, high_weekday, 2, 0),
    AND(H1462="Saturday", J1462="High season"), VLOOKUP(B1462, high_saturday, 2, 0),
    AND(H1462="Sunday", J1462="High season"), VLOOKUP(B1462, high_sunday, 2, 0),
    AND(H1462="Weekday", J1462="Low season"), VLOOKUP(B1462, low_weekdays, 2, 0),
    AND(H1462="Saturday", J1462="Low season"), VLOOKUP(B1462, low_saturday, 2, 0),
    AND(H1462="Sunday", J1462="Low season"), VLOOKUP(B1462, low_sunday, 2, 0),
    TRUE, "error")</f>
        <v>Peak</v>
      </c>
    </row>
    <row r="1463" spans="1:11" x14ac:dyDescent="0.25">
      <c r="A1463" s="111">
        <v>45169</v>
      </c>
      <c r="B1463" s="86">
        <v>0.29166666666666702</v>
      </c>
      <c r="C1463" s="91">
        <f t="shared" ca="1" si="88"/>
        <v>10</v>
      </c>
      <c r="D1463" s="118">
        <v>14</v>
      </c>
      <c r="E1463" s="119">
        <v>0.27083333333333298</v>
      </c>
      <c r="F1463" s="119">
        <v>0.29166666666666702</v>
      </c>
      <c r="G1463" s="115">
        <f t="shared" si="89"/>
        <v>5</v>
      </c>
      <c r="H1463" s="116" t="str" cm="1">
        <f t="array" ref="H1463">_xlfn.IFS((G1463&gt;=2)*(G1463&lt;=6), "Weekday", G1463=7, "Saturday", G1463=1, "Sunday")</f>
        <v>Weekday</v>
      </c>
      <c r="I1463" s="116">
        <f t="shared" si="90"/>
        <v>8</v>
      </c>
      <c r="J1463" s="116" t="str">
        <f t="shared" si="91"/>
        <v>High season</v>
      </c>
      <c r="K1463" s="117" t="str" cm="1">
        <f t="array" ref="K1463">_xlfn.IFS(AND(H1463="Weekday", J1463="High season"), VLOOKUP(B1463, high_weekday, 2, 0),
    AND(H1463="Saturday", J1463="High season"), VLOOKUP(B1463, high_saturday, 2, 0),
    AND(H1463="Sunday", J1463="High season"), VLOOKUP(B1463, high_sunday, 2, 0),
    AND(H1463="Weekday", J1463="Low season"), VLOOKUP(B1463, low_weekdays, 2, 0),
    AND(H1463="Saturday", J1463="Low season"), VLOOKUP(B1463, low_saturday, 2, 0),
    AND(H1463="Sunday", J1463="Low season"), VLOOKUP(B1463, low_sunday, 2, 0),
    TRUE, "error")</f>
        <v>Peak</v>
      </c>
    </row>
    <row r="1464" spans="1:11" x14ac:dyDescent="0.25">
      <c r="A1464" s="111">
        <v>45169</v>
      </c>
      <c r="B1464" s="86">
        <v>0.3125</v>
      </c>
      <c r="C1464" s="91">
        <f t="shared" ca="1" si="88"/>
        <v>26</v>
      </c>
      <c r="D1464" s="118">
        <v>15</v>
      </c>
      <c r="E1464" s="119">
        <v>0.29166666666666702</v>
      </c>
      <c r="F1464" s="119">
        <v>0.3125</v>
      </c>
      <c r="G1464" s="115">
        <f t="shared" si="89"/>
        <v>5</v>
      </c>
      <c r="H1464" s="116" t="str" cm="1">
        <f t="array" ref="H1464">_xlfn.IFS((G1464&gt;=2)*(G1464&lt;=6), "Weekday", G1464=7, "Saturday", G1464=1, "Sunday")</f>
        <v>Weekday</v>
      </c>
      <c r="I1464" s="116">
        <f t="shared" si="90"/>
        <v>8</v>
      </c>
      <c r="J1464" s="116" t="str">
        <f t="shared" si="91"/>
        <v>High season</v>
      </c>
      <c r="K1464" s="117" t="str" cm="1">
        <f t="array" ref="K1464">_xlfn.IFS(AND(H1464="Weekday", J1464="High season"), VLOOKUP(B1464, high_weekday, 2, 0),
    AND(H1464="Saturday", J1464="High season"), VLOOKUP(B1464, high_saturday, 2, 0),
    AND(H1464="Sunday", J1464="High season"), VLOOKUP(B1464, high_sunday, 2, 0),
    AND(H1464="Weekday", J1464="Low season"), VLOOKUP(B1464, low_weekdays, 2, 0),
    AND(H1464="Saturday", J1464="Low season"), VLOOKUP(B1464, low_saturday, 2, 0),
    AND(H1464="Sunday", J1464="Low season"), VLOOKUP(B1464, low_sunday, 2, 0),
    TRUE, "error")</f>
        <v>Peak</v>
      </c>
    </row>
    <row r="1465" spans="1:11" x14ac:dyDescent="0.25">
      <c r="A1465" s="111">
        <v>45169</v>
      </c>
      <c r="B1465" s="86">
        <v>0.33333333333333298</v>
      </c>
      <c r="C1465" s="91">
        <f t="shared" ca="1" si="88"/>
        <v>3</v>
      </c>
      <c r="D1465" s="118">
        <v>16</v>
      </c>
      <c r="E1465" s="119">
        <v>0.3125</v>
      </c>
      <c r="F1465" s="119">
        <v>0.33333333333333298</v>
      </c>
      <c r="G1465" s="115">
        <f t="shared" si="89"/>
        <v>5</v>
      </c>
      <c r="H1465" s="116" t="str" cm="1">
        <f t="array" ref="H1465">_xlfn.IFS((G1465&gt;=2)*(G1465&lt;=6), "Weekday", G1465=7, "Saturday", G1465=1, "Sunday")</f>
        <v>Weekday</v>
      </c>
      <c r="I1465" s="116">
        <f t="shared" si="90"/>
        <v>8</v>
      </c>
      <c r="J1465" s="116" t="str">
        <f t="shared" si="91"/>
        <v>High season</v>
      </c>
      <c r="K1465" s="117" t="str" cm="1">
        <f t="array" ref="K1465">_xlfn.IFS(AND(H1465="Weekday", J1465="High season"), VLOOKUP(B1465, high_weekday, 2, 0),
    AND(H1465="Saturday", J1465="High season"), VLOOKUP(B1465, high_saturday, 2, 0),
    AND(H1465="Sunday", J1465="High season"), VLOOKUP(B1465, high_sunday, 2, 0),
    AND(H1465="Weekday", J1465="Low season"), VLOOKUP(B1465, low_weekdays, 2, 0),
    AND(H1465="Saturday", J1465="Low season"), VLOOKUP(B1465, low_saturday, 2, 0),
    AND(H1465="Sunday", J1465="Low season"), VLOOKUP(B1465, low_sunday, 2, 0),
    TRUE, "error")</f>
        <v>Peak</v>
      </c>
    </row>
    <row r="1466" spans="1:11" x14ac:dyDescent="0.25">
      <c r="A1466" s="111">
        <v>45169</v>
      </c>
      <c r="B1466" s="86">
        <v>0.35416666666666702</v>
      </c>
      <c r="C1466" s="91">
        <f t="shared" ca="1" si="88"/>
        <v>10</v>
      </c>
      <c r="D1466" s="118">
        <v>17</v>
      </c>
      <c r="E1466" s="119">
        <v>0.33333333333333298</v>
      </c>
      <c r="F1466" s="119">
        <v>0.35416666666666702</v>
      </c>
      <c r="G1466" s="115">
        <f t="shared" si="89"/>
        <v>5</v>
      </c>
      <c r="H1466" s="116" t="str" cm="1">
        <f t="array" ref="H1466">_xlfn.IFS((G1466&gt;=2)*(G1466&lt;=6), "Weekday", G1466=7, "Saturday", G1466=1, "Sunday")</f>
        <v>Weekday</v>
      </c>
      <c r="I1466" s="116">
        <f t="shared" si="90"/>
        <v>8</v>
      </c>
      <c r="J1466" s="116" t="str">
        <f t="shared" si="91"/>
        <v>High season</v>
      </c>
      <c r="K1466" s="117" t="str" cm="1">
        <f t="array" ref="K1466">_xlfn.IFS(AND(H1466="Weekday", J1466="High season"), VLOOKUP(B1466, high_weekday, 2, 0),
    AND(H1466="Saturday", J1466="High season"), VLOOKUP(B1466, high_saturday, 2, 0),
    AND(H1466="Sunday", J1466="High season"), VLOOKUP(B1466, high_sunday, 2, 0),
    AND(H1466="Weekday", J1466="Low season"), VLOOKUP(B1466, low_weekdays, 2, 0),
    AND(H1466="Saturday", J1466="Low season"), VLOOKUP(B1466, low_saturday, 2, 0),
    AND(H1466="Sunday", J1466="Low season"), VLOOKUP(B1466, low_sunday, 2, 0),
    TRUE, "error")</f>
        <v>Peak</v>
      </c>
    </row>
    <row r="1467" spans="1:11" x14ac:dyDescent="0.25">
      <c r="A1467" s="111">
        <v>45169</v>
      </c>
      <c r="B1467" s="86">
        <v>0.375</v>
      </c>
      <c r="C1467" s="91">
        <f t="shared" ca="1" si="88"/>
        <v>14</v>
      </c>
      <c r="D1467" s="118">
        <v>18</v>
      </c>
      <c r="E1467" s="119">
        <v>0.35416666666666702</v>
      </c>
      <c r="F1467" s="119">
        <v>0.375</v>
      </c>
      <c r="G1467" s="115">
        <f t="shared" si="89"/>
        <v>5</v>
      </c>
      <c r="H1467" s="116" t="str" cm="1">
        <f t="array" ref="H1467">_xlfn.IFS((G1467&gt;=2)*(G1467&lt;=6), "Weekday", G1467=7, "Saturday", G1467=1, "Sunday")</f>
        <v>Weekday</v>
      </c>
      <c r="I1467" s="116">
        <f t="shared" si="90"/>
        <v>8</v>
      </c>
      <c r="J1467" s="116" t="str">
        <f t="shared" si="91"/>
        <v>High season</v>
      </c>
      <c r="K1467" s="117" t="str" cm="1">
        <f t="array" ref="K1467">_xlfn.IFS(AND(H1467="Weekday", J1467="High season"), VLOOKUP(B1467, high_weekday, 2, 0),
    AND(H1467="Saturday", J1467="High season"), VLOOKUP(B1467, high_saturday, 2, 0),
    AND(H1467="Sunday", J1467="High season"), VLOOKUP(B1467, high_sunday, 2, 0),
    AND(H1467="Weekday", J1467="Low season"), VLOOKUP(B1467, low_weekdays, 2, 0),
    AND(H1467="Saturday", J1467="Low season"), VLOOKUP(B1467, low_saturday, 2, 0),
    AND(H1467="Sunday", J1467="Low season"), VLOOKUP(B1467, low_sunday, 2, 0),
    TRUE, "error")</f>
        <v>Peak</v>
      </c>
    </row>
    <row r="1468" spans="1:11" x14ac:dyDescent="0.25">
      <c r="A1468" s="111">
        <v>45169</v>
      </c>
      <c r="B1468" s="86">
        <v>0.39583333333333298</v>
      </c>
      <c r="C1468" s="91">
        <f t="shared" ca="1" si="88"/>
        <v>16</v>
      </c>
      <c r="D1468" s="118">
        <v>19</v>
      </c>
      <c r="E1468" s="119">
        <v>0.375</v>
      </c>
      <c r="F1468" s="119">
        <v>0.39583333333333298</v>
      </c>
      <c r="G1468" s="115">
        <f t="shared" si="89"/>
        <v>5</v>
      </c>
      <c r="H1468" s="116" t="str" cm="1">
        <f t="array" ref="H1468">_xlfn.IFS((G1468&gt;=2)*(G1468&lt;=6), "Weekday", G1468=7, "Saturday", G1468=1, "Sunday")</f>
        <v>Weekday</v>
      </c>
      <c r="I1468" s="116">
        <f t="shared" si="90"/>
        <v>8</v>
      </c>
      <c r="J1468" s="116" t="str">
        <f t="shared" si="91"/>
        <v>High season</v>
      </c>
      <c r="K1468" s="117" t="str" cm="1">
        <f t="array" ref="K1468">_xlfn.IFS(AND(H1468="Weekday", J1468="High season"), VLOOKUP(B1468, high_weekday, 2, 0),
    AND(H1468="Saturday", J1468="High season"), VLOOKUP(B1468, high_saturday, 2, 0),
    AND(H1468="Sunday", J1468="High season"), VLOOKUP(B1468, high_sunday, 2, 0),
    AND(H1468="Weekday", J1468="Low season"), VLOOKUP(B1468, low_weekdays, 2, 0),
    AND(H1468="Saturday", J1468="Low season"), VLOOKUP(B1468, low_saturday, 2, 0),
    AND(H1468="Sunday", J1468="Low season"), VLOOKUP(B1468, low_sunday, 2, 0),
    TRUE, "error")</f>
        <v>Standard</v>
      </c>
    </row>
    <row r="1469" spans="1:11" x14ac:dyDescent="0.25">
      <c r="A1469" s="111">
        <v>45169</v>
      </c>
      <c r="B1469" s="86">
        <v>0.41666666666666702</v>
      </c>
      <c r="C1469" s="91">
        <f t="shared" ca="1" si="88"/>
        <v>16</v>
      </c>
      <c r="D1469" s="118">
        <v>20</v>
      </c>
      <c r="E1469" s="119">
        <v>0.39583333333333298</v>
      </c>
      <c r="F1469" s="119">
        <v>0.41666666666666702</v>
      </c>
      <c r="G1469" s="115">
        <f t="shared" si="89"/>
        <v>5</v>
      </c>
      <c r="H1469" s="116" t="str" cm="1">
        <f t="array" ref="H1469">_xlfn.IFS((G1469&gt;=2)*(G1469&lt;=6), "Weekday", G1469=7, "Saturday", G1469=1, "Sunday")</f>
        <v>Weekday</v>
      </c>
      <c r="I1469" s="116">
        <f t="shared" si="90"/>
        <v>8</v>
      </c>
      <c r="J1469" s="116" t="str">
        <f t="shared" si="91"/>
        <v>High season</v>
      </c>
      <c r="K1469" s="117" t="str" cm="1">
        <f t="array" ref="K1469">_xlfn.IFS(AND(H1469="Weekday", J1469="High season"), VLOOKUP(B1469, high_weekday, 2, 0),
    AND(H1469="Saturday", J1469="High season"), VLOOKUP(B1469, high_saturday, 2, 0),
    AND(H1469="Sunday", J1469="High season"), VLOOKUP(B1469, high_sunday, 2, 0),
    AND(H1469="Weekday", J1469="Low season"), VLOOKUP(B1469, low_weekdays, 2, 0),
    AND(H1469="Saturday", J1469="Low season"), VLOOKUP(B1469, low_saturday, 2, 0),
    AND(H1469="Sunday", J1469="Low season"), VLOOKUP(B1469, low_sunday, 2, 0),
    TRUE, "error")</f>
        <v>Standard</v>
      </c>
    </row>
    <row r="1470" spans="1:11" x14ac:dyDescent="0.25">
      <c r="A1470" s="111">
        <v>45169</v>
      </c>
      <c r="B1470" s="86">
        <v>0.4375</v>
      </c>
      <c r="C1470" s="91">
        <f t="shared" ca="1" si="88"/>
        <v>18</v>
      </c>
      <c r="D1470" s="118">
        <v>21</v>
      </c>
      <c r="E1470" s="119">
        <v>0.41666666666666702</v>
      </c>
      <c r="F1470" s="119">
        <v>0.4375</v>
      </c>
      <c r="G1470" s="115">
        <f t="shared" si="89"/>
        <v>5</v>
      </c>
      <c r="H1470" s="116" t="str" cm="1">
        <f t="array" ref="H1470">_xlfn.IFS((G1470&gt;=2)*(G1470&lt;=6), "Weekday", G1470=7, "Saturday", G1470=1, "Sunday")</f>
        <v>Weekday</v>
      </c>
      <c r="I1470" s="116">
        <f t="shared" si="90"/>
        <v>8</v>
      </c>
      <c r="J1470" s="116" t="str">
        <f t="shared" si="91"/>
        <v>High season</v>
      </c>
      <c r="K1470" s="117" t="str" cm="1">
        <f t="array" ref="K1470">_xlfn.IFS(AND(H1470="Weekday", J1470="High season"), VLOOKUP(B1470, high_weekday, 2, 0),
    AND(H1470="Saturday", J1470="High season"), VLOOKUP(B1470, high_saturday, 2, 0),
    AND(H1470="Sunday", J1470="High season"), VLOOKUP(B1470, high_sunday, 2, 0),
    AND(H1470="Weekday", J1470="Low season"), VLOOKUP(B1470, low_weekdays, 2, 0),
    AND(H1470="Saturday", J1470="Low season"), VLOOKUP(B1470, low_saturday, 2, 0),
    AND(H1470="Sunday", J1470="Low season"), VLOOKUP(B1470, low_sunday, 2, 0),
    TRUE, "error")</f>
        <v>Standard</v>
      </c>
    </row>
    <row r="1471" spans="1:11" x14ac:dyDescent="0.25">
      <c r="A1471" s="111">
        <v>45169</v>
      </c>
      <c r="B1471" s="86">
        <v>0.45833333333333298</v>
      </c>
      <c r="C1471" s="91">
        <f t="shared" ca="1" si="88"/>
        <v>14</v>
      </c>
      <c r="D1471" s="118">
        <v>22</v>
      </c>
      <c r="E1471" s="119">
        <v>0.4375</v>
      </c>
      <c r="F1471" s="119">
        <v>0.45833333333333298</v>
      </c>
      <c r="G1471" s="115">
        <f t="shared" si="89"/>
        <v>5</v>
      </c>
      <c r="H1471" s="116" t="str" cm="1">
        <f t="array" ref="H1471">_xlfn.IFS((G1471&gt;=2)*(G1471&lt;=6), "Weekday", G1471=7, "Saturday", G1471=1, "Sunday")</f>
        <v>Weekday</v>
      </c>
      <c r="I1471" s="116">
        <f t="shared" si="90"/>
        <v>8</v>
      </c>
      <c r="J1471" s="116" t="str">
        <f t="shared" si="91"/>
        <v>High season</v>
      </c>
      <c r="K1471" s="117" t="str" cm="1">
        <f t="array" ref="K1471">_xlfn.IFS(AND(H1471="Weekday", J1471="High season"), VLOOKUP(B1471, high_weekday, 2, 0),
    AND(H1471="Saturday", J1471="High season"), VLOOKUP(B1471, high_saturday, 2, 0),
    AND(H1471="Sunday", J1471="High season"), VLOOKUP(B1471, high_sunday, 2, 0),
    AND(H1471="Weekday", J1471="Low season"), VLOOKUP(B1471, low_weekdays, 2, 0),
    AND(H1471="Saturday", J1471="Low season"), VLOOKUP(B1471, low_saturday, 2, 0),
    AND(H1471="Sunday", J1471="Low season"), VLOOKUP(B1471, low_sunday, 2, 0),
    TRUE, "error")</f>
        <v>Standard</v>
      </c>
    </row>
    <row r="1472" spans="1:11" x14ac:dyDescent="0.25">
      <c r="A1472" s="111">
        <v>45169</v>
      </c>
      <c r="B1472" s="86">
        <v>0.47916666666666702</v>
      </c>
      <c r="C1472" s="91">
        <f t="shared" ca="1" si="88"/>
        <v>3</v>
      </c>
      <c r="D1472" s="118">
        <v>23</v>
      </c>
      <c r="E1472" s="119">
        <v>0.45833333333333298</v>
      </c>
      <c r="F1472" s="119">
        <v>0.47916666666666702</v>
      </c>
      <c r="G1472" s="115">
        <f t="shared" si="89"/>
        <v>5</v>
      </c>
      <c r="H1472" s="116" t="str" cm="1">
        <f t="array" ref="H1472">_xlfn.IFS((G1472&gt;=2)*(G1472&lt;=6), "Weekday", G1472=7, "Saturday", G1472=1, "Sunday")</f>
        <v>Weekday</v>
      </c>
      <c r="I1472" s="116">
        <f t="shared" si="90"/>
        <v>8</v>
      </c>
      <c r="J1472" s="116" t="str">
        <f t="shared" si="91"/>
        <v>High season</v>
      </c>
      <c r="K1472" s="117" t="str" cm="1">
        <f t="array" ref="K1472">_xlfn.IFS(AND(H1472="Weekday", J1472="High season"), VLOOKUP(B1472, high_weekday, 2, 0),
    AND(H1472="Saturday", J1472="High season"), VLOOKUP(B1472, high_saturday, 2, 0),
    AND(H1472="Sunday", J1472="High season"), VLOOKUP(B1472, high_sunday, 2, 0),
    AND(H1472="Weekday", J1472="Low season"), VLOOKUP(B1472, low_weekdays, 2, 0),
    AND(H1472="Saturday", J1472="Low season"), VLOOKUP(B1472, low_saturday, 2, 0),
    AND(H1472="Sunday", J1472="Low season"), VLOOKUP(B1472, low_sunday, 2, 0),
    TRUE, "error")</f>
        <v>Standard</v>
      </c>
    </row>
    <row r="1473" spans="1:11" x14ac:dyDescent="0.25">
      <c r="A1473" s="111">
        <v>45169</v>
      </c>
      <c r="B1473" s="86">
        <v>0.5</v>
      </c>
      <c r="C1473" s="91">
        <f t="shared" ca="1" si="88"/>
        <v>11</v>
      </c>
      <c r="D1473" s="118">
        <v>24</v>
      </c>
      <c r="E1473" s="119">
        <v>0.47916666666666702</v>
      </c>
      <c r="F1473" s="119">
        <v>0.5</v>
      </c>
      <c r="G1473" s="115">
        <f t="shared" si="89"/>
        <v>5</v>
      </c>
      <c r="H1473" s="116" t="str" cm="1">
        <f t="array" ref="H1473">_xlfn.IFS((G1473&gt;=2)*(G1473&lt;=6), "Weekday", G1473=7, "Saturday", G1473=1, "Sunday")</f>
        <v>Weekday</v>
      </c>
      <c r="I1473" s="116">
        <f t="shared" si="90"/>
        <v>8</v>
      </c>
      <c r="J1473" s="116" t="str">
        <f t="shared" si="91"/>
        <v>High season</v>
      </c>
      <c r="K1473" s="117" t="str" cm="1">
        <f t="array" ref="K1473">_xlfn.IFS(AND(H1473="Weekday", J1473="High season"), VLOOKUP(B1473, high_weekday, 2, 0),
    AND(H1473="Saturday", J1473="High season"), VLOOKUP(B1473, high_saturday, 2, 0),
    AND(H1473="Sunday", J1473="High season"), VLOOKUP(B1473, high_sunday, 2, 0),
    AND(H1473="Weekday", J1473="Low season"), VLOOKUP(B1473, low_weekdays, 2, 0),
    AND(H1473="Saturday", J1473="Low season"), VLOOKUP(B1473, low_saturday, 2, 0),
    AND(H1473="Sunday", J1473="Low season"), VLOOKUP(B1473, low_sunday, 2, 0),
    TRUE, "error")</f>
        <v>Standard</v>
      </c>
    </row>
    <row r="1474" spans="1:11" x14ac:dyDescent="0.25">
      <c r="A1474" s="111">
        <v>45169</v>
      </c>
      <c r="B1474" s="86">
        <v>0.52083333333333304</v>
      </c>
      <c r="C1474" s="91">
        <f t="shared" ca="1" si="88"/>
        <v>11</v>
      </c>
      <c r="D1474" s="118">
        <v>25</v>
      </c>
      <c r="E1474" s="119">
        <v>0.5</v>
      </c>
      <c r="F1474" s="119">
        <v>0.52083333333333304</v>
      </c>
      <c r="G1474" s="115">
        <f t="shared" si="89"/>
        <v>5</v>
      </c>
      <c r="H1474" s="116" t="str" cm="1">
        <f t="array" ref="H1474">_xlfn.IFS((G1474&gt;=2)*(G1474&lt;=6), "Weekday", G1474=7, "Saturday", G1474=1, "Sunday")</f>
        <v>Weekday</v>
      </c>
      <c r="I1474" s="116">
        <f t="shared" si="90"/>
        <v>8</v>
      </c>
      <c r="J1474" s="116" t="str">
        <f t="shared" si="91"/>
        <v>High season</v>
      </c>
      <c r="K1474" s="117" t="str" cm="1">
        <f t="array" ref="K1474">_xlfn.IFS(AND(H1474="Weekday", J1474="High season"), VLOOKUP(B1474, high_weekday, 2, 0),
    AND(H1474="Saturday", J1474="High season"), VLOOKUP(B1474, high_saturday, 2, 0),
    AND(H1474="Sunday", J1474="High season"), VLOOKUP(B1474, high_sunday, 2, 0),
    AND(H1474="Weekday", J1474="Low season"), VLOOKUP(B1474, low_weekdays, 2, 0),
    AND(H1474="Saturday", J1474="Low season"), VLOOKUP(B1474, low_saturday, 2, 0),
    AND(H1474="Sunday", J1474="Low season"), VLOOKUP(B1474, low_sunday, 2, 0),
    TRUE, "error")</f>
        <v>Standard</v>
      </c>
    </row>
    <row r="1475" spans="1:11" x14ac:dyDescent="0.25">
      <c r="A1475" s="111">
        <v>45169</v>
      </c>
      <c r="B1475" s="86">
        <v>0.54166666666666696</v>
      </c>
      <c r="C1475" s="91">
        <f t="shared" ca="1" si="88"/>
        <v>16</v>
      </c>
      <c r="D1475" s="118">
        <v>26</v>
      </c>
      <c r="E1475" s="119">
        <v>0.52083333333333304</v>
      </c>
      <c r="F1475" s="119">
        <v>0.54166666666666696</v>
      </c>
      <c r="G1475" s="115">
        <f t="shared" si="89"/>
        <v>5</v>
      </c>
      <c r="H1475" s="116" t="str" cm="1">
        <f t="array" ref="H1475">_xlfn.IFS((G1475&gt;=2)*(G1475&lt;=6), "Weekday", G1475=7, "Saturday", G1475=1, "Sunday")</f>
        <v>Weekday</v>
      </c>
      <c r="I1475" s="116">
        <f t="shared" si="90"/>
        <v>8</v>
      </c>
      <c r="J1475" s="116" t="str">
        <f t="shared" si="91"/>
        <v>High season</v>
      </c>
      <c r="K1475" s="117" t="str" cm="1">
        <f t="array" ref="K1475">_xlfn.IFS(AND(H1475="Weekday", J1475="High season"), VLOOKUP(B1475, high_weekday, 2, 0),
    AND(H1475="Saturday", J1475="High season"), VLOOKUP(B1475, high_saturday, 2, 0),
    AND(H1475="Sunday", J1475="High season"), VLOOKUP(B1475, high_sunday, 2, 0),
    AND(H1475="Weekday", J1475="Low season"), VLOOKUP(B1475, low_weekdays, 2, 0),
    AND(H1475="Saturday", J1475="Low season"), VLOOKUP(B1475, low_saturday, 2, 0),
    AND(H1475="Sunday", J1475="Low season"), VLOOKUP(B1475, low_sunday, 2, 0),
    TRUE, "error")</f>
        <v>Standard</v>
      </c>
    </row>
    <row r="1476" spans="1:11" x14ac:dyDescent="0.25">
      <c r="A1476" s="111">
        <v>45169</v>
      </c>
      <c r="B1476" s="86">
        <v>0.5625</v>
      </c>
      <c r="C1476" s="91">
        <f t="shared" ca="1" si="88"/>
        <v>6</v>
      </c>
      <c r="D1476" s="118">
        <v>27</v>
      </c>
      <c r="E1476" s="119">
        <v>0.54166666666666696</v>
      </c>
      <c r="F1476" s="119">
        <v>0.5625</v>
      </c>
      <c r="G1476" s="115">
        <f t="shared" si="89"/>
        <v>5</v>
      </c>
      <c r="H1476" s="116" t="str" cm="1">
        <f t="array" ref="H1476">_xlfn.IFS((G1476&gt;=2)*(G1476&lt;=6), "Weekday", G1476=7, "Saturday", G1476=1, "Sunday")</f>
        <v>Weekday</v>
      </c>
      <c r="I1476" s="116">
        <f t="shared" si="90"/>
        <v>8</v>
      </c>
      <c r="J1476" s="116" t="str">
        <f t="shared" si="91"/>
        <v>High season</v>
      </c>
      <c r="K1476" s="117" t="str" cm="1">
        <f t="array" ref="K1476">_xlfn.IFS(AND(H1476="Weekday", J1476="High season"), VLOOKUP(B1476, high_weekday, 2, 0),
    AND(H1476="Saturday", J1476="High season"), VLOOKUP(B1476, high_saturday, 2, 0),
    AND(H1476="Sunday", J1476="High season"), VLOOKUP(B1476, high_sunday, 2, 0),
    AND(H1476="Weekday", J1476="Low season"), VLOOKUP(B1476, low_weekdays, 2, 0),
    AND(H1476="Saturday", J1476="Low season"), VLOOKUP(B1476, low_saturday, 2, 0),
    AND(H1476="Sunday", J1476="Low season"), VLOOKUP(B1476, low_sunday, 2, 0),
    TRUE, "error")</f>
        <v>Standard</v>
      </c>
    </row>
    <row r="1477" spans="1:11" x14ac:dyDescent="0.25">
      <c r="A1477" s="111">
        <v>45169</v>
      </c>
      <c r="B1477" s="86">
        <v>0.58333333333333304</v>
      </c>
      <c r="C1477" s="91">
        <f t="shared" ca="1" si="88"/>
        <v>14</v>
      </c>
      <c r="D1477" s="118">
        <v>28</v>
      </c>
      <c r="E1477" s="119">
        <v>0.5625</v>
      </c>
      <c r="F1477" s="119">
        <v>0.58333333333333304</v>
      </c>
      <c r="G1477" s="115">
        <f t="shared" si="89"/>
        <v>5</v>
      </c>
      <c r="H1477" s="116" t="str" cm="1">
        <f t="array" ref="H1477">_xlfn.IFS((G1477&gt;=2)*(G1477&lt;=6), "Weekday", G1477=7, "Saturday", G1477=1, "Sunday")</f>
        <v>Weekday</v>
      </c>
      <c r="I1477" s="116">
        <f t="shared" si="90"/>
        <v>8</v>
      </c>
      <c r="J1477" s="116" t="str">
        <f t="shared" si="91"/>
        <v>High season</v>
      </c>
      <c r="K1477" s="117" t="str" cm="1">
        <f t="array" ref="K1477">_xlfn.IFS(AND(H1477="Weekday", J1477="High season"), VLOOKUP(B1477, high_weekday, 2, 0),
    AND(H1477="Saturday", J1477="High season"), VLOOKUP(B1477, high_saturday, 2, 0),
    AND(H1477="Sunday", J1477="High season"), VLOOKUP(B1477, high_sunday, 2, 0),
    AND(H1477="Weekday", J1477="Low season"), VLOOKUP(B1477, low_weekdays, 2, 0),
    AND(H1477="Saturday", J1477="Low season"), VLOOKUP(B1477, low_saturday, 2, 0),
    AND(H1477="Sunday", J1477="Low season"), VLOOKUP(B1477, low_sunday, 2, 0),
    TRUE, "error")</f>
        <v>Standard</v>
      </c>
    </row>
    <row r="1478" spans="1:11" x14ac:dyDescent="0.25">
      <c r="A1478" s="111">
        <v>45169</v>
      </c>
      <c r="B1478" s="86">
        <v>0.60416666666666696</v>
      </c>
      <c r="C1478" s="91">
        <f t="shared" ca="1" si="88"/>
        <v>4</v>
      </c>
      <c r="D1478" s="118">
        <v>29</v>
      </c>
      <c r="E1478" s="119">
        <v>0.58333333333333304</v>
      </c>
      <c r="F1478" s="119">
        <v>0.60416666666666696</v>
      </c>
      <c r="G1478" s="115">
        <f t="shared" si="89"/>
        <v>5</v>
      </c>
      <c r="H1478" s="116" t="str" cm="1">
        <f t="array" ref="H1478">_xlfn.IFS((G1478&gt;=2)*(G1478&lt;=6), "Weekday", G1478=7, "Saturday", G1478=1, "Sunday")</f>
        <v>Weekday</v>
      </c>
      <c r="I1478" s="116">
        <f t="shared" si="90"/>
        <v>8</v>
      </c>
      <c r="J1478" s="116" t="str">
        <f t="shared" si="91"/>
        <v>High season</v>
      </c>
      <c r="K1478" s="117" t="str" cm="1">
        <f t="array" ref="K1478">_xlfn.IFS(AND(H1478="Weekday", J1478="High season"), VLOOKUP(B1478, high_weekday, 2, 0),
    AND(H1478="Saturday", J1478="High season"), VLOOKUP(B1478, high_saturday, 2, 0),
    AND(H1478="Sunday", J1478="High season"), VLOOKUP(B1478, high_sunday, 2, 0),
    AND(H1478="Weekday", J1478="Low season"), VLOOKUP(B1478, low_weekdays, 2, 0),
    AND(H1478="Saturday", J1478="Low season"), VLOOKUP(B1478, low_saturday, 2, 0),
    AND(H1478="Sunday", J1478="Low season"), VLOOKUP(B1478, low_sunday, 2, 0),
    TRUE, "error")</f>
        <v>Standard</v>
      </c>
    </row>
    <row r="1479" spans="1:11" x14ac:dyDescent="0.25">
      <c r="A1479" s="111">
        <v>45169</v>
      </c>
      <c r="B1479" s="86">
        <v>0.625</v>
      </c>
      <c r="C1479" s="91">
        <f t="shared" ca="1" si="88"/>
        <v>7</v>
      </c>
      <c r="D1479" s="118">
        <v>30</v>
      </c>
      <c r="E1479" s="119">
        <v>0.60416666666666696</v>
      </c>
      <c r="F1479" s="119">
        <v>0.625</v>
      </c>
      <c r="G1479" s="115">
        <f t="shared" si="89"/>
        <v>5</v>
      </c>
      <c r="H1479" s="116" t="str" cm="1">
        <f t="array" ref="H1479">_xlfn.IFS((G1479&gt;=2)*(G1479&lt;=6), "Weekday", G1479=7, "Saturday", G1479=1, "Sunday")</f>
        <v>Weekday</v>
      </c>
      <c r="I1479" s="116">
        <f t="shared" si="90"/>
        <v>8</v>
      </c>
      <c r="J1479" s="116" t="str">
        <f t="shared" si="91"/>
        <v>High season</v>
      </c>
      <c r="K1479" s="117" t="str" cm="1">
        <f t="array" ref="K1479">_xlfn.IFS(AND(H1479="Weekday", J1479="High season"), VLOOKUP(B1479, high_weekday, 2, 0),
    AND(H1479="Saturday", J1479="High season"), VLOOKUP(B1479, high_saturday, 2, 0),
    AND(H1479="Sunday", J1479="High season"), VLOOKUP(B1479, high_sunday, 2, 0),
    AND(H1479="Weekday", J1479="Low season"), VLOOKUP(B1479, low_weekdays, 2, 0),
    AND(H1479="Saturday", J1479="Low season"), VLOOKUP(B1479, low_saturday, 2, 0),
    AND(H1479="Sunday", J1479="Low season"), VLOOKUP(B1479, low_sunday, 2, 0),
    TRUE, "error")</f>
        <v>Standard</v>
      </c>
    </row>
    <row r="1480" spans="1:11" x14ac:dyDescent="0.25">
      <c r="A1480" s="111">
        <v>45169</v>
      </c>
      <c r="B1480" s="86">
        <v>0.64583333333333304</v>
      </c>
      <c r="C1480" s="91">
        <f t="shared" ca="1" si="88"/>
        <v>17</v>
      </c>
      <c r="D1480" s="118">
        <v>31</v>
      </c>
      <c r="E1480" s="119">
        <v>0.625</v>
      </c>
      <c r="F1480" s="119">
        <v>0.64583333333333304</v>
      </c>
      <c r="G1480" s="115">
        <f t="shared" si="89"/>
        <v>5</v>
      </c>
      <c r="H1480" s="116" t="str" cm="1">
        <f t="array" ref="H1480">_xlfn.IFS((G1480&gt;=2)*(G1480&lt;=6), "Weekday", G1480=7, "Saturday", G1480=1, "Sunday")</f>
        <v>Weekday</v>
      </c>
      <c r="I1480" s="116">
        <f t="shared" si="90"/>
        <v>8</v>
      </c>
      <c r="J1480" s="116" t="str">
        <f t="shared" si="91"/>
        <v>High season</v>
      </c>
      <c r="K1480" s="117" t="str" cm="1">
        <f t="array" ref="K1480">_xlfn.IFS(AND(H1480="Weekday", J1480="High season"), VLOOKUP(B1480, high_weekday, 2, 0),
    AND(H1480="Saturday", J1480="High season"), VLOOKUP(B1480, high_saturday, 2, 0),
    AND(H1480="Sunday", J1480="High season"), VLOOKUP(B1480, high_sunday, 2, 0),
    AND(H1480="Weekday", J1480="Low season"), VLOOKUP(B1480, low_weekdays, 2, 0),
    AND(H1480="Saturday", J1480="Low season"), VLOOKUP(B1480, low_saturday, 2, 0),
    AND(H1480="Sunday", J1480="Low season"), VLOOKUP(B1480, low_sunday, 2, 0),
    TRUE, "error")</f>
        <v>Standard</v>
      </c>
    </row>
    <row r="1481" spans="1:11" x14ac:dyDescent="0.25">
      <c r="A1481" s="111">
        <v>45169</v>
      </c>
      <c r="B1481" s="86">
        <v>0.66666666666666696</v>
      </c>
      <c r="C1481" s="91">
        <f t="shared" ca="1" si="88"/>
        <v>12</v>
      </c>
      <c r="D1481" s="118">
        <v>32</v>
      </c>
      <c r="E1481" s="119">
        <v>0.64583333333333304</v>
      </c>
      <c r="F1481" s="119">
        <v>0.66666666666666696</v>
      </c>
      <c r="G1481" s="115">
        <f t="shared" si="89"/>
        <v>5</v>
      </c>
      <c r="H1481" s="116" t="str" cm="1">
        <f t="array" ref="H1481">_xlfn.IFS((G1481&gt;=2)*(G1481&lt;=6), "Weekday", G1481=7, "Saturday", G1481=1, "Sunday")</f>
        <v>Weekday</v>
      </c>
      <c r="I1481" s="116">
        <f t="shared" si="90"/>
        <v>8</v>
      </c>
      <c r="J1481" s="116" t="str">
        <f t="shared" si="91"/>
        <v>High season</v>
      </c>
      <c r="K1481" s="117" t="str" cm="1">
        <f t="array" ref="K1481">_xlfn.IFS(AND(H1481="Weekday", J1481="High season"), VLOOKUP(B1481, high_weekday, 2, 0),
    AND(H1481="Saturday", J1481="High season"), VLOOKUP(B1481, high_saturday, 2, 0),
    AND(H1481="Sunday", J1481="High season"), VLOOKUP(B1481, high_sunday, 2, 0),
    AND(H1481="Weekday", J1481="Low season"), VLOOKUP(B1481, low_weekdays, 2, 0),
    AND(H1481="Saturday", J1481="Low season"), VLOOKUP(B1481, low_saturday, 2, 0),
    AND(H1481="Sunday", J1481="Low season"), VLOOKUP(B1481, low_sunday, 2, 0),
    TRUE, "error")</f>
        <v>Standard</v>
      </c>
    </row>
    <row r="1482" spans="1:11" x14ac:dyDescent="0.25">
      <c r="A1482" s="111">
        <v>45169</v>
      </c>
      <c r="B1482" s="86">
        <v>0.6875</v>
      </c>
      <c r="C1482" s="91">
        <f t="shared" ca="1" si="88"/>
        <v>15</v>
      </c>
      <c r="D1482" s="118">
        <v>33</v>
      </c>
      <c r="E1482" s="119">
        <v>0.66666666666666696</v>
      </c>
      <c r="F1482" s="119">
        <v>0.6875</v>
      </c>
      <c r="G1482" s="115">
        <f t="shared" si="89"/>
        <v>5</v>
      </c>
      <c r="H1482" s="116" t="str" cm="1">
        <f t="array" ref="H1482">_xlfn.IFS((G1482&gt;=2)*(G1482&lt;=6), "Weekday", G1482=7, "Saturday", G1482=1, "Sunday")</f>
        <v>Weekday</v>
      </c>
      <c r="I1482" s="116">
        <f t="shared" si="90"/>
        <v>8</v>
      </c>
      <c r="J1482" s="116" t="str">
        <f t="shared" si="91"/>
        <v>High season</v>
      </c>
      <c r="K1482" s="117" t="str" cm="1">
        <f t="array" ref="K1482">_xlfn.IFS(AND(H1482="Weekday", J1482="High season"), VLOOKUP(B1482, high_weekday, 2, 0),
    AND(H1482="Saturday", J1482="High season"), VLOOKUP(B1482, high_saturday, 2, 0),
    AND(H1482="Sunday", J1482="High season"), VLOOKUP(B1482, high_sunday, 2, 0),
    AND(H1482="Weekday", J1482="Low season"), VLOOKUP(B1482, low_weekdays, 2, 0),
    AND(H1482="Saturday", J1482="Low season"), VLOOKUP(B1482, low_saturday, 2, 0),
    AND(H1482="Sunday", J1482="Low season"), VLOOKUP(B1482, low_sunday, 2, 0),
    TRUE, "error")</f>
        <v>Standard</v>
      </c>
    </row>
    <row r="1483" spans="1:11" x14ac:dyDescent="0.25">
      <c r="A1483" s="111">
        <v>45169</v>
      </c>
      <c r="B1483" s="86">
        <v>0.70833333333333304</v>
      </c>
      <c r="C1483" s="91">
        <f t="shared" ref="C1483:C1497" ca="1" si="92">RANDBETWEEN(1,30)</f>
        <v>23</v>
      </c>
      <c r="D1483" s="118">
        <v>34</v>
      </c>
      <c r="E1483" s="119">
        <v>0.6875</v>
      </c>
      <c r="F1483" s="119">
        <v>0.70833333333333304</v>
      </c>
      <c r="G1483" s="115">
        <f t="shared" ref="G1483:G1497" si="93">WEEKDAY(A1483)</f>
        <v>5</v>
      </c>
      <c r="H1483" s="116" t="str" cm="1">
        <f t="array" ref="H1483">_xlfn.IFS((G1483&gt;=2)*(G1483&lt;=6), "Weekday", G1483=7, "Saturday", G1483=1, "Sunday")</f>
        <v>Weekday</v>
      </c>
      <c r="I1483" s="116">
        <f t="shared" ref="I1483:I1497" si="94">MONTH(A1483)</f>
        <v>8</v>
      </c>
      <c r="J1483" s="116" t="str">
        <f t="shared" ref="J1483:J1497" si="95">IF(AND(I1483&gt;6, I1483&lt;9), "High season", "Low season")</f>
        <v>High season</v>
      </c>
      <c r="K1483" s="117" t="str" cm="1">
        <f t="array" ref="K1483">_xlfn.IFS(AND(H1483="Weekday", J1483="High season"), VLOOKUP(B1483, high_weekday, 2, 0),
    AND(H1483="Saturday", J1483="High season"), VLOOKUP(B1483, high_saturday, 2, 0),
    AND(H1483="Sunday", J1483="High season"), VLOOKUP(B1483, high_sunday, 2, 0),
    AND(H1483="Weekday", J1483="Low season"), VLOOKUP(B1483, low_weekdays, 2, 0),
    AND(H1483="Saturday", J1483="Low season"), VLOOKUP(B1483, low_saturday, 2, 0),
    AND(H1483="Sunday", J1483="Low season"), VLOOKUP(B1483, low_sunday, 2, 0),
    TRUE, "error")</f>
        <v>Standard</v>
      </c>
    </row>
    <row r="1484" spans="1:11" x14ac:dyDescent="0.25">
      <c r="A1484" s="111">
        <v>45169</v>
      </c>
      <c r="B1484" s="86">
        <v>0.72916666666666696</v>
      </c>
      <c r="C1484" s="91">
        <f t="shared" ca="1" si="92"/>
        <v>3</v>
      </c>
      <c r="D1484" s="118">
        <v>35</v>
      </c>
      <c r="E1484" s="119">
        <v>0.70833333333333304</v>
      </c>
      <c r="F1484" s="119">
        <v>0.72916666666666696</v>
      </c>
      <c r="G1484" s="115">
        <f t="shared" si="93"/>
        <v>5</v>
      </c>
      <c r="H1484" s="116" t="str" cm="1">
        <f t="array" ref="H1484">_xlfn.IFS((G1484&gt;=2)*(G1484&lt;=6), "Weekday", G1484=7, "Saturday", G1484=1, "Sunday")</f>
        <v>Weekday</v>
      </c>
      <c r="I1484" s="116">
        <f t="shared" si="94"/>
        <v>8</v>
      </c>
      <c r="J1484" s="116" t="str">
        <f t="shared" si="95"/>
        <v>High season</v>
      </c>
      <c r="K1484" s="117" t="str" cm="1">
        <f t="array" ref="K1484">_xlfn.IFS(AND(H1484="Weekday", J1484="High season"), VLOOKUP(B1484, high_weekday, 2, 0),
    AND(H1484="Saturday", J1484="High season"), VLOOKUP(B1484, high_saturday, 2, 0),
    AND(H1484="Sunday", J1484="High season"), VLOOKUP(B1484, high_sunday, 2, 0),
    AND(H1484="Weekday", J1484="Low season"), VLOOKUP(B1484, low_weekdays, 2, 0),
    AND(H1484="Saturday", J1484="Low season"), VLOOKUP(B1484, low_saturday, 2, 0),
    AND(H1484="Sunday", J1484="Low season"), VLOOKUP(B1484, low_sunday, 2, 0),
    TRUE, "error")</f>
        <v>Peak</v>
      </c>
    </row>
    <row r="1485" spans="1:11" x14ac:dyDescent="0.25">
      <c r="A1485" s="111">
        <v>45169</v>
      </c>
      <c r="B1485" s="86">
        <v>0.75</v>
      </c>
      <c r="C1485" s="91">
        <f t="shared" ca="1" si="92"/>
        <v>26</v>
      </c>
      <c r="D1485" s="118">
        <v>36</v>
      </c>
      <c r="E1485" s="119">
        <v>0.72916666666666696</v>
      </c>
      <c r="F1485" s="119">
        <v>0.75</v>
      </c>
      <c r="G1485" s="115">
        <f t="shared" si="93"/>
        <v>5</v>
      </c>
      <c r="H1485" s="116" t="str" cm="1">
        <f t="array" ref="H1485">_xlfn.IFS((G1485&gt;=2)*(G1485&lt;=6), "Weekday", G1485=7, "Saturday", G1485=1, "Sunday")</f>
        <v>Weekday</v>
      </c>
      <c r="I1485" s="116">
        <f t="shared" si="94"/>
        <v>8</v>
      </c>
      <c r="J1485" s="116" t="str">
        <f t="shared" si="95"/>
        <v>High season</v>
      </c>
      <c r="K1485" s="117" t="str" cm="1">
        <f t="array" ref="K1485">_xlfn.IFS(AND(H1485="Weekday", J1485="High season"), VLOOKUP(B1485, high_weekday, 2, 0),
    AND(H1485="Saturday", J1485="High season"), VLOOKUP(B1485, high_saturday, 2, 0),
    AND(H1485="Sunday", J1485="High season"), VLOOKUP(B1485, high_sunday, 2, 0),
    AND(H1485="Weekday", J1485="Low season"), VLOOKUP(B1485, low_weekdays, 2, 0),
    AND(H1485="Saturday", J1485="Low season"), VLOOKUP(B1485, low_saturday, 2, 0),
    AND(H1485="Sunday", J1485="Low season"), VLOOKUP(B1485, low_sunday, 2, 0),
    TRUE, "error")</f>
        <v>Peak</v>
      </c>
    </row>
    <row r="1486" spans="1:11" x14ac:dyDescent="0.25">
      <c r="A1486" s="111">
        <v>45169</v>
      </c>
      <c r="B1486" s="86">
        <v>0.77083333333333304</v>
      </c>
      <c r="C1486" s="91">
        <f t="shared" ca="1" si="92"/>
        <v>21</v>
      </c>
      <c r="D1486" s="118">
        <v>37</v>
      </c>
      <c r="E1486" s="119">
        <v>0.75</v>
      </c>
      <c r="F1486" s="119">
        <v>0.77083333333333304</v>
      </c>
      <c r="G1486" s="115">
        <f t="shared" si="93"/>
        <v>5</v>
      </c>
      <c r="H1486" s="116" t="str" cm="1">
        <f t="array" ref="H1486">_xlfn.IFS((G1486&gt;=2)*(G1486&lt;=6), "Weekday", G1486=7, "Saturday", G1486=1, "Sunday")</f>
        <v>Weekday</v>
      </c>
      <c r="I1486" s="116">
        <f t="shared" si="94"/>
        <v>8</v>
      </c>
      <c r="J1486" s="116" t="str">
        <f t="shared" si="95"/>
        <v>High season</v>
      </c>
      <c r="K1486" s="117" t="str" cm="1">
        <f t="array" ref="K1486">_xlfn.IFS(AND(H1486="Weekday", J1486="High season"), VLOOKUP(B1486, high_weekday, 2, 0),
    AND(H1486="Saturday", J1486="High season"), VLOOKUP(B1486, high_saturday, 2, 0),
    AND(H1486="Sunday", J1486="High season"), VLOOKUP(B1486, high_sunday, 2, 0),
    AND(H1486="Weekday", J1486="Low season"), VLOOKUP(B1486, low_weekdays, 2, 0),
    AND(H1486="Saturday", J1486="Low season"), VLOOKUP(B1486, low_saturday, 2, 0),
    AND(H1486="Sunday", J1486="Low season"), VLOOKUP(B1486, low_sunday, 2, 0),
    TRUE, "error")</f>
        <v>Peak</v>
      </c>
    </row>
    <row r="1487" spans="1:11" x14ac:dyDescent="0.25">
      <c r="A1487" s="111">
        <v>45169</v>
      </c>
      <c r="B1487" s="86">
        <v>0.79166666666666696</v>
      </c>
      <c r="C1487" s="91">
        <f t="shared" ca="1" si="92"/>
        <v>25</v>
      </c>
      <c r="D1487" s="118">
        <v>38</v>
      </c>
      <c r="E1487" s="119">
        <v>0.77083333333333304</v>
      </c>
      <c r="F1487" s="119">
        <v>0.79166666666666696</v>
      </c>
      <c r="G1487" s="115">
        <f t="shared" si="93"/>
        <v>5</v>
      </c>
      <c r="H1487" s="116" t="str" cm="1">
        <f t="array" ref="H1487">_xlfn.IFS((G1487&gt;=2)*(G1487&lt;=6), "Weekday", G1487=7, "Saturday", G1487=1, "Sunday")</f>
        <v>Weekday</v>
      </c>
      <c r="I1487" s="116">
        <f t="shared" si="94"/>
        <v>8</v>
      </c>
      <c r="J1487" s="116" t="str">
        <f t="shared" si="95"/>
        <v>High season</v>
      </c>
      <c r="K1487" s="117" t="str" cm="1">
        <f t="array" ref="K1487">_xlfn.IFS(AND(H1487="Weekday", J1487="High season"), VLOOKUP(B1487, high_weekday, 2, 0),
    AND(H1487="Saturday", J1487="High season"), VLOOKUP(B1487, high_saturday, 2, 0),
    AND(H1487="Sunday", J1487="High season"), VLOOKUP(B1487, high_sunday, 2, 0),
    AND(H1487="Weekday", J1487="Low season"), VLOOKUP(B1487, low_weekdays, 2, 0),
    AND(H1487="Saturday", J1487="Low season"), VLOOKUP(B1487, low_saturday, 2, 0),
    AND(H1487="Sunday", J1487="Low season"), VLOOKUP(B1487, low_sunday, 2, 0),
    TRUE, "error")</f>
        <v>Peak</v>
      </c>
    </row>
    <row r="1488" spans="1:11" x14ac:dyDescent="0.25">
      <c r="A1488" s="111">
        <v>45169</v>
      </c>
      <c r="B1488" s="86">
        <v>0.8125</v>
      </c>
      <c r="C1488" s="91">
        <f t="shared" ca="1" si="92"/>
        <v>17</v>
      </c>
      <c r="D1488" s="118">
        <v>39</v>
      </c>
      <c r="E1488" s="119">
        <v>0.79166666666666696</v>
      </c>
      <c r="F1488" s="119">
        <v>0.8125</v>
      </c>
      <c r="G1488" s="115">
        <f t="shared" si="93"/>
        <v>5</v>
      </c>
      <c r="H1488" s="116" t="str" cm="1">
        <f t="array" ref="H1488">_xlfn.IFS((G1488&gt;=2)*(G1488&lt;=6), "Weekday", G1488=7, "Saturday", G1488=1, "Sunday")</f>
        <v>Weekday</v>
      </c>
      <c r="I1488" s="116">
        <f t="shared" si="94"/>
        <v>8</v>
      </c>
      <c r="J1488" s="116" t="str">
        <f t="shared" si="95"/>
        <v>High season</v>
      </c>
      <c r="K1488" s="117" t="str" cm="1">
        <f t="array" ref="K1488">_xlfn.IFS(AND(H1488="Weekday", J1488="High season"), VLOOKUP(B1488, high_weekday, 2, 0),
    AND(H1488="Saturday", J1488="High season"), VLOOKUP(B1488, high_saturday, 2, 0),
    AND(H1488="Sunday", J1488="High season"), VLOOKUP(B1488, high_sunday, 2, 0),
    AND(H1488="Weekday", J1488="Low season"), VLOOKUP(B1488, low_weekdays, 2, 0),
    AND(H1488="Saturday", J1488="Low season"), VLOOKUP(B1488, low_saturday, 2, 0),
    AND(H1488="Sunday", J1488="Low season"), VLOOKUP(B1488, low_sunday, 2, 0),
    TRUE, "error")</f>
        <v>Standard</v>
      </c>
    </row>
    <row r="1489" spans="1:11" x14ac:dyDescent="0.25">
      <c r="A1489" s="111">
        <v>45169</v>
      </c>
      <c r="B1489" s="86">
        <v>0.83333333333333304</v>
      </c>
      <c r="C1489" s="91">
        <f t="shared" ca="1" si="92"/>
        <v>19</v>
      </c>
      <c r="D1489" s="118">
        <v>40</v>
      </c>
      <c r="E1489" s="119">
        <v>0.8125</v>
      </c>
      <c r="F1489" s="119">
        <v>0.83333333333333304</v>
      </c>
      <c r="G1489" s="115">
        <f t="shared" si="93"/>
        <v>5</v>
      </c>
      <c r="H1489" s="116" t="str" cm="1">
        <f t="array" ref="H1489">_xlfn.IFS((G1489&gt;=2)*(G1489&lt;=6), "Weekday", G1489=7, "Saturday", G1489=1, "Sunday")</f>
        <v>Weekday</v>
      </c>
      <c r="I1489" s="116">
        <f t="shared" si="94"/>
        <v>8</v>
      </c>
      <c r="J1489" s="116" t="str">
        <f t="shared" si="95"/>
        <v>High season</v>
      </c>
      <c r="K1489" s="117" t="str" cm="1">
        <f t="array" ref="K1489">_xlfn.IFS(AND(H1489="Weekday", J1489="High season"), VLOOKUP(B1489, high_weekday, 2, 0),
    AND(H1489="Saturday", J1489="High season"), VLOOKUP(B1489, high_saturday, 2, 0),
    AND(H1489="Sunday", J1489="High season"), VLOOKUP(B1489, high_sunday, 2, 0),
    AND(H1489="Weekday", J1489="Low season"), VLOOKUP(B1489, low_weekdays, 2, 0),
    AND(H1489="Saturday", J1489="Low season"), VLOOKUP(B1489, low_saturday, 2, 0),
    AND(H1489="Sunday", J1489="Low season"), VLOOKUP(B1489, low_sunday, 2, 0),
    TRUE, "error")</f>
        <v>Standard</v>
      </c>
    </row>
    <row r="1490" spans="1:11" x14ac:dyDescent="0.25">
      <c r="A1490" s="111">
        <v>45169</v>
      </c>
      <c r="B1490" s="86">
        <v>0.85416666666666696</v>
      </c>
      <c r="C1490" s="91">
        <f t="shared" ca="1" si="92"/>
        <v>5</v>
      </c>
      <c r="D1490" s="118">
        <v>41</v>
      </c>
      <c r="E1490" s="119">
        <v>0.83333333333333304</v>
      </c>
      <c r="F1490" s="119">
        <v>0.85416666666666696</v>
      </c>
      <c r="G1490" s="115">
        <f t="shared" si="93"/>
        <v>5</v>
      </c>
      <c r="H1490" s="116" t="str" cm="1">
        <f t="array" ref="H1490">_xlfn.IFS((G1490&gt;=2)*(G1490&lt;=6), "Weekday", G1490=7, "Saturday", G1490=1, "Sunday")</f>
        <v>Weekday</v>
      </c>
      <c r="I1490" s="116">
        <f t="shared" si="94"/>
        <v>8</v>
      </c>
      <c r="J1490" s="116" t="str">
        <f t="shared" si="95"/>
        <v>High season</v>
      </c>
      <c r="K1490" s="117" t="str" cm="1">
        <f t="array" ref="K1490">_xlfn.IFS(AND(H1490="Weekday", J1490="High season"), VLOOKUP(B1490, high_weekday, 2, 0),
    AND(H1490="Saturday", J1490="High season"), VLOOKUP(B1490, high_saturday, 2, 0),
    AND(H1490="Sunday", J1490="High season"), VLOOKUP(B1490, high_sunday, 2, 0),
    AND(H1490="Weekday", J1490="Low season"), VLOOKUP(B1490, low_weekdays, 2, 0),
    AND(H1490="Saturday", J1490="Low season"), VLOOKUP(B1490, low_saturday, 2, 0),
    AND(H1490="Sunday", J1490="Low season"), VLOOKUP(B1490, low_sunday, 2, 0),
    TRUE, "error")</f>
        <v>Standard</v>
      </c>
    </row>
    <row r="1491" spans="1:11" x14ac:dyDescent="0.25">
      <c r="A1491" s="111">
        <v>45169</v>
      </c>
      <c r="B1491" s="86">
        <v>0.875</v>
      </c>
      <c r="C1491" s="91">
        <f t="shared" ca="1" si="92"/>
        <v>17</v>
      </c>
      <c r="D1491" s="118">
        <v>42</v>
      </c>
      <c r="E1491" s="119">
        <v>0.85416666666666696</v>
      </c>
      <c r="F1491" s="119">
        <v>0.875</v>
      </c>
      <c r="G1491" s="115">
        <f t="shared" si="93"/>
        <v>5</v>
      </c>
      <c r="H1491" s="116" t="str" cm="1">
        <f t="array" ref="H1491">_xlfn.IFS((G1491&gt;=2)*(G1491&lt;=6), "Weekday", G1491=7, "Saturday", G1491=1, "Sunday")</f>
        <v>Weekday</v>
      </c>
      <c r="I1491" s="116">
        <f t="shared" si="94"/>
        <v>8</v>
      </c>
      <c r="J1491" s="116" t="str">
        <f t="shared" si="95"/>
        <v>High season</v>
      </c>
      <c r="K1491" s="117" t="str" cm="1">
        <f t="array" ref="K1491">_xlfn.IFS(AND(H1491="Weekday", J1491="High season"), VLOOKUP(B1491, high_weekday, 2, 0),
    AND(H1491="Saturday", J1491="High season"), VLOOKUP(B1491, high_saturday, 2, 0),
    AND(H1491="Sunday", J1491="High season"), VLOOKUP(B1491, high_sunday, 2, 0),
    AND(H1491="Weekday", J1491="Low season"), VLOOKUP(B1491, low_weekdays, 2, 0),
    AND(H1491="Saturday", J1491="Low season"), VLOOKUP(B1491, low_saturday, 2, 0),
    AND(H1491="Sunday", J1491="Low season"), VLOOKUP(B1491, low_sunday, 2, 0),
    TRUE, "error")</f>
        <v>Standard</v>
      </c>
    </row>
    <row r="1492" spans="1:11" x14ac:dyDescent="0.25">
      <c r="A1492" s="111">
        <v>45169</v>
      </c>
      <c r="B1492" s="86">
        <v>0.89583333333333304</v>
      </c>
      <c r="C1492" s="91">
        <f t="shared" ca="1" si="92"/>
        <v>7</v>
      </c>
      <c r="D1492" s="118">
        <v>43</v>
      </c>
      <c r="E1492" s="119">
        <v>0.875</v>
      </c>
      <c r="F1492" s="119">
        <v>0.89583333333333304</v>
      </c>
      <c r="G1492" s="115">
        <f t="shared" si="93"/>
        <v>5</v>
      </c>
      <c r="H1492" s="116" t="str" cm="1">
        <f t="array" ref="H1492">_xlfn.IFS((G1492&gt;=2)*(G1492&lt;=6), "Weekday", G1492=7, "Saturday", G1492=1, "Sunday")</f>
        <v>Weekday</v>
      </c>
      <c r="I1492" s="116">
        <f t="shared" si="94"/>
        <v>8</v>
      </c>
      <c r="J1492" s="116" t="str">
        <f t="shared" si="95"/>
        <v>High season</v>
      </c>
      <c r="K1492" s="117" t="str" cm="1">
        <f t="array" ref="K1492">_xlfn.IFS(AND(H1492="Weekday", J1492="High season"), VLOOKUP(B1492, high_weekday, 2, 0),
    AND(H1492="Saturday", J1492="High season"), VLOOKUP(B1492, high_saturday, 2, 0),
    AND(H1492="Sunday", J1492="High season"), VLOOKUP(B1492, high_sunday, 2, 0),
    AND(H1492="Weekday", J1492="Low season"), VLOOKUP(B1492, low_weekdays, 2, 0),
    AND(H1492="Saturday", J1492="Low season"), VLOOKUP(B1492, low_saturday, 2, 0),
    AND(H1492="Sunday", J1492="Low season"), VLOOKUP(B1492, low_sunday, 2, 0),
    TRUE, "error")</f>
        <v>Standard</v>
      </c>
    </row>
    <row r="1493" spans="1:11" x14ac:dyDescent="0.25">
      <c r="A1493" s="111">
        <v>45169</v>
      </c>
      <c r="B1493" s="86">
        <v>0.91666666666666696</v>
      </c>
      <c r="C1493" s="91">
        <f t="shared" ca="1" si="92"/>
        <v>26</v>
      </c>
      <c r="D1493" s="118">
        <v>44</v>
      </c>
      <c r="E1493" s="119">
        <v>0.89583333333333304</v>
      </c>
      <c r="F1493" s="119">
        <v>0.91666666666666696</v>
      </c>
      <c r="G1493" s="115">
        <f t="shared" si="93"/>
        <v>5</v>
      </c>
      <c r="H1493" s="116" t="str" cm="1">
        <f t="array" ref="H1493">_xlfn.IFS((G1493&gt;=2)*(G1493&lt;=6), "Weekday", G1493=7, "Saturday", G1493=1, "Sunday")</f>
        <v>Weekday</v>
      </c>
      <c r="I1493" s="116">
        <f t="shared" si="94"/>
        <v>8</v>
      </c>
      <c r="J1493" s="116" t="str">
        <f t="shared" si="95"/>
        <v>High season</v>
      </c>
      <c r="K1493" s="117" t="str" cm="1">
        <f t="array" ref="K1493">_xlfn.IFS(AND(H1493="Weekday", J1493="High season"), VLOOKUP(B1493, high_weekday, 2, 0),
    AND(H1493="Saturday", J1493="High season"), VLOOKUP(B1493, high_saturday, 2, 0),
    AND(H1493="Sunday", J1493="High season"), VLOOKUP(B1493, high_sunday, 2, 0),
    AND(H1493="Weekday", J1493="Low season"), VLOOKUP(B1493, low_weekdays, 2, 0),
    AND(H1493="Saturday", J1493="Low season"), VLOOKUP(B1493, low_saturday, 2, 0),
    AND(H1493="Sunday", J1493="Low season"), VLOOKUP(B1493, low_sunday, 2, 0),
    TRUE, "error")</f>
        <v>Standard</v>
      </c>
    </row>
    <row r="1494" spans="1:11" x14ac:dyDescent="0.25">
      <c r="A1494" s="111">
        <v>45169</v>
      </c>
      <c r="B1494" s="86">
        <v>0.9375</v>
      </c>
      <c r="C1494" s="91">
        <f t="shared" ca="1" si="92"/>
        <v>6</v>
      </c>
      <c r="D1494" s="118">
        <v>45</v>
      </c>
      <c r="E1494" s="119">
        <v>0.91666666666666696</v>
      </c>
      <c r="F1494" s="119">
        <v>0.9375</v>
      </c>
      <c r="G1494" s="115">
        <f t="shared" si="93"/>
        <v>5</v>
      </c>
      <c r="H1494" s="116" t="str" cm="1">
        <f t="array" ref="H1494">_xlfn.IFS((G1494&gt;=2)*(G1494&lt;=6), "Weekday", G1494=7, "Saturday", G1494=1, "Sunday")</f>
        <v>Weekday</v>
      </c>
      <c r="I1494" s="116">
        <f t="shared" si="94"/>
        <v>8</v>
      </c>
      <c r="J1494" s="116" t="str">
        <f t="shared" si="95"/>
        <v>High season</v>
      </c>
      <c r="K1494" s="117" t="str" cm="1">
        <f t="array" ref="K1494">_xlfn.IFS(AND(H1494="Weekday", J1494="High season"), VLOOKUP(B1494, high_weekday, 2, 0),
    AND(H1494="Saturday", J1494="High season"), VLOOKUP(B1494, high_saturday, 2, 0),
    AND(H1494="Sunday", J1494="High season"), VLOOKUP(B1494, high_sunday, 2, 0),
    AND(H1494="Weekday", J1494="Low season"), VLOOKUP(B1494, low_weekdays, 2, 0),
    AND(H1494="Saturday", J1494="Low season"), VLOOKUP(B1494, low_saturday, 2, 0),
    AND(H1494="Sunday", J1494="Low season"), VLOOKUP(B1494, low_sunday, 2, 0),
    TRUE, "error")</f>
        <v>Off-peak</v>
      </c>
    </row>
    <row r="1495" spans="1:11" x14ac:dyDescent="0.25">
      <c r="A1495" s="111">
        <v>45169</v>
      </c>
      <c r="B1495" s="86">
        <v>0.95833333333333304</v>
      </c>
      <c r="C1495" s="91">
        <f t="shared" ca="1" si="92"/>
        <v>16</v>
      </c>
      <c r="D1495" s="118">
        <v>46</v>
      </c>
      <c r="E1495" s="119">
        <v>0.9375</v>
      </c>
      <c r="F1495" s="119">
        <v>0.95833333333333304</v>
      </c>
      <c r="G1495" s="115">
        <f t="shared" si="93"/>
        <v>5</v>
      </c>
      <c r="H1495" s="116" t="str" cm="1">
        <f t="array" ref="H1495">_xlfn.IFS((G1495&gt;=2)*(G1495&lt;=6), "Weekday", G1495=7, "Saturday", G1495=1, "Sunday")</f>
        <v>Weekday</v>
      </c>
      <c r="I1495" s="116">
        <f t="shared" si="94"/>
        <v>8</v>
      </c>
      <c r="J1495" s="116" t="str">
        <f t="shared" si="95"/>
        <v>High season</v>
      </c>
      <c r="K1495" s="117" t="str" cm="1">
        <f t="array" ref="K1495">_xlfn.IFS(AND(H1495="Weekday", J1495="High season"), VLOOKUP(B1495, high_weekday, 2, 0),
    AND(H1495="Saturday", J1495="High season"), VLOOKUP(B1495, high_saturday, 2, 0),
    AND(H1495="Sunday", J1495="High season"), VLOOKUP(B1495, high_sunday, 2, 0),
    AND(H1495="Weekday", J1495="Low season"), VLOOKUP(B1495, low_weekdays, 2, 0),
    AND(H1495="Saturday", J1495="Low season"), VLOOKUP(B1495, low_saturday, 2, 0),
    AND(H1495="Sunday", J1495="Low season"), VLOOKUP(B1495, low_sunday, 2, 0),
    TRUE, "error")</f>
        <v>Off-peak</v>
      </c>
    </row>
    <row r="1496" spans="1:11" x14ac:dyDescent="0.25">
      <c r="A1496" s="111">
        <v>45169</v>
      </c>
      <c r="B1496" s="86">
        <v>0.97916666666666696</v>
      </c>
      <c r="C1496" s="91">
        <f t="shared" ca="1" si="92"/>
        <v>25</v>
      </c>
      <c r="D1496" s="118">
        <v>47</v>
      </c>
      <c r="E1496" s="119">
        <v>0.95833333333333304</v>
      </c>
      <c r="F1496" s="119">
        <v>0.97916666666666696</v>
      </c>
      <c r="G1496" s="115">
        <f t="shared" si="93"/>
        <v>5</v>
      </c>
      <c r="H1496" s="116" t="str" cm="1">
        <f t="array" ref="H1496">_xlfn.IFS((G1496&gt;=2)*(G1496&lt;=6), "Weekday", G1496=7, "Saturday", G1496=1, "Sunday")</f>
        <v>Weekday</v>
      </c>
      <c r="I1496" s="116">
        <f t="shared" si="94"/>
        <v>8</v>
      </c>
      <c r="J1496" s="116" t="str">
        <f t="shared" si="95"/>
        <v>High season</v>
      </c>
      <c r="K1496" s="117" t="str" cm="1">
        <f t="array" ref="K1496">_xlfn.IFS(AND(H1496="Weekday", J1496="High season"), VLOOKUP(B1496, high_weekday, 2, 0),
    AND(H1496="Saturday", J1496="High season"), VLOOKUP(B1496, high_saturday, 2, 0),
    AND(H1496="Sunday", J1496="High season"), VLOOKUP(B1496, high_sunday, 2, 0),
    AND(H1496="Weekday", J1496="Low season"), VLOOKUP(B1496, low_weekdays, 2, 0),
    AND(H1496="Saturday", J1496="Low season"), VLOOKUP(B1496, low_saturday, 2, 0),
    AND(H1496="Sunday", J1496="Low season"), VLOOKUP(B1496, low_sunday, 2, 0),
    TRUE, "error")</f>
        <v>Off-peak</v>
      </c>
    </row>
    <row r="1497" spans="1:11" x14ac:dyDescent="0.25">
      <c r="A1497" s="111">
        <v>45169</v>
      </c>
      <c r="B1497" s="86">
        <v>1</v>
      </c>
      <c r="C1497" s="91">
        <f t="shared" ca="1" si="92"/>
        <v>9</v>
      </c>
      <c r="D1497" s="118">
        <v>48</v>
      </c>
      <c r="E1497" s="119">
        <v>0.97916666666666696</v>
      </c>
      <c r="F1497" s="119">
        <v>1</v>
      </c>
      <c r="G1497" s="115">
        <f t="shared" si="93"/>
        <v>5</v>
      </c>
      <c r="H1497" s="116" t="str" cm="1">
        <f t="array" ref="H1497">_xlfn.IFS((G1497&gt;=2)*(G1497&lt;=6), "Weekday", G1497=7, "Saturday", G1497=1, "Sunday")</f>
        <v>Weekday</v>
      </c>
      <c r="I1497" s="116">
        <f t="shared" si="94"/>
        <v>8</v>
      </c>
      <c r="J1497" s="116" t="str">
        <f t="shared" si="95"/>
        <v>High season</v>
      </c>
      <c r="K1497" s="117" t="str" cm="1">
        <f t="array" ref="K1497">_xlfn.IFS(AND(H1497="Weekday", J1497="High season"), VLOOKUP(B1497, high_weekday, 2, 0),
    AND(H1497="Saturday", J1497="High season"), VLOOKUP(B1497, high_saturday, 2, 0),
    AND(H1497="Sunday", J1497="High season"), VLOOKUP(B1497, high_sunday, 2, 0),
    AND(H1497="Weekday", J1497="Low season"), VLOOKUP(B1497, low_weekdays, 2, 0),
    AND(H1497="Saturday", J1497="Low season"), VLOOKUP(B1497, low_saturday, 2, 0),
    AND(H1497="Sunday", J1497="Low season"), VLOOKUP(B1497, low_sunday, 2, 0),
    TRUE, "error")</f>
        <v>Off-peak</v>
      </c>
    </row>
  </sheetData>
  <mergeCells count="2">
    <mergeCell ref="A1:Q1"/>
    <mergeCell ref="A6:Q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6C033-EEFF-473A-ABDC-A5C9A6E01C5D}">
  <sheetPr>
    <tabColor rgb="FF33CCCC"/>
  </sheetPr>
  <dimension ref="A1:L49"/>
  <sheetViews>
    <sheetView showGridLines="0" zoomScale="70" zoomScaleNormal="70" workbookViewId="0">
      <selection activeCell="F50" sqref="F50"/>
    </sheetView>
  </sheetViews>
  <sheetFormatPr defaultColWidth="9.1796875" defaultRowHeight="12.5" x14ac:dyDescent="0.25"/>
  <cols>
    <col min="1" max="1" width="49.1796875" style="2" customWidth="1"/>
    <col min="2" max="2" width="25.54296875" style="2" customWidth="1"/>
    <col min="3" max="3" width="49.54296875" style="2" customWidth="1"/>
    <col min="4" max="4" width="33.81640625" style="2" bestFit="1" customWidth="1"/>
    <col min="5" max="7" width="30.7265625" style="2" customWidth="1"/>
    <col min="8" max="8" width="5.453125" style="2" customWidth="1"/>
    <col min="9" max="9" width="42.81640625" style="2" bestFit="1" customWidth="1"/>
    <col min="10" max="10" width="17.453125" style="45" customWidth="1"/>
    <col min="11" max="11" width="14.26953125" style="2" bestFit="1" customWidth="1"/>
    <col min="12" max="12" width="12" style="2" bestFit="1" customWidth="1"/>
    <col min="13" max="16384" width="9.1796875" style="2"/>
  </cols>
  <sheetData>
    <row r="1" spans="1:11" ht="15" x14ac:dyDescent="0.3">
      <c r="A1" s="132" t="s">
        <v>110</v>
      </c>
      <c r="B1" s="132"/>
      <c r="C1" s="132"/>
      <c r="D1" s="132"/>
      <c r="E1" s="132"/>
      <c r="F1" s="132"/>
      <c r="G1" s="132"/>
      <c r="H1" s="132"/>
      <c r="I1" s="132"/>
      <c r="J1" s="132"/>
      <c r="K1" s="132"/>
    </row>
    <row r="2" spans="1:11" ht="7.5" customHeight="1" x14ac:dyDescent="0.3">
      <c r="A2" s="87"/>
      <c r="B2" s="87"/>
      <c r="C2" s="87"/>
      <c r="D2" s="87"/>
      <c r="E2" s="87"/>
      <c r="F2" s="87"/>
      <c r="G2" s="87"/>
      <c r="H2" s="87"/>
      <c r="I2" s="87"/>
      <c r="J2" s="87"/>
      <c r="K2" s="87"/>
    </row>
    <row r="3" spans="1:11" ht="14" x14ac:dyDescent="0.3">
      <c r="A3" s="88" t="s">
        <v>39</v>
      </c>
    </row>
    <row r="12" spans="1:11" ht="17.25" customHeight="1" x14ac:dyDescent="0.25"/>
    <row r="13" spans="1:11" ht="105.75" customHeight="1" x14ac:dyDescent="0.25">
      <c r="A13" s="164" t="s">
        <v>111</v>
      </c>
      <c r="B13" s="165"/>
      <c r="C13" s="165"/>
      <c r="D13" s="165"/>
      <c r="E13" s="165"/>
      <c r="F13" s="165"/>
      <c r="G13" s="165"/>
      <c r="H13" s="165"/>
      <c r="I13" s="165"/>
      <c r="J13" s="165"/>
      <c r="K13" s="166"/>
    </row>
    <row r="15" spans="1:11" x14ac:dyDescent="0.25">
      <c r="A15" s="163" t="s">
        <v>112</v>
      </c>
      <c r="B15" s="163"/>
      <c r="C15" s="163"/>
      <c r="D15" s="163"/>
      <c r="E15" s="163"/>
      <c r="F15" s="163"/>
      <c r="G15" s="163"/>
      <c r="I15" s="46" t="s">
        <v>113</v>
      </c>
      <c r="J15" s="47"/>
      <c r="K15" s="48"/>
    </row>
    <row r="16" spans="1:11" x14ac:dyDescent="0.25">
      <c r="A16" s="7"/>
      <c r="B16" s="7"/>
    </row>
    <row r="17" spans="1:11" x14ac:dyDescent="0.25">
      <c r="A17" s="107" t="s">
        <v>114</v>
      </c>
      <c r="B17" s="7"/>
      <c r="C17" s="107" t="s">
        <v>115</v>
      </c>
      <c r="E17" s="107" t="s">
        <v>116</v>
      </c>
    </row>
    <row r="18" spans="1:11" s="50" customFormat="1" ht="27.75" customHeight="1" x14ac:dyDescent="0.25">
      <c r="A18" s="73" t="s">
        <v>117</v>
      </c>
      <c r="B18" s="73" t="s">
        <v>68</v>
      </c>
      <c r="C18" s="73" t="s">
        <v>118</v>
      </c>
      <c r="D18" s="73" t="s">
        <v>119</v>
      </c>
      <c r="E18" s="49" t="s">
        <v>120</v>
      </c>
      <c r="I18" s="43" t="s">
        <v>121</v>
      </c>
      <c r="J18" s="51" t="s">
        <v>120</v>
      </c>
      <c r="K18" s="2"/>
    </row>
    <row r="19" spans="1:11" x14ac:dyDescent="0.25">
      <c r="A19" s="24" t="s">
        <v>122</v>
      </c>
      <c r="B19" s="97" t="s">
        <v>123</v>
      </c>
      <c r="C19" s="128">
        <f>SUMIF('1.Customer data'!K10:K1497,'1.Customer data'!K10,'1.Customer data'!C10:C1497)</f>
        <v>34576</v>
      </c>
      <c r="D19" s="125">
        <v>1</v>
      </c>
      <c r="E19" s="108">
        <f>C19*D19</f>
        <v>34576</v>
      </c>
      <c r="G19" s="127"/>
      <c r="I19" s="13" t="s">
        <v>124</v>
      </c>
      <c r="J19" s="52">
        <v>2187.3200000000002</v>
      </c>
    </row>
    <row r="20" spans="1:11" x14ac:dyDescent="0.25">
      <c r="A20" s="24" t="s">
        <v>125</v>
      </c>
      <c r="B20" s="97" t="s">
        <v>123</v>
      </c>
      <c r="C20" s="128">
        <f>SUMIF('1.Customer data'!K10:K1497,'1.Customer data'!K1488,'1.Customer data'!C10:C1497)</f>
        <v>40301</v>
      </c>
      <c r="D20" s="125">
        <v>3</v>
      </c>
      <c r="E20" s="108">
        <f t="shared" ref="E20:E26" si="0">C20*D20</f>
        <v>120903</v>
      </c>
      <c r="G20" s="127"/>
      <c r="I20" s="13" t="s">
        <v>126</v>
      </c>
      <c r="J20" s="52">
        <v>66747</v>
      </c>
    </row>
    <row r="21" spans="1:11" x14ac:dyDescent="0.25">
      <c r="A21" s="24" t="s">
        <v>127</v>
      </c>
      <c r="B21" s="97" t="s">
        <v>123</v>
      </c>
      <c r="C21" s="128">
        <f>SUMIF('1.Customer data'!K10:K1497,'1.Customer data'!K22,'1.Customer data'!C10:C1497)</f>
        <v>17503</v>
      </c>
      <c r="D21" s="125">
        <v>5</v>
      </c>
      <c r="E21" s="108">
        <f t="shared" si="0"/>
        <v>87515</v>
      </c>
      <c r="G21" s="127"/>
      <c r="I21" s="13" t="s">
        <v>128</v>
      </c>
      <c r="J21" s="52">
        <v>61610</v>
      </c>
    </row>
    <row r="22" spans="1:11" x14ac:dyDescent="0.25">
      <c r="A22" s="78" t="s">
        <v>129</v>
      </c>
      <c r="B22" s="44" t="s">
        <v>6</v>
      </c>
      <c r="C22" s="121">
        <v>100</v>
      </c>
      <c r="D22" s="125">
        <v>100</v>
      </c>
      <c r="E22" s="108">
        <f t="shared" si="0"/>
        <v>10000</v>
      </c>
      <c r="I22" s="53" t="s">
        <v>130</v>
      </c>
      <c r="J22" s="52"/>
    </row>
    <row r="23" spans="1:11" x14ac:dyDescent="0.25">
      <c r="A23" s="78" t="s">
        <v>131</v>
      </c>
      <c r="B23" s="79"/>
      <c r="C23" s="122"/>
      <c r="D23" s="52"/>
      <c r="E23" s="108">
        <f>C22*D23</f>
        <v>0</v>
      </c>
      <c r="I23" s="13" t="s">
        <v>132</v>
      </c>
      <c r="J23" s="52">
        <v>61155</v>
      </c>
    </row>
    <row r="24" spans="1:11" x14ac:dyDescent="0.25">
      <c r="A24" s="78" t="s">
        <v>133</v>
      </c>
      <c r="B24" s="79"/>
      <c r="C24" s="123"/>
      <c r="D24" s="52"/>
      <c r="E24" s="108">
        <f t="shared" si="0"/>
        <v>0</v>
      </c>
      <c r="I24" s="13" t="s">
        <v>134</v>
      </c>
      <c r="J24" s="52">
        <v>131040</v>
      </c>
    </row>
    <row r="25" spans="1:11" x14ac:dyDescent="0.25">
      <c r="A25" s="78" t="s">
        <v>135</v>
      </c>
      <c r="B25" s="79"/>
      <c r="C25" s="123"/>
      <c r="D25" s="52"/>
      <c r="E25" s="108">
        <f t="shared" si="0"/>
        <v>0</v>
      </c>
      <c r="I25" s="54" t="s">
        <v>136</v>
      </c>
      <c r="J25" s="55">
        <v>162000</v>
      </c>
      <c r="K25" s="50"/>
    </row>
    <row r="26" spans="1:11" s="50" customFormat="1" ht="13" thickBot="1" x14ac:dyDescent="0.3">
      <c r="A26" s="78" t="s">
        <v>137</v>
      </c>
      <c r="B26" s="79"/>
      <c r="C26" s="124"/>
      <c r="D26" s="55"/>
      <c r="E26" s="108">
        <f t="shared" si="0"/>
        <v>0</v>
      </c>
      <c r="I26" s="2"/>
      <c r="J26" s="56">
        <f>SUM(J19:J25)</f>
        <v>484739.32</v>
      </c>
      <c r="K26" s="2"/>
    </row>
    <row r="27" spans="1:11" ht="13.5" thickTop="1" thickBot="1" x14ac:dyDescent="0.3">
      <c r="A27" s="80" t="s">
        <v>138</v>
      </c>
      <c r="B27" s="81"/>
      <c r="C27" s="81"/>
      <c r="D27" s="95"/>
      <c r="E27" s="96">
        <f>SUM(E19:E26)</f>
        <v>252994</v>
      </c>
    </row>
    <row r="28" spans="1:11" ht="13" thickTop="1" x14ac:dyDescent="0.25">
      <c r="I28" s="43" t="s">
        <v>139</v>
      </c>
      <c r="J28" s="51" t="s">
        <v>120</v>
      </c>
    </row>
    <row r="29" spans="1:11" x14ac:dyDescent="0.25">
      <c r="A29" s="6" t="s">
        <v>140</v>
      </c>
      <c r="B29" s="6"/>
      <c r="C29" s="6"/>
      <c r="D29" s="6"/>
      <c r="E29" s="6"/>
      <c r="F29" s="6"/>
      <c r="G29" s="6"/>
      <c r="I29" s="13" t="s">
        <v>124</v>
      </c>
      <c r="J29" s="52">
        <v>2187.3200000000002</v>
      </c>
    </row>
    <row r="30" spans="1:11" x14ac:dyDescent="0.25">
      <c r="I30" s="75" t="s">
        <v>141</v>
      </c>
      <c r="J30" s="76">
        <v>500</v>
      </c>
    </row>
    <row r="31" spans="1:11" x14ac:dyDescent="0.25">
      <c r="A31" s="107" t="s">
        <v>142</v>
      </c>
      <c r="I31" s="58" t="s">
        <v>143</v>
      </c>
      <c r="J31" s="59">
        <v>4272.7299999999996</v>
      </c>
    </row>
    <row r="32" spans="1:11" x14ac:dyDescent="0.25">
      <c r="A32" s="107" t="s">
        <v>144</v>
      </c>
      <c r="I32" s="13" t="s">
        <v>145</v>
      </c>
      <c r="J32" s="52">
        <v>66747</v>
      </c>
    </row>
    <row r="33" spans="1:12" x14ac:dyDescent="0.25">
      <c r="A33" s="107" t="s">
        <v>146</v>
      </c>
      <c r="I33" s="13" t="s">
        <v>147</v>
      </c>
      <c r="J33" s="52">
        <v>61610</v>
      </c>
    </row>
    <row r="34" spans="1:12" x14ac:dyDescent="0.25">
      <c r="A34" s="107"/>
      <c r="D34" s="110" t="s">
        <v>148</v>
      </c>
      <c r="G34" s="110" t="s">
        <v>149</v>
      </c>
      <c r="I34" s="13"/>
      <c r="J34" s="52"/>
    </row>
    <row r="35" spans="1:12" x14ac:dyDescent="0.25">
      <c r="A35" s="73" t="s">
        <v>117</v>
      </c>
      <c r="B35" s="49" t="s">
        <v>68</v>
      </c>
      <c r="C35" s="49" t="s">
        <v>150</v>
      </c>
      <c r="D35" s="74" t="s">
        <v>151</v>
      </c>
      <c r="E35" s="74" t="s">
        <v>152</v>
      </c>
      <c r="F35" s="73" t="s">
        <v>153</v>
      </c>
      <c r="G35" s="73" t="s">
        <v>120</v>
      </c>
      <c r="I35" s="53" t="s">
        <v>154</v>
      </c>
      <c r="J35" s="52"/>
    </row>
    <row r="36" spans="1:12" x14ac:dyDescent="0.25">
      <c r="A36" s="24" t="s">
        <v>122</v>
      </c>
      <c r="B36" s="97" t="s">
        <v>123</v>
      </c>
      <c r="C36" s="128">
        <f ca="1">SUMIF('2.Gen data'!K10:K1497,'2.Gen data'!K10,'2.Gen data'!C10:C1497)</f>
        <v>10852</v>
      </c>
      <c r="D36" s="57" t="s">
        <v>155</v>
      </c>
      <c r="E36" s="44" t="s">
        <v>156</v>
      </c>
      <c r="F36" s="125">
        <v>1</v>
      </c>
      <c r="G36" s="125">
        <f ca="1">C36*F36</f>
        <v>10852</v>
      </c>
      <c r="I36" s="13" t="s">
        <v>157</v>
      </c>
      <c r="J36" s="52">
        <v>61155</v>
      </c>
    </row>
    <row r="37" spans="1:12" x14ac:dyDescent="0.25">
      <c r="A37" s="24" t="s">
        <v>125</v>
      </c>
      <c r="B37" s="97" t="s">
        <v>123</v>
      </c>
      <c r="C37" s="128">
        <f ca="1">SUMIF('2.Gen data'!K10:K1497,'2.Gen data'!K28,'2.Gen data'!C10:C1497)</f>
        <v>8903</v>
      </c>
      <c r="D37" s="57" t="s">
        <v>158</v>
      </c>
      <c r="E37" s="44" t="s">
        <v>159</v>
      </c>
      <c r="F37" s="125">
        <v>3</v>
      </c>
      <c r="G37" s="125">
        <f t="shared" ref="G37:G38" ca="1" si="1">C37*F37</f>
        <v>26709</v>
      </c>
      <c r="I37" s="13" t="s">
        <v>134</v>
      </c>
      <c r="J37" s="52">
        <v>131040</v>
      </c>
    </row>
    <row r="38" spans="1:12" x14ac:dyDescent="0.25">
      <c r="A38" s="24" t="s">
        <v>127</v>
      </c>
      <c r="B38" s="97" t="s">
        <v>123</v>
      </c>
      <c r="C38" s="128">
        <f ca="1">SUMIF('2.Gen data'!K10:K1497,'2.Gen data'!K22,'2.Gen data'!C10:C1497)</f>
        <v>3584</v>
      </c>
      <c r="D38" s="57" t="s">
        <v>160</v>
      </c>
      <c r="E38" s="44" t="s">
        <v>156</v>
      </c>
      <c r="F38" s="125">
        <v>5</v>
      </c>
      <c r="G38" s="125">
        <f t="shared" ca="1" si="1"/>
        <v>17920</v>
      </c>
      <c r="I38" s="13" t="s">
        <v>136</v>
      </c>
      <c r="J38" s="52">
        <v>162000</v>
      </c>
    </row>
    <row r="39" spans="1:12" ht="13" thickBot="1" x14ac:dyDescent="0.3">
      <c r="A39" s="64" t="s">
        <v>161</v>
      </c>
      <c r="B39" s="64"/>
      <c r="C39" s="126">
        <f ca="1">SUM(C36:C38)</f>
        <v>23339</v>
      </c>
      <c r="D39" s="64">
        <f t="shared" ref="D39:G39" si="2">SUM(D36:D38)</f>
        <v>0</v>
      </c>
      <c r="E39" s="64">
        <f t="shared" si="2"/>
        <v>0</v>
      </c>
      <c r="F39" s="94"/>
      <c r="G39" s="94">
        <f t="shared" ca="1" si="2"/>
        <v>55481</v>
      </c>
      <c r="J39" s="56">
        <f>SUM(J29:J38)</f>
        <v>489512.05</v>
      </c>
      <c r="K39" s="45"/>
    </row>
    <row r="40" spans="1:12" ht="13" thickTop="1" x14ac:dyDescent="0.25"/>
    <row r="41" spans="1:12" x14ac:dyDescent="0.25">
      <c r="A41" s="6" t="s">
        <v>162</v>
      </c>
      <c r="B41" s="6"/>
      <c r="C41" s="6"/>
      <c r="D41" s="6"/>
      <c r="E41" s="6"/>
      <c r="F41" s="6"/>
      <c r="G41" s="6"/>
    </row>
    <row r="42" spans="1:12" x14ac:dyDescent="0.25">
      <c r="I42" s="43" t="s">
        <v>163</v>
      </c>
      <c r="J42" s="51" t="s">
        <v>120</v>
      </c>
    </row>
    <row r="43" spans="1:12" x14ac:dyDescent="0.25">
      <c r="A43" s="97" t="s">
        <v>164</v>
      </c>
      <c r="B43" s="98">
        <f>E27</f>
        <v>252994</v>
      </c>
      <c r="C43" s="109" t="s">
        <v>165</v>
      </c>
      <c r="D43" s="7"/>
      <c r="E43" s="7"/>
      <c r="I43" s="58" t="s">
        <v>166</v>
      </c>
      <c r="J43" s="59">
        <v>4272.7299999999996</v>
      </c>
    </row>
    <row r="44" spans="1:12" ht="13" thickBot="1" x14ac:dyDescent="0.3">
      <c r="A44" s="99" t="s">
        <v>167</v>
      </c>
      <c r="B44" s="100">
        <f ca="1">G39</f>
        <v>55481</v>
      </c>
      <c r="C44" s="109" t="s">
        <v>168</v>
      </c>
      <c r="F44" s="127"/>
      <c r="I44" s="13" t="s">
        <v>169</v>
      </c>
      <c r="J44" s="52">
        <v>-26895</v>
      </c>
    </row>
    <row r="45" spans="1:12" ht="14.5" thickBot="1" x14ac:dyDescent="0.35">
      <c r="A45" s="101" t="s">
        <v>170</v>
      </c>
      <c r="B45" s="102">
        <f ca="1">B43-B44</f>
        <v>197513</v>
      </c>
      <c r="C45" s="109" t="s">
        <v>171</v>
      </c>
      <c r="F45" s="127"/>
      <c r="I45" s="13" t="s">
        <v>172</v>
      </c>
      <c r="J45" s="52">
        <v>-52080</v>
      </c>
    </row>
    <row r="46" spans="1:12" x14ac:dyDescent="0.25">
      <c r="A46" s="103" t="s">
        <v>173</v>
      </c>
      <c r="B46" s="104">
        <f ca="1">B45*0.15</f>
        <v>29626.949999999997</v>
      </c>
      <c r="C46" s="109" t="s">
        <v>174</v>
      </c>
      <c r="F46" s="127"/>
      <c r="I46" s="13" t="s">
        <v>175</v>
      </c>
      <c r="J46" s="52">
        <v>-46970</v>
      </c>
      <c r="K46" s="45"/>
    </row>
    <row r="47" spans="1:12" ht="13" thickBot="1" x14ac:dyDescent="0.3">
      <c r="A47" s="105" t="s">
        <v>176</v>
      </c>
      <c r="B47" s="106">
        <f ca="1">SUM(B45:B46)</f>
        <v>227139.95</v>
      </c>
      <c r="C47" s="109" t="s">
        <v>177</v>
      </c>
      <c r="J47" s="60">
        <v>367839.78</v>
      </c>
      <c r="K47" s="45"/>
      <c r="L47" s="45"/>
    </row>
    <row r="48" spans="1:12" ht="13" thickTop="1" x14ac:dyDescent="0.25">
      <c r="I48" s="7" t="s">
        <v>178</v>
      </c>
      <c r="J48" s="61">
        <v>-116899.54</v>
      </c>
      <c r="K48" s="45"/>
    </row>
    <row r="49" spans="9:11" x14ac:dyDescent="0.25">
      <c r="I49" s="7" t="s">
        <v>179</v>
      </c>
      <c r="J49" s="77">
        <v>500</v>
      </c>
      <c r="K49" s="45"/>
    </row>
  </sheetData>
  <mergeCells count="3">
    <mergeCell ref="A1:K1"/>
    <mergeCell ref="A15:G15"/>
    <mergeCell ref="A13:K13"/>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Y15"/>
  <sheetViews>
    <sheetView showGridLines="0" zoomScale="55" zoomScaleNormal="55" workbookViewId="0">
      <selection activeCell="G27" sqref="G27"/>
    </sheetView>
  </sheetViews>
  <sheetFormatPr defaultColWidth="8.7265625" defaultRowHeight="13.5" x14ac:dyDescent="0.25"/>
  <cols>
    <col min="1" max="6" width="8.7265625" style="1"/>
    <col min="7" max="7" width="45.7265625" style="1" customWidth="1"/>
    <col min="8" max="8" width="3.81640625" style="1" customWidth="1"/>
    <col min="9" max="16384" width="8.7265625" style="1"/>
  </cols>
  <sheetData>
    <row r="1" spans="1:25" ht="15" x14ac:dyDescent="0.3">
      <c r="A1" s="132" t="s">
        <v>0</v>
      </c>
      <c r="B1" s="132"/>
      <c r="C1" s="132"/>
      <c r="D1" s="132"/>
      <c r="E1" s="132"/>
      <c r="F1" s="132"/>
      <c r="G1" s="132"/>
      <c r="H1" s="132"/>
      <c r="I1" s="132"/>
      <c r="J1" s="132"/>
      <c r="K1" s="132"/>
      <c r="L1" s="132"/>
      <c r="M1" s="132"/>
      <c r="N1" s="132"/>
      <c r="O1" s="132"/>
      <c r="P1" s="132"/>
      <c r="Q1" s="132"/>
      <c r="R1" s="132"/>
      <c r="S1" s="132"/>
      <c r="T1" s="132"/>
      <c r="U1" s="132"/>
      <c r="V1" s="132"/>
      <c r="W1" s="132"/>
      <c r="X1" s="132"/>
      <c r="Y1" s="132"/>
    </row>
    <row r="2" spans="1:25" ht="9.75" customHeight="1" x14ac:dyDescent="0.25"/>
    <row r="3" spans="1:25" s="4" customFormat="1" ht="126" customHeight="1" x14ac:dyDescent="0.25">
      <c r="A3" s="129" t="s">
        <v>1</v>
      </c>
      <c r="B3" s="130"/>
      <c r="C3" s="130"/>
      <c r="D3" s="130"/>
      <c r="E3" s="130"/>
      <c r="F3" s="130"/>
      <c r="G3" s="131"/>
      <c r="I3" s="27" t="s">
        <v>2</v>
      </c>
    </row>
    <row r="4" spans="1:25" s="4" customFormat="1" ht="8.25" customHeight="1" x14ac:dyDescent="0.25">
      <c r="A4" s="8"/>
      <c r="B4" s="8"/>
      <c r="C4" s="8"/>
      <c r="D4" s="8"/>
      <c r="E4" s="8"/>
      <c r="F4" s="8"/>
      <c r="G4" s="8"/>
    </row>
    <row r="5" spans="1:25" ht="336.75" customHeight="1" x14ac:dyDescent="0.25">
      <c r="A5" s="133" t="s">
        <v>3</v>
      </c>
      <c r="B5" s="134"/>
      <c r="C5" s="134"/>
      <c r="D5" s="134"/>
      <c r="E5" s="134"/>
      <c r="F5" s="134"/>
      <c r="G5" s="135"/>
      <c r="H5" s="3"/>
      <c r="I5" s="3"/>
      <c r="J5" s="3"/>
      <c r="K5" s="3"/>
      <c r="L5" s="3"/>
      <c r="M5" s="3"/>
      <c r="N5" s="3"/>
      <c r="O5" s="3"/>
      <c r="P5" s="3"/>
      <c r="Q5" s="3"/>
    </row>
    <row r="6" spans="1:25" ht="188.25" customHeight="1" x14ac:dyDescent="0.25">
      <c r="A6" s="136" t="s">
        <v>4</v>
      </c>
      <c r="B6" s="136"/>
      <c r="C6" s="136"/>
      <c r="D6" s="136"/>
      <c r="E6" s="136"/>
      <c r="F6" s="136"/>
      <c r="G6" s="137"/>
    </row>
    <row r="8" spans="1:25" ht="14" x14ac:dyDescent="0.3">
      <c r="J8" s="28"/>
    </row>
    <row r="9" spans="1:25" ht="14" x14ac:dyDescent="0.3">
      <c r="J9" s="28"/>
    </row>
    <row r="10" spans="1:25" ht="14" x14ac:dyDescent="0.3">
      <c r="J10" s="28"/>
    </row>
    <row r="15" spans="1:25" ht="48" customHeight="1" x14ac:dyDescent="0.25"/>
  </sheetData>
  <mergeCells count="4">
    <mergeCell ref="A3:G3"/>
    <mergeCell ref="A1:Y1"/>
    <mergeCell ref="A5:G5"/>
    <mergeCell ref="A6:G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AD5DD-045E-40AE-87DD-465EE1D91629}">
  <sheetPr>
    <tabColor theme="1"/>
  </sheetPr>
  <dimension ref="A1:B9"/>
  <sheetViews>
    <sheetView showGridLines="0" zoomScale="120" zoomScaleNormal="120" workbookViewId="0">
      <selection sqref="A1:B1"/>
    </sheetView>
  </sheetViews>
  <sheetFormatPr defaultColWidth="9.1796875" defaultRowHeight="12.5" x14ac:dyDescent="0.25"/>
  <cols>
    <col min="1" max="1" width="9.1796875" style="2"/>
    <col min="2" max="2" width="48.81640625" style="2" bestFit="1" customWidth="1"/>
    <col min="3" max="16384" width="9.1796875" style="2"/>
  </cols>
  <sheetData>
    <row r="1" spans="1:2" x14ac:dyDescent="0.25">
      <c r="A1" s="138" t="s">
        <v>5</v>
      </c>
      <c r="B1" s="138"/>
    </row>
    <row r="3" spans="1:2" x14ac:dyDescent="0.25">
      <c r="A3" s="13" t="s">
        <v>6</v>
      </c>
      <c r="B3" s="13" t="s">
        <v>7</v>
      </c>
    </row>
    <row r="4" spans="1:2" x14ac:dyDescent="0.25">
      <c r="A4" s="13" t="s">
        <v>8</v>
      </c>
      <c r="B4" s="13" t="s">
        <v>9</v>
      </c>
    </row>
    <row r="5" spans="1:2" x14ac:dyDescent="0.25">
      <c r="A5" s="13" t="s">
        <v>10</v>
      </c>
      <c r="B5" s="13" t="s">
        <v>11</v>
      </c>
    </row>
    <row r="6" spans="1:2" x14ac:dyDescent="0.25">
      <c r="A6" s="13" t="s">
        <v>12</v>
      </c>
      <c r="B6" s="13" t="s">
        <v>13</v>
      </c>
    </row>
    <row r="7" spans="1:2" x14ac:dyDescent="0.25">
      <c r="A7" s="13" t="s">
        <v>14</v>
      </c>
      <c r="B7" s="13" t="s">
        <v>15</v>
      </c>
    </row>
    <row r="8" spans="1:2" x14ac:dyDescent="0.25">
      <c r="A8" s="13" t="s">
        <v>16</v>
      </c>
      <c r="B8" s="13" t="s">
        <v>17</v>
      </c>
    </row>
    <row r="9" spans="1:2" x14ac:dyDescent="0.25">
      <c r="A9" s="13" t="s">
        <v>18</v>
      </c>
      <c r="B9" s="13" t="s">
        <v>19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E009-87E9-465F-9E11-BD776703ECD5}">
  <sheetPr>
    <tabColor theme="1"/>
  </sheetPr>
  <dimension ref="A1:K27"/>
  <sheetViews>
    <sheetView showGridLines="0" zoomScale="85" zoomScaleNormal="85" workbookViewId="0">
      <selection activeCell="A7" sqref="A7"/>
    </sheetView>
  </sheetViews>
  <sheetFormatPr defaultColWidth="9.1796875" defaultRowHeight="13.5" x14ac:dyDescent="0.25"/>
  <cols>
    <col min="1" max="1" width="52.1796875" style="1" bestFit="1" customWidth="1"/>
    <col min="2" max="10" width="9.1796875" style="1"/>
    <col min="11" max="11" width="33.7265625" style="1" customWidth="1"/>
    <col min="12" max="16384" width="9.1796875" style="1"/>
  </cols>
  <sheetData>
    <row r="1" spans="1:11" ht="15" x14ac:dyDescent="0.3">
      <c r="A1" s="132" t="s">
        <v>20</v>
      </c>
      <c r="B1" s="132"/>
      <c r="C1" s="132"/>
      <c r="D1" s="132"/>
      <c r="E1" s="132"/>
      <c r="F1" s="132"/>
      <c r="G1" s="132"/>
      <c r="H1" s="132"/>
      <c r="I1" s="132"/>
    </row>
    <row r="3" spans="1:11" x14ac:dyDescent="0.25">
      <c r="A3" s="139" t="s">
        <v>21</v>
      </c>
      <c r="B3" s="139"/>
      <c r="C3" s="139"/>
      <c r="D3" s="139"/>
      <c r="E3" s="139"/>
      <c r="F3" s="139"/>
      <c r="G3" s="139"/>
      <c r="H3" s="139"/>
      <c r="I3" s="139"/>
    </row>
    <row r="4" spans="1:11" ht="21" customHeight="1" x14ac:dyDescent="0.25">
      <c r="A4" s="139"/>
      <c r="B4" s="139"/>
      <c r="C4" s="139"/>
      <c r="D4" s="139"/>
      <c r="E4" s="139"/>
      <c r="F4" s="139"/>
      <c r="G4" s="139"/>
      <c r="H4" s="139"/>
      <c r="I4" s="139"/>
    </row>
    <row r="5" spans="1:11" x14ac:dyDescent="0.25">
      <c r="A5" s="31" t="s">
        <v>22</v>
      </c>
      <c r="B5" s="32"/>
      <c r="C5" s="32"/>
      <c r="D5" s="32"/>
      <c r="E5" s="32"/>
      <c r="F5" s="32"/>
      <c r="G5" s="32"/>
      <c r="H5" s="32"/>
      <c r="I5" s="33"/>
    </row>
    <row r="6" spans="1:11" x14ac:dyDescent="0.25">
      <c r="A6" s="34" t="s">
        <v>23</v>
      </c>
      <c r="B6" s="2"/>
      <c r="C6" s="2"/>
      <c r="D6" s="2"/>
      <c r="E6" s="2"/>
      <c r="F6" s="2"/>
      <c r="G6" s="2"/>
      <c r="H6" s="2"/>
      <c r="I6" s="35"/>
    </row>
    <row r="7" spans="1:11" ht="46.5" customHeight="1" x14ac:dyDescent="0.25">
      <c r="A7" s="36" t="s">
        <v>24</v>
      </c>
      <c r="B7" s="37"/>
      <c r="C7" s="37"/>
      <c r="D7" s="37"/>
      <c r="E7" s="37"/>
      <c r="F7" s="37"/>
      <c r="G7" s="37"/>
      <c r="H7" s="37"/>
      <c r="I7" s="38"/>
    </row>
    <row r="8" spans="1:11" x14ac:dyDescent="0.25">
      <c r="A8" s="2"/>
      <c r="B8" s="2"/>
      <c r="C8" s="2"/>
      <c r="D8" s="2"/>
      <c r="E8" s="2"/>
      <c r="F8" s="2"/>
      <c r="G8" s="2"/>
      <c r="H8" s="2"/>
      <c r="I8" s="2"/>
      <c r="K8" s="9"/>
    </row>
    <row r="9" spans="1:11" x14ac:dyDescent="0.25">
      <c r="A9" s="31" t="s">
        <v>25</v>
      </c>
      <c r="B9" s="32"/>
      <c r="C9" s="32"/>
      <c r="D9" s="32"/>
      <c r="E9" s="32"/>
      <c r="F9" s="32"/>
      <c r="G9" s="32"/>
      <c r="H9" s="32"/>
      <c r="I9" s="33"/>
      <c r="K9" s="10"/>
    </row>
    <row r="10" spans="1:11" x14ac:dyDescent="0.25">
      <c r="A10" s="34" t="s">
        <v>26</v>
      </c>
      <c r="B10" s="2"/>
      <c r="C10" s="2"/>
      <c r="D10" s="2"/>
      <c r="E10" s="2"/>
      <c r="F10" s="2"/>
      <c r="G10" s="2"/>
      <c r="H10" s="2"/>
      <c r="I10" s="35"/>
    </row>
    <row r="11" spans="1:11" x14ac:dyDescent="0.25">
      <c r="A11" s="39" t="s">
        <v>27</v>
      </c>
      <c r="B11" s="2"/>
      <c r="C11" s="2"/>
      <c r="D11" s="2"/>
      <c r="E11" s="2"/>
      <c r="F11" s="2"/>
      <c r="G11" s="2"/>
      <c r="H11" s="2"/>
      <c r="I11" s="35"/>
    </row>
    <row r="12" spans="1:11" x14ac:dyDescent="0.25">
      <c r="A12" s="34"/>
      <c r="B12" s="2"/>
      <c r="C12" s="2"/>
      <c r="D12" s="2"/>
      <c r="E12" s="2"/>
      <c r="F12" s="2"/>
      <c r="G12" s="2"/>
      <c r="H12" s="2"/>
      <c r="I12" s="35"/>
      <c r="K12" s="1" t="s">
        <v>28</v>
      </c>
    </row>
    <row r="13" spans="1:11" x14ac:dyDescent="0.25">
      <c r="A13" s="40" t="s">
        <v>29</v>
      </c>
      <c r="B13" s="2"/>
      <c r="C13" s="2"/>
      <c r="D13" s="2"/>
      <c r="E13" s="2"/>
      <c r="F13" s="2"/>
      <c r="G13" s="2"/>
      <c r="H13" s="2"/>
      <c r="I13" s="35"/>
      <c r="K13" s="9"/>
    </row>
    <row r="14" spans="1:11" x14ac:dyDescent="0.25">
      <c r="A14" s="34" t="s">
        <v>30</v>
      </c>
      <c r="B14" s="2"/>
      <c r="C14" s="2"/>
      <c r="D14" s="2"/>
      <c r="E14" s="2"/>
      <c r="F14" s="2"/>
      <c r="G14" s="2"/>
      <c r="H14" s="2"/>
      <c r="I14" s="35"/>
      <c r="K14" s="9"/>
    </row>
    <row r="15" spans="1:11" x14ac:dyDescent="0.25">
      <c r="A15" s="41" t="s">
        <v>31</v>
      </c>
      <c r="B15" s="37"/>
      <c r="C15" s="37"/>
      <c r="D15" s="37"/>
      <c r="E15" s="37"/>
      <c r="F15" s="37"/>
      <c r="G15" s="37"/>
      <c r="H15" s="37"/>
      <c r="I15" s="38"/>
      <c r="K15" s="9"/>
    </row>
    <row r="16" spans="1:11" x14ac:dyDescent="0.25">
      <c r="A16" s="2"/>
      <c r="B16" s="2"/>
      <c r="C16" s="2"/>
      <c r="D16" s="2"/>
      <c r="E16" s="2"/>
      <c r="F16" s="2"/>
      <c r="G16" s="2"/>
      <c r="H16" s="2"/>
      <c r="I16" s="2"/>
      <c r="K16" s="10"/>
    </row>
    <row r="17" spans="1:11" x14ac:dyDescent="0.25">
      <c r="A17" s="31" t="s">
        <v>32</v>
      </c>
      <c r="B17" s="32"/>
      <c r="C17" s="32"/>
      <c r="D17" s="32"/>
      <c r="E17" s="32"/>
      <c r="F17" s="32"/>
      <c r="G17" s="32"/>
      <c r="H17" s="32"/>
      <c r="I17" s="33"/>
    </row>
    <row r="18" spans="1:11" x14ac:dyDescent="0.25">
      <c r="A18" s="34" t="s">
        <v>33</v>
      </c>
      <c r="B18" s="2"/>
      <c r="C18" s="2"/>
      <c r="D18" s="2"/>
      <c r="E18" s="2"/>
      <c r="F18" s="2"/>
      <c r="G18" s="2"/>
      <c r="H18" s="2"/>
      <c r="I18" s="35"/>
      <c r="K18" s="1" t="s">
        <v>28</v>
      </c>
    </row>
    <row r="19" spans="1:11" x14ac:dyDescent="0.25">
      <c r="A19" s="39" t="s">
        <v>34</v>
      </c>
      <c r="B19" s="2"/>
      <c r="C19" s="2"/>
      <c r="D19" s="2"/>
      <c r="E19" s="2"/>
      <c r="F19" s="2"/>
      <c r="G19" s="2"/>
      <c r="H19" s="2"/>
      <c r="I19" s="35"/>
      <c r="K19" s="9"/>
    </row>
    <row r="20" spans="1:11" x14ac:dyDescent="0.25">
      <c r="A20" s="42"/>
      <c r="B20" s="2"/>
      <c r="C20" s="2"/>
      <c r="D20" s="2"/>
      <c r="E20" s="2"/>
      <c r="F20" s="2"/>
      <c r="G20" s="2"/>
      <c r="H20" s="2"/>
      <c r="I20" s="35"/>
      <c r="K20" s="9"/>
    </row>
    <row r="21" spans="1:11" x14ac:dyDescent="0.25">
      <c r="A21" s="40" t="s">
        <v>35</v>
      </c>
      <c r="B21" s="2"/>
      <c r="C21" s="2"/>
      <c r="D21" s="2"/>
      <c r="E21" s="2"/>
      <c r="F21" s="2"/>
      <c r="G21" s="2"/>
      <c r="H21" s="2"/>
      <c r="I21" s="35"/>
      <c r="K21" s="9"/>
    </row>
    <row r="22" spans="1:11" x14ac:dyDescent="0.25">
      <c r="A22" s="34" t="s">
        <v>36</v>
      </c>
      <c r="B22" s="2"/>
      <c r="C22" s="2"/>
      <c r="D22" s="2"/>
      <c r="E22" s="2"/>
      <c r="F22" s="2"/>
      <c r="G22" s="2"/>
      <c r="H22" s="2"/>
      <c r="I22" s="35"/>
      <c r="K22" s="10"/>
    </row>
    <row r="23" spans="1:11" x14ac:dyDescent="0.25">
      <c r="A23" s="41" t="s">
        <v>37</v>
      </c>
      <c r="B23" s="37"/>
      <c r="C23" s="37"/>
      <c r="D23" s="37"/>
      <c r="E23" s="37"/>
      <c r="F23" s="37"/>
      <c r="G23" s="37"/>
      <c r="H23" s="37"/>
      <c r="I23" s="38"/>
      <c r="K23" s="10"/>
    </row>
    <row r="25" spans="1:11" x14ac:dyDescent="0.25">
      <c r="K25" s="10"/>
    </row>
    <row r="26" spans="1:11" x14ac:dyDescent="0.25">
      <c r="K26" s="11"/>
    </row>
    <row r="27" spans="1:11" x14ac:dyDescent="0.25">
      <c r="K27" s="11"/>
    </row>
  </sheetData>
  <mergeCells count="2">
    <mergeCell ref="A1:I1"/>
    <mergeCell ref="A3: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B84E0-1D9A-44BD-8A60-ED20DAB77E99}">
  <sheetPr>
    <tabColor rgb="FF31859C"/>
  </sheetPr>
  <dimension ref="A1:Q21"/>
  <sheetViews>
    <sheetView showGridLines="0" zoomScale="70" zoomScaleNormal="70" workbookViewId="0">
      <selection activeCell="D16" sqref="D16"/>
    </sheetView>
  </sheetViews>
  <sheetFormatPr defaultColWidth="8.7265625" defaultRowHeight="12.5" x14ac:dyDescent="0.25"/>
  <cols>
    <col min="1" max="1" width="21.81640625" style="2" bestFit="1" customWidth="1"/>
    <col min="2" max="3" width="14.26953125" style="2" customWidth="1"/>
    <col min="4" max="4" width="19.81640625" style="2" customWidth="1"/>
    <col min="5" max="5" width="14.26953125" style="2" customWidth="1"/>
    <col min="6" max="6" width="4.54296875" style="2" customWidth="1"/>
    <col min="7" max="16384" width="8.7265625" style="2"/>
  </cols>
  <sheetData>
    <row r="1" spans="1:17" ht="15" x14ac:dyDescent="0.3">
      <c r="A1" s="132" t="s">
        <v>38</v>
      </c>
      <c r="B1" s="132"/>
      <c r="C1" s="132"/>
      <c r="D1" s="132"/>
      <c r="E1" s="132"/>
      <c r="F1" s="132"/>
      <c r="G1" s="132"/>
      <c r="H1" s="132"/>
      <c r="I1" s="132"/>
      <c r="J1" s="132"/>
      <c r="K1" s="132"/>
      <c r="L1" s="132"/>
      <c r="M1" s="132"/>
      <c r="N1" s="132"/>
      <c r="O1" s="132"/>
      <c r="P1" s="132"/>
      <c r="Q1" s="132"/>
    </row>
    <row r="2" spans="1:17" ht="7.5" customHeight="1" x14ac:dyDescent="0.25"/>
    <row r="3" spans="1:17" ht="14" x14ac:dyDescent="0.3">
      <c r="A3" s="88" t="s">
        <v>39</v>
      </c>
    </row>
    <row r="5" spans="1:17" ht="18" customHeight="1" x14ac:dyDescent="0.25"/>
    <row r="6" spans="1:17" ht="101.25" customHeight="1" x14ac:dyDescent="0.25">
      <c r="A6" s="140" t="s">
        <v>40</v>
      </c>
      <c r="B6" s="141"/>
      <c r="C6" s="141"/>
      <c r="D6" s="141"/>
      <c r="E6" s="141"/>
      <c r="F6" s="141"/>
      <c r="G6" s="141"/>
      <c r="H6" s="141"/>
      <c r="I6" s="141"/>
      <c r="J6" s="141"/>
      <c r="K6" s="141"/>
      <c r="L6" s="141"/>
      <c r="M6" s="141"/>
      <c r="N6" s="141"/>
      <c r="O6" s="141"/>
      <c r="P6" s="141"/>
      <c r="Q6" s="141"/>
    </row>
    <row r="8" spans="1:17" x14ac:dyDescent="0.25">
      <c r="A8" s="7" t="s">
        <v>41</v>
      </c>
      <c r="G8" s="7" t="s">
        <v>42</v>
      </c>
    </row>
    <row r="9" spans="1:17" x14ac:dyDescent="0.25">
      <c r="A9" s="5" t="s">
        <v>43</v>
      </c>
      <c r="B9" s="5" t="s">
        <v>44</v>
      </c>
      <c r="C9" s="65" t="s">
        <v>45</v>
      </c>
      <c r="D9" s="65" t="s">
        <v>46</v>
      </c>
      <c r="E9" s="65" t="s">
        <v>47</v>
      </c>
    </row>
    <row r="10" spans="1:17" x14ac:dyDescent="0.25">
      <c r="A10" s="71" t="s">
        <v>48</v>
      </c>
      <c r="B10" s="72">
        <v>45147</v>
      </c>
      <c r="C10" s="30">
        <v>2023</v>
      </c>
      <c r="D10" s="30" t="s">
        <v>49</v>
      </c>
      <c r="E10" s="30" t="s">
        <v>50</v>
      </c>
    </row>
    <row r="11" spans="1:17" x14ac:dyDescent="0.25">
      <c r="A11" s="71" t="s">
        <v>51</v>
      </c>
      <c r="B11" s="72">
        <v>45193</v>
      </c>
      <c r="C11" s="29"/>
      <c r="D11" s="29"/>
      <c r="E11" s="29"/>
    </row>
    <row r="12" spans="1:17" x14ac:dyDescent="0.25">
      <c r="A12" s="71" t="s">
        <v>52</v>
      </c>
      <c r="B12" s="72">
        <v>45276</v>
      </c>
      <c r="C12" s="29"/>
      <c r="D12" s="29"/>
      <c r="E12" s="29"/>
    </row>
    <row r="13" spans="1:17" x14ac:dyDescent="0.25">
      <c r="A13" s="71" t="s">
        <v>53</v>
      </c>
      <c r="B13" s="72">
        <v>45285</v>
      </c>
      <c r="C13" s="29"/>
      <c r="D13" s="29"/>
      <c r="E13" s="29"/>
    </row>
    <row r="14" spans="1:17" x14ac:dyDescent="0.25">
      <c r="A14" s="71" t="s">
        <v>54</v>
      </c>
      <c r="B14" s="72">
        <v>45286</v>
      </c>
      <c r="C14" s="29"/>
      <c r="D14" s="29"/>
      <c r="E14" s="29"/>
    </row>
    <row r="15" spans="1:17" x14ac:dyDescent="0.25">
      <c r="A15" s="71" t="s">
        <v>55</v>
      </c>
      <c r="B15" s="72">
        <v>44927</v>
      </c>
      <c r="C15" s="29"/>
      <c r="D15" s="29"/>
      <c r="E15" s="29"/>
    </row>
    <row r="16" spans="1:17" x14ac:dyDescent="0.25">
      <c r="A16" s="71" t="s">
        <v>56</v>
      </c>
      <c r="B16" s="72">
        <v>45006</v>
      </c>
      <c r="C16" s="29"/>
      <c r="D16" s="29"/>
      <c r="E16" s="29"/>
    </row>
    <row r="17" spans="1:5" x14ac:dyDescent="0.25">
      <c r="A17" s="71" t="s">
        <v>57</v>
      </c>
      <c r="B17" s="66" t="s">
        <v>58</v>
      </c>
      <c r="C17" s="29"/>
      <c r="D17" s="29"/>
      <c r="E17" s="29"/>
    </row>
    <row r="18" spans="1:5" x14ac:dyDescent="0.25">
      <c r="A18" s="71" t="s">
        <v>59</v>
      </c>
      <c r="B18" s="66" t="s">
        <v>58</v>
      </c>
      <c r="C18" s="29"/>
      <c r="D18" s="29"/>
      <c r="E18" s="29"/>
    </row>
    <row r="19" spans="1:5" x14ac:dyDescent="0.25">
      <c r="A19" s="71" t="s">
        <v>60</v>
      </c>
      <c r="B19" s="72">
        <v>45043</v>
      </c>
      <c r="C19" s="29"/>
      <c r="D19" s="29"/>
      <c r="E19" s="29"/>
    </row>
    <row r="20" spans="1:5" x14ac:dyDescent="0.25">
      <c r="A20" s="71" t="s">
        <v>61</v>
      </c>
      <c r="B20" s="72">
        <v>45047</v>
      </c>
      <c r="C20" s="29"/>
      <c r="D20" s="29"/>
      <c r="E20" s="29"/>
    </row>
    <row r="21" spans="1:5" x14ac:dyDescent="0.25">
      <c r="A21" s="71" t="s">
        <v>62</v>
      </c>
      <c r="B21" s="72">
        <v>45093</v>
      </c>
      <c r="C21" s="29"/>
      <c r="D21" s="29"/>
      <c r="E21" s="29"/>
    </row>
  </sheetData>
  <mergeCells count="2">
    <mergeCell ref="A1:Q1"/>
    <mergeCell ref="A6:Q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752FE-F620-4F04-89C4-8592D3626987}">
  <sheetPr>
    <tabColor rgb="FF31859C"/>
  </sheetPr>
  <dimension ref="A1:V25"/>
  <sheetViews>
    <sheetView showGridLines="0" zoomScale="70" zoomScaleNormal="70" workbookViewId="0">
      <selection activeCell="B9" sqref="B9:B19"/>
    </sheetView>
  </sheetViews>
  <sheetFormatPr defaultColWidth="9.1796875" defaultRowHeight="13.5" x14ac:dyDescent="0.25"/>
  <cols>
    <col min="1" max="1" width="32.1796875" style="1" customWidth="1"/>
    <col min="2" max="16384" width="9.1796875" style="1"/>
  </cols>
  <sheetData>
    <row r="1" spans="1:22" ht="15" x14ac:dyDescent="0.3">
      <c r="A1" s="132" t="s">
        <v>63</v>
      </c>
      <c r="B1" s="132"/>
      <c r="C1" s="132"/>
      <c r="D1" s="132"/>
      <c r="E1" s="132"/>
      <c r="F1" s="132"/>
      <c r="G1" s="132"/>
      <c r="H1" s="132"/>
      <c r="I1" s="132"/>
      <c r="J1" s="132"/>
      <c r="K1" s="132"/>
      <c r="L1" s="132"/>
      <c r="M1" s="132"/>
      <c r="N1" s="132"/>
      <c r="O1" s="132"/>
      <c r="P1" s="132"/>
      <c r="Q1" s="132"/>
      <c r="R1" s="132"/>
      <c r="S1" s="132"/>
      <c r="T1" s="132"/>
      <c r="U1" s="132"/>
      <c r="V1" s="132"/>
    </row>
    <row r="2" spans="1:22" ht="8.25" customHeight="1" x14ac:dyDescent="0.3">
      <c r="A2" s="87"/>
      <c r="B2" s="87"/>
      <c r="C2" s="87"/>
      <c r="D2" s="87"/>
      <c r="E2" s="87"/>
      <c r="F2" s="87"/>
      <c r="G2" s="87"/>
      <c r="H2" s="87"/>
      <c r="I2" s="87"/>
      <c r="J2" s="87"/>
      <c r="K2" s="87"/>
      <c r="L2" s="87"/>
      <c r="M2" s="87"/>
      <c r="N2" s="87"/>
      <c r="O2" s="87"/>
      <c r="P2" s="87"/>
      <c r="Q2" s="87"/>
      <c r="R2" s="87"/>
      <c r="S2" s="87"/>
      <c r="T2" s="87"/>
      <c r="U2" s="87"/>
      <c r="V2" s="87"/>
    </row>
    <row r="3" spans="1:22" ht="14" x14ac:dyDescent="0.3">
      <c r="A3" s="88" t="s">
        <v>39</v>
      </c>
    </row>
    <row r="4" spans="1:22" ht="14" x14ac:dyDescent="0.3">
      <c r="A4" s="88"/>
    </row>
    <row r="5" spans="1:22" ht="14" x14ac:dyDescent="0.3">
      <c r="A5" s="88"/>
    </row>
    <row r="6" spans="1:22" ht="16.5" customHeight="1" x14ac:dyDescent="0.25">
      <c r="A6" s="142" t="s">
        <v>64</v>
      </c>
      <c r="B6" s="143"/>
      <c r="C6" s="143"/>
      <c r="D6" s="143"/>
      <c r="E6" s="143"/>
      <c r="F6" s="143"/>
      <c r="G6" s="143"/>
      <c r="H6" s="143"/>
      <c r="I6" s="143"/>
      <c r="J6" s="143"/>
      <c r="K6" s="143"/>
      <c r="L6" s="143"/>
      <c r="M6" s="143"/>
      <c r="N6" s="143"/>
      <c r="O6" s="143"/>
      <c r="P6" s="143"/>
      <c r="Q6" s="143"/>
      <c r="R6" s="143"/>
      <c r="S6" s="143"/>
      <c r="T6" s="143"/>
      <c r="U6" s="143"/>
      <c r="V6" s="144"/>
    </row>
    <row r="7" spans="1:22" x14ac:dyDescent="0.25">
      <c r="A7" s="145"/>
      <c r="B7" s="139"/>
      <c r="C7" s="139"/>
      <c r="D7" s="139"/>
      <c r="E7" s="139"/>
      <c r="F7" s="139"/>
      <c r="G7" s="139"/>
      <c r="H7" s="139"/>
      <c r="I7" s="139"/>
      <c r="J7" s="139"/>
      <c r="K7" s="139"/>
      <c r="L7" s="139"/>
      <c r="M7" s="139"/>
      <c r="N7" s="139"/>
      <c r="O7" s="139"/>
      <c r="P7" s="139"/>
      <c r="Q7" s="139"/>
      <c r="R7" s="139"/>
      <c r="S7" s="139"/>
      <c r="T7" s="139"/>
      <c r="U7" s="139"/>
      <c r="V7" s="146"/>
    </row>
    <row r="8" spans="1:22" ht="41.25" customHeight="1" x14ac:dyDescent="0.25">
      <c r="A8" s="147"/>
      <c r="B8" s="136"/>
      <c r="C8" s="136"/>
      <c r="D8" s="136"/>
      <c r="E8" s="136"/>
      <c r="F8" s="136"/>
      <c r="G8" s="136"/>
      <c r="H8" s="136"/>
      <c r="I8" s="136"/>
      <c r="J8" s="136"/>
      <c r="K8" s="136"/>
      <c r="L8" s="136"/>
      <c r="M8" s="136"/>
      <c r="N8" s="136"/>
      <c r="O8" s="136"/>
      <c r="P8" s="136"/>
      <c r="Q8" s="136"/>
      <c r="R8" s="136"/>
      <c r="S8" s="136"/>
      <c r="T8" s="136"/>
      <c r="U8" s="136"/>
      <c r="V8" s="137"/>
    </row>
    <row r="9" spans="1:22" x14ac:dyDescent="0.25">
      <c r="A9" s="2"/>
      <c r="B9" s="2"/>
      <c r="C9" s="2"/>
      <c r="D9" s="2"/>
      <c r="E9" s="2"/>
      <c r="F9" s="2"/>
      <c r="G9" s="2"/>
      <c r="H9" s="2"/>
      <c r="I9" s="2"/>
      <c r="J9" s="2"/>
      <c r="K9" s="2"/>
      <c r="L9" s="2"/>
      <c r="M9" s="2"/>
      <c r="N9" s="2"/>
      <c r="O9" s="2"/>
      <c r="P9" s="2"/>
      <c r="Q9" s="2"/>
      <c r="R9" s="2"/>
      <c r="S9" s="2"/>
      <c r="T9" s="2"/>
      <c r="U9" s="2"/>
      <c r="V9" s="2"/>
    </row>
    <row r="10" spans="1:22" x14ac:dyDescent="0.25">
      <c r="A10" s="7" t="s">
        <v>65</v>
      </c>
      <c r="B10" s="2"/>
      <c r="C10" s="2"/>
      <c r="D10" s="2"/>
      <c r="E10" s="7" t="s">
        <v>66</v>
      </c>
      <c r="F10" s="2"/>
      <c r="G10" s="2"/>
      <c r="H10" s="2"/>
      <c r="I10" s="2"/>
      <c r="J10" s="2"/>
      <c r="K10" s="2"/>
      <c r="L10" s="2"/>
      <c r="M10" s="2"/>
      <c r="N10" s="2"/>
      <c r="O10" s="2"/>
      <c r="P10" s="2"/>
      <c r="Q10" s="2"/>
      <c r="R10" s="2"/>
      <c r="S10" s="2"/>
      <c r="T10" s="2"/>
      <c r="U10" s="2"/>
      <c r="V10" s="2"/>
    </row>
    <row r="11" spans="1:22" x14ac:dyDescent="0.25">
      <c r="A11" s="43" t="s">
        <v>67</v>
      </c>
      <c r="B11" s="43" t="s">
        <v>68</v>
      </c>
      <c r="C11" s="67" t="s">
        <v>69</v>
      </c>
      <c r="D11" s="2"/>
      <c r="E11" s="2"/>
      <c r="F11" s="2"/>
      <c r="G11" s="2"/>
      <c r="H11" s="2"/>
      <c r="I11" s="2"/>
      <c r="J11" s="2"/>
      <c r="K11" s="2"/>
      <c r="L11" s="2"/>
      <c r="M11" s="2"/>
      <c r="N11" s="2"/>
      <c r="O11" s="2"/>
      <c r="P11" s="2"/>
      <c r="Q11" s="2"/>
      <c r="R11" s="2"/>
      <c r="S11" s="2"/>
      <c r="T11" s="2"/>
      <c r="U11" s="2"/>
      <c r="V11" s="2"/>
    </row>
    <row r="12" spans="1:22" x14ac:dyDescent="0.25">
      <c r="A12" s="63" t="s">
        <v>70</v>
      </c>
      <c r="B12" s="63" t="s">
        <v>71</v>
      </c>
      <c r="C12" s="44" t="s">
        <v>58</v>
      </c>
      <c r="D12" s="2"/>
      <c r="E12" s="2"/>
      <c r="F12" s="2"/>
      <c r="G12" s="2"/>
      <c r="H12" s="2"/>
      <c r="I12" s="2"/>
      <c r="J12" s="2"/>
      <c r="K12" s="2"/>
      <c r="L12" s="2"/>
      <c r="M12" s="2"/>
      <c r="N12" s="2"/>
      <c r="O12" s="2"/>
      <c r="P12" s="2"/>
      <c r="Q12" s="2"/>
      <c r="R12" s="2"/>
      <c r="S12" s="2"/>
      <c r="T12" s="2"/>
      <c r="U12" s="2"/>
      <c r="V12" s="2"/>
    </row>
    <row r="13" spans="1:22" x14ac:dyDescent="0.25">
      <c r="A13" s="63" t="s">
        <v>72</v>
      </c>
      <c r="B13" s="63" t="s">
        <v>71</v>
      </c>
      <c r="C13" s="44" t="s">
        <v>58</v>
      </c>
      <c r="D13" s="2"/>
      <c r="E13" s="2"/>
      <c r="F13" s="2"/>
      <c r="G13" s="2"/>
      <c r="H13" s="2"/>
      <c r="I13" s="2"/>
      <c r="J13" s="2"/>
      <c r="K13" s="2"/>
      <c r="L13" s="2"/>
      <c r="M13" s="2"/>
      <c r="N13" s="2"/>
      <c r="O13" s="2"/>
      <c r="P13" s="2"/>
      <c r="Q13" s="2"/>
      <c r="R13" s="2"/>
      <c r="S13" s="2"/>
      <c r="T13" s="2"/>
      <c r="U13" s="2"/>
      <c r="V13" s="2"/>
    </row>
    <row r="14" spans="1:22" x14ac:dyDescent="0.25">
      <c r="A14" s="63" t="s">
        <v>73</v>
      </c>
      <c r="B14" s="63" t="s">
        <v>71</v>
      </c>
      <c r="C14" s="44" t="s">
        <v>58</v>
      </c>
      <c r="D14" s="2"/>
      <c r="E14" s="2"/>
      <c r="F14" s="2"/>
      <c r="G14" s="2"/>
      <c r="H14" s="2"/>
      <c r="I14" s="2"/>
      <c r="J14" s="2"/>
      <c r="K14" s="2"/>
      <c r="L14" s="2"/>
      <c r="M14" s="2"/>
      <c r="N14" s="2"/>
      <c r="O14" s="2"/>
      <c r="P14" s="2"/>
      <c r="Q14" s="2"/>
      <c r="R14" s="2"/>
      <c r="S14" s="2"/>
      <c r="T14" s="2"/>
      <c r="U14" s="2"/>
      <c r="V14" s="2"/>
    </row>
    <row r="15" spans="1:22" x14ac:dyDescent="0.25">
      <c r="A15" s="63" t="s">
        <v>74</v>
      </c>
      <c r="B15" s="63" t="s">
        <v>71</v>
      </c>
      <c r="C15" s="44" t="s">
        <v>58</v>
      </c>
      <c r="D15" s="2"/>
      <c r="E15" s="2"/>
      <c r="F15" s="2"/>
      <c r="G15" s="2"/>
      <c r="H15" s="2"/>
      <c r="I15" s="2"/>
      <c r="J15" s="2"/>
      <c r="K15" s="2"/>
      <c r="L15" s="2"/>
      <c r="M15" s="2"/>
      <c r="N15" s="2"/>
      <c r="O15" s="2"/>
      <c r="P15" s="2"/>
      <c r="Q15" s="2"/>
      <c r="R15" s="2"/>
      <c r="S15" s="2"/>
      <c r="T15" s="2"/>
      <c r="U15" s="2"/>
      <c r="V15" s="2"/>
    </row>
    <row r="16" spans="1:22" x14ac:dyDescent="0.25">
      <c r="A16" s="63" t="s">
        <v>75</v>
      </c>
      <c r="B16" s="63" t="s">
        <v>71</v>
      </c>
      <c r="C16" s="44" t="s">
        <v>58</v>
      </c>
      <c r="D16" s="2"/>
      <c r="E16" s="2"/>
      <c r="F16" s="2"/>
      <c r="G16" s="2"/>
      <c r="H16" s="2"/>
      <c r="I16" s="2"/>
      <c r="J16" s="2"/>
      <c r="K16" s="2"/>
      <c r="L16" s="2"/>
      <c r="M16" s="2"/>
      <c r="N16" s="2"/>
      <c r="O16" s="2"/>
      <c r="P16" s="2"/>
      <c r="Q16" s="2"/>
      <c r="R16" s="2"/>
      <c r="S16" s="2"/>
      <c r="T16" s="2"/>
      <c r="U16" s="2"/>
      <c r="V16" s="2"/>
    </row>
    <row r="17" spans="1:22" x14ac:dyDescent="0.25">
      <c r="A17" s="63" t="s">
        <v>76</v>
      </c>
      <c r="B17" s="63" t="s">
        <v>71</v>
      </c>
      <c r="C17" s="44" t="s">
        <v>58</v>
      </c>
      <c r="D17" s="2"/>
      <c r="E17" s="2"/>
      <c r="F17" s="2"/>
      <c r="G17" s="2"/>
      <c r="H17" s="2"/>
      <c r="I17" s="2"/>
      <c r="J17" s="2"/>
      <c r="K17" s="2"/>
      <c r="L17" s="2"/>
      <c r="M17" s="2"/>
      <c r="N17" s="2"/>
      <c r="O17" s="2"/>
      <c r="P17" s="2"/>
      <c r="Q17" s="2"/>
      <c r="R17" s="2"/>
      <c r="S17" s="2"/>
      <c r="T17" s="2"/>
      <c r="U17" s="2"/>
      <c r="V17" s="2"/>
    </row>
    <row r="18" spans="1:22" x14ac:dyDescent="0.25">
      <c r="A18" s="2"/>
      <c r="B18" s="2"/>
      <c r="C18" s="2"/>
      <c r="D18" s="2"/>
      <c r="E18" s="2"/>
      <c r="F18" s="2"/>
      <c r="G18" s="2"/>
      <c r="H18" s="2"/>
      <c r="I18" s="2"/>
      <c r="J18" s="2"/>
      <c r="K18" s="2"/>
      <c r="L18" s="2"/>
      <c r="M18" s="2"/>
      <c r="N18" s="2"/>
      <c r="O18" s="2"/>
      <c r="P18" s="2"/>
      <c r="Q18" s="2"/>
      <c r="R18" s="2"/>
      <c r="S18" s="2"/>
      <c r="T18" s="2"/>
      <c r="U18" s="2"/>
      <c r="V18" s="2"/>
    </row>
    <row r="19" spans="1:22" x14ac:dyDescent="0.25">
      <c r="A19" s="7" t="s">
        <v>77</v>
      </c>
      <c r="B19" s="2"/>
      <c r="C19" s="2"/>
      <c r="D19" s="2"/>
      <c r="E19" s="2"/>
      <c r="F19" s="2"/>
      <c r="G19" s="2"/>
      <c r="H19" s="2"/>
      <c r="I19" s="2"/>
      <c r="J19" s="2"/>
      <c r="K19" s="2"/>
      <c r="L19" s="2"/>
      <c r="M19" s="2"/>
      <c r="N19" s="2"/>
      <c r="O19" s="2"/>
      <c r="P19" s="2"/>
      <c r="Q19" s="2"/>
      <c r="R19" s="2"/>
      <c r="S19" s="2"/>
      <c r="T19" s="2"/>
      <c r="U19" s="2"/>
      <c r="V19" s="2"/>
    </row>
    <row r="20" spans="1:22" x14ac:dyDescent="0.25">
      <c r="A20" s="67" t="s">
        <v>67</v>
      </c>
      <c r="B20" s="67" t="s">
        <v>68</v>
      </c>
      <c r="C20" s="67" t="s">
        <v>69</v>
      </c>
      <c r="D20" s="2"/>
      <c r="E20" s="2"/>
      <c r="F20" s="2"/>
      <c r="G20" s="2"/>
      <c r="H20" s="2"/>
      <c r="I20" s="2"/>
      <c r="J20" s="2"/>
      <c r="K20" s="2"/>
      <c r="L20" s="2"/>
      <c r="M20" s="2"/>
      <c r="N20" s="2"/>
      <c r="O20" s="2"/>
      <c r="P20" s="2"/>
      <c r="Q20" s="2"/>
      <c r="R20" s="2"/>
      <c r="S20" s="2"/>
      <c r="T20" s="2"/>
      <c r="U20" s="2"/>
      <c r="V20" s="2"/>
    </row>
    <row r="21" spans="1:22" x14ac:dyDescent="0.25">
      <c r="A21" s="44" t="s">
        <v>78</v>
      </c>
      <c r="B21" s="44" t="s">
        <v>79</v>
      </c>
      <c r="C21" s="44" t="s">
        <v>58</v>
      </c>
      <c r="D21" s="2"/>
      <c r="E21" s="2"/>
      <c r="F21" s="2"/>
      <c r="G21" s="2"/>
      <c r="H21" s="2"/>
      <c r="I21" s="2"/>
      <c r="J21" s="2"/>
      <c r="K21" s="2"/>
      <c r="L21" s="2"/>
      <c r="M21" s="2"/>
      <c r="N21" s="2"/>
      <c r="O21" s="2"/>
      <c r="P21" s="2"/>
      <c r="Q21" s="2"/>
      <c r="R21" s="2"/>
      <c r="S21" s="2"/>
      <c r="T21" s="2"/>
      <c r="U21" s="2"/>
      <c r="V21" s="2"/>
    </row>
    <row r="22" spans="1:22" x14ac:dyDescent="0.25">
      <c r="A22" s="44" t="s">
        <v>80</v>
      </c>
      <c r="B22" s="44" t="s">
        <v>58</v>
      </c>
      <c r="C22" s="44" t="s">
        <v>58</v>
      </c>
      <c r="D22" s="2"/>
      <c r="E22" s="2"/>
      <c r="F22" s="2"/>
      <c r="G22" s="2"/>
      <c r="H22" s="2"/>
      <c r="I22" s="2"/>
      <c r="J22" s="2"/>
      <c r="K22" s="2"/>
      <c r="L22" s="2"/>
      <c r="M22" s="2"/>
      <c r="N22" s="2"/>
      <c r="O22" s="2"/>
      <c r="P22" s="2"/>
      <c r="Q22" s="2"/>
      <c r="R22" s="2"/>
      <c r="S22" s="2"/>
      <c r="T22" s="2"/>
      <c r="U22" s="2"/>
      <c r="V22" s="2"/>
    </row>
    <row r="23" spans="1:22" x14ac:dyDescent="0.25">
      <c r="C23" s="2"/>
      <c r="D23" s="2"/>
      <c r="E23" s="2"/>
      <c r="F23" s="2"/>
      <c r="G23" s="2"/>
      <c r="H23" s="2"/>
      <c r="I23" s="2"/>
      <c r="J23" s="2"/>
      <c r="K23" s="2"/>
      <c r="L23" s="2"/>
      <c r="M23" s="2"/>
      <c r="N23" s="2"/>
      <c r="O23" s="2"/>
      <c r="P23" s="2"/>
      <c r="Q23" s="2"/>
      <c r="R23" s="2"/>
      <c r="S23" s="2"/>
      <c r="T23" s="2"/>
      <c r="U23" s="2"/>
      <c r="V23" s="2"/>
    </row>
    <row r="24" spans="1:22" x14ac:dyDescent="0.25">
      <c r="A24" s="62"/>
      <c r="B24" s="62"/>
      <c r="C24" s="2"/>
      <c r="D24" s="2"/>
      <c r="E24" s="2"/>
      <c r="F24" s="2"/>
      <c r="G24" s="2"/>
      <c r="H24" s="2"/>
      <c r="I24" s="2"/>
      <c r="J24" s="2"/>
      <c r="K24" s="2"/>
      <c r="L24" s="2"/>
      <c r="M24" s="2"/>
      <c r="N24" s="2"/>
      <c r="O24" s="2"/>
      <c r="P24" s="2"/>
      <c r="Q24" s="2"/>
      <c r="R24" s="2"/>
      <c r="S24" s="2"/>
      <c r="T24" s="2"/>
      <c r="U24" s="2"/>
      <c r="V24" s="2"/>
    </row>
    <row r="25" spans="1:22" x14ac:dyDescent="0.25">
      <c r="A25" s="62"/>
      <c r="B25" s="62"/>
      <c r="C25" s="2"/>
      <c r="D25" s="2"/>
      <c r="E25" s="2"/>
      <c r="F25" s="2"/>
      <c r="G25" s="2"/>
      <c r="H25" s="2"/>
      <c r="I25" s="2"/>
      <c r="J25" s="2"/>
      <c r="K25" s="2"/>
      <c r="L25" s="2"/>
      <c r="M25" s="2"/>
      <c r="N25" s="2"/>
      <c r="O25" s="2"/>
      <c r="P25" s="2"/>
      <c r="Q25" s="2"/>
      <c r="R25" s="2"/>
      <c r="S25" s="2"/>
      <c r="T25" s="2"/>
      <c r="U25" s="2"/>
      <c r="V25" s="2"/>
    </row>
  </sheetData>
  <mergeCells count="2">
    <mergeCell ref="A1:V1"/>
    <mergeCell ref="A6:V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70888-9A4D-4E47-B8C0-23C7EC9B3916}">
  <sheetPr>
    <tabColor rgb="FF31859C"/>
  </sheetPr>
  <dimension ref="A1:U60"/>
  <sheetViews>
    <sheetView showGridLines="0" topLeftCell="A42" zoomScale="55" zoomScaleNormal="55" workbookViewId="0">
      <selection activeCell="Y110" sqref="Y110"/>
    </sheetView>
  </sheetViews>
  <sheetFormatPr defaultColWidth="9.1796875" defaultRowHeight="12.5" x14ac:dyDescent="0.25"/>
  <cols>
    <col min="1" max="2" width="11.26953125" style="2" customWidth="1"/>
    <col min="3" max="3" width="11.26953125" style="14" customWidth="1"/>
    <col min="4" max="4" width="17.453125" style="14" bestFit="1" customWidth="1"/>
    <col min="5" max="5" width="11.26953125" style="14" customWidth="1"/>
    <col min="6" max="7" width="11.26953125" style="2" customWidth="1"/>
    <col min="8" max="9" width="9.1796875" style="2"/>
    <col min="10" max="11" width="13.81640625" style="2" customWidth="1"/>
    <col min="12" max="12" width="17.453125" style="2" bestFit="1" customWidth="1"/>
    <col min="13" max="13" width="11.453125" style="2" customWidth="1"/>
    <col min="14" max="15" width="10.1796875" style="2" customWidth="1"/>
    <col min="16" max="20" width="8.7265625" style="2" customWidth="1"/>
    <col min="21" max="16384" width="9.1796875" style="2"/>
  </cols>
  <sheetData>
    <row r="1" spans="1:21" ht="15" x14ac:dyDescent="0.3">
      <c r="A1" s="132" t="s">
        <v>81</v>
      </c>
      <c r="B1" s="132"/>
      <c r="C1" s="132"/>
      <c r="D1" s="132"/>
      <c r="E1" s="132"/>
      <c r="F1" s="132"/>
      <c r="G1" s="132"/>
      <c r="H1" s="132"/>
      <c r="I1" s="132"/>
      <c r="J1" s="132"/>
      <c r="K1" s="132"/>
      <c r="L1" s="132"/>
      <c r="M1" s="132"/>
      <c r="N1" s="132"/>
      <c r="O1" s="132"/>
      <c r="P1" s="132"/>
      <c r="Q1" s="132"/>
      <c r="R1" s="132"/>
      <c r="S1" s="132"/>
      <c r="T1" s="132"/>
      <c r="U1" s="132"/>
    </row>
    <row r="2" spans="1:21" ht="6.75" customHeight="1" x14ac:dyDescent="0.3">
      <c r="A2" s="93"/>
      <c r="B2" s="93"/>
      <c r="C2" s="93"/>
      <c r="D2" s="93"/>
      <c r="E2" s="93"/>
      <c r="F2" s="93"/>
      <c r="G2" s="93"/>
      <c r="H2" s="93"/>
      <c r="I2" s="93"/>
      <c r="J2" s="93"/>
      <c r="K2" s="93"/>
      <c r="L2" s="93"/>
      <c r="M2" s="93"/>
      <c r="N2" s="93"/>
      <c r="O2" s="93"/>
      <c r="P2" s="93"/>
      <c r="Q2" s="93"/>
      <c r="R2" s="93"/>
      <c r="S2" s="93"/>
      <c r="T2" s="93"/>
      <c r="U2" s="93"/>
    </row>
    <row r="3" spans="1:21" ht="14" x14ac:dyDescent="0.3">
      <c r="A3" s="88" t="s">
        <v>39</v>
      </c>
    </row>
    <row r="4" spans="1:21" ht="14" x14ac:dyDescent="0.3">
      <c r="A4" s="88"/>
    </row>
    <row r="5" spans="1:21" ht="14" x14ac:dyDescent="0.3">
      <c r="A5" s="88"/>
    </row>
    <row r="6" spans="1:21" ht="97.5" customHeight="1" x14ac:dyDescent="0.25">
      <c r="A6" s="148" t="s">
        <v>82</v>
      </c>
      <c r="B6" s="148"/>
      <c r="C6" s="148"/>
      <c r="D6" s="148"/>
      <c r="E6" s="148"/>
      <c r="F6" s="148"/>
      <c r="G6" s="148"/>
      <c r="H6" s="148"/>
      <c r="I6" s="148"/>
      <c r="J6" s="148"/>
      <c r="K6" s="148"/>
      <c r="L6" s="18"/>
      <c r="M6" s="18"/>
      <c r="N6" s="18"/>
      <c r="O6" s="18"/>
      <c r="P6" s="18"/>
      <c r="Q6" s="18"/>
      <c r="R6" s="18"/>
      <c r="S6" s="18"/>
      <c r="T6" s="18"/>
    </row>
    <row r="7" spans="1:21" x14ac:dyDescent="0.25">
      <c r="A7" s="7"/>
    </row>
    <row r="8" spans="1:21" ht="175.5" customHeight="1" x14ac:dyDescent="0.25">
      <c r="A8" s="149" t="s">
        <v>83</v>
      </c>
      <c r="B8" s="149"/>
      <c r="C8" s="149"/>
      <c r="D8" s="149"/>
      <c r="E8" s="149"/>
      <c r="F8" s="149"/>
      <c r="G8" s="149"/>
      <c r="H8" s="149"/>
      <c r="I8" s="149"/>
      <c r="J8" s="149"/>
      <c r="K8" s="149"/>
      <c r="L8" s="19"/>
      <c r="M8" s="19"/>
      <c r="N8" s="19"/>
      <c r="O8" s="19"/>
      <c r="P8" s="19"/>
      <c r="Q8" s="19"/>
      <c r="R8" s="19"/>
      <c r="S8" s="19"/>
      <c r="T8" s="19"/>
    </row>
    <row r="9" spans="1:21" x14ac:dyDescent="0.25">
      <c r="A9" s="12"/>
    </row>
    <row r="10" spans="1:21" ht="15" customHeight="1" x14ac:dyDescent="0.25">
      <c r="A10" s="153" t="s">
        <v>84</v>
      </c>
      <c r="B10" s="153"/>
      <c r="C10" s="153"/>
      <c r="D10" s="153"/>
      <c r="E10" s="153"/>
      <c r="F10" s="153"/>
      <c r="G10" s="153"/>
      <c r="I10" s="154" t="s">
        <v>85</v>
      </c>
      <c r="J10" s="155"/>
      <c r="K10" s="155"/>
      <c r="L10" s="155"/>
      <c r="M10" s="155"/>
      <c r="N10" s="155"/>
      <c r="O10" s="156"/>
    </row>
    <row r="11" spans="1:21" ht="15" customHeight="1" x14ac:dyDescent="0.25">
      <c r="A11" s="150" t="s">
        <v>86</v>
      </c>
      <c r="B11" s="151"/>
      <c r="C11" s="151"/>
      <c r="D11" s="152"/>
      <c r="E11" s="150" t="s">
        <v>87</v>
      </c>
      <c r="F11" s="151"/>
      <c r="G11" s="152"/>
      <c r="I11" s="150" t="s">
        <v>86</v>
      </c>
      <c r="J11" s="151"/>
      <c r="K11" s="151"/>
      <c r="L11" s="152"/>
      <c r="M11" s="150" t="s">
        <v>87</v>
      </c>
      <c r="N11" s="151"/>
      <c r="O11" s="152"/>
    </row>
    <row r="12" spans="1:21" x14ac:dyDescent="0.25">
      <c r="A12" s="15" t="s">
        <v>88</v>
      </c>
      <c r="B12" s="15" t="s">
        <v>89</v>
      </c>
      <c r="C12" s="15" t="s">
        <v>90</v>
      </c>
      <c r="D12" s="15" t="s">
        <v>91</v>
      </c>
      <c r="E12" s="69" t="s">
        <v>92</v>
      </c>
      <c r="F12" s="69" t="s">
        <v>50</v>
      </c>
      <c r="G12" s="69" t="s">
        <v>93</v>
      </c>
      <c r="I12" s="15" t="s">
        <v>88</v>
      </c>
      <c r="J12" s="15" t="s">
        <v>89</v>
      </c>
      <c r="K12" s="15" t="s">
        <v>90</v>
      </c>
      <c r="L12" s="15" t="s">
        <v>91</v>
      </c>
      <c r="M12" s="70" t="s">
        <v>92</v>
      </c>
      <c r="N12" s="70" t="s">
        <v>50</v>
      </c>
      <c r="O12" s="70" t="s">
        <v>93</v>
      </c>
    </row>
    <row r="13" spans="1:21" x14ac:dyDescent="0.25">
      <c r="A13" s="16">
        <v>1</v>
      </c>
      <c r="B13" s="17">
        <v>0</v>
      </c>
      <c r="C13" s="17">
        <v>2.0833333333333332E-2</v>
      </c>
      <c r="D13" s="17">
        <v>2.0833333333333332E-2</v>
      </c>
      <c r="E13" s="20" t="s">
        <v>94</v>
      </c>
      <c r="F13" s="20" t="s">
        <v>94</v>
      </c>
      <c r="G13" s="20" t="s">
        <v>94</v>
      </c>
      <c r="I13" s="16">
        <v>1</v>
      </c>
      <c r="J13" s="17">
        <v>0</v>
      </c>
      <c r="K13" s="17">
        <v>2.0833333333333332E-2</v>
      </c>
      <c r="L13" s="17">
        <v>2.0833333333333332E-2</v>
      </c>
      <c r="M13" s="21" t="s">
        <v>94</v>
      </c>
      <c r="N13" s="21" t="s">
        <v>94</v>
      </c>
      <c r="O13" s="21" t="s">
        <v>94</v>
      </c>
    </row>
    <row r="14" spans="1:21" x14ac:dyDescent="0.25">
      <c r="A14" s="16">
        <v>2</v>
      </c>
      <c r="B14" s="17">
        <v>2.0833333333333332E-2</v>
      </c>
      <c r="C14" s="17">
        <v>4.1666666666666664E-2</v>
      </c>
      <c r="D14" s="17">
        <v>4.1666666666666664E-2</v>
      </c>
      <c r="E14" s="20" t="s">
        <v>94</v>
      </c>
      <c r="F14" s="20" t="s">
        <v>94</v>
      </c>
      <c r="G14" s="20" t="s">
        <v>94</v>
      </c>
      <c r="I14" s="16">
        <v>2</v>
      </c>
      <c r="J14" s="17">
        <v>2.0833333333333332E-2</v>
      </c>
      <c r="K14" s="17">
        <v>4.1666666666666664E-2</v>
      </c>
      <c r="L14" s="17">
        <v>4.1666666666666664E-2</v>
      </c>
      <c r="M14" s="21" t="s">
        <v>94</v>
      </c>
      <c r="N14" s="21" t="s">
        <v>94</v>
      </c>
      <c r="O14" s="21" t="s">
        <v>94</v>
      </c>
    </row>
    <row r="15" spans="1:21" x14ac:dyDescent="0.25">
      <c r="A15" s="16">
        <v>3</v>
      </c>
      <c r="B15" s="17">
        <v>4.1666666666666664E-2</v>
      </c>
      <c r="C15" s="17">
        <v>6.25E-2</v>
      </c>
      <c r="D15" s="17">
        <v>6.25E-2</v>
      </c>
      <c r="E15" s="20" t="s">
        <v>94</v>
      </c>
      <c r="F15" s="20" t="s">
        <v>94</v>
      </c>
      <c r="G15" s="20" t="s">
        <v>94</v>
      </c>
      <c r="I15" s="16">
        <v>3</v>
      </c>
      <c r="J15" s="17">
        <v>4.1666666666666664E-2</v>
      </c>
      <c r="K15" s="17">
        <v>6.25E-2</v>
      </c>
      <c r="L15" s="17">
        <v>6.25E-2</v>
      </c>
      <c r="M15" s="21" t="s">
        <v>94</v>
      </c>
      <c r="N15" s="21" t="s">
        <v>94</v>
      </c>
      <c r="O15" s="21" t="s">
        <v>94</v>
      </c>
    </row>
    <row r="16" spans="1:21" x14ac:dyDescent="0.25">
      <c r="A16" s="16">
        <v>4</v>
      </c>
      <c r="B16" s="17">
        <v>6.25E-2</v>
      </c>
      <c r="C16" s="17">
        <v>8.3333333333333301E-2</v>
      </c>
      <c r="D16" s="17">
        <v>8.3333333333333301E-2</v>
      </c>
      <c r="E16" s="20" t="s">
        <v>94</v>
      </c>
      <c r="F16" s="20" t="s">
        <v>94</v>
      </c>
      <c r="G16" s="20" t="s">
        <v>94</v>
      </c>
      <c r="I16" s="16">
        <v>4</v>
      </c>
      <c r="J16" s="17">
        <v>6.25E-2</v>
      </c>
      <c r="K16" s="17">
        <v>8.3333333333333301E-2</v>
      </c>
      <c r="L16" s="17">
        <v>8.3333333333333301E-2</v>
      </c>
      <c r="M16" s="21" t="s">
        <v>94</v>
      </c>
      <c r="N16" s="21" t="s">
        <v>94</v>
      </c>
      <c r="O16" s="21" t="s">
        <v>94</v>
      </c>
    </row>
    <row r="17" spans="1:15" x14ac:dyDescent="0.25">
      <c r="A17" s="16">
        <v>5</v>
      </c>
      <c r="B17" s="17">
        <v>8.3333333333333301E-2</v>
      </c>
      <c r="C17" s="17">
        <v>0.104166666666667</v>
      </c>
      <c r="D17" s="17">
        <v>0.104166666666667</v>
      </c>
      <c r="E17" s="20" t="s">
        <v>94</v>
      </c>
      <c r="F17" s="20" t="s">
        <v>94</v>
      </c>
      <c r="G17" s="20" t="s">
        <v>94</v>
      </c>
      <c r="I17" s="16">
        <v>5</v>
      </c>
      <c r="J17" s="17">
        <v>8.3333333333333301E-2</v>
      </c>
      <c r="K17" s="17">
        <v>0.104166666666667</v>
      </c>
      <c r="L17" s="17">
        <v>0.104166666666667</v>
      </c>
      <c r="M17" s="21" t="s">
        <v>94</v>
      </c>
      <c r="N17" s="21" t="s">
        <v>94</v>
      </c>
      <c r="O17" s="21" t="s">
        <v>94</v>
      </c>
    </row>
    <row r="18" spans="1:15" x14ac:dyDescent="0.25">
      <c r="A18" s="16">
        <v>6</v>
      </c>
      <c r="B18" s="17">
        <v>0.104166666666667</v>
      </c>
      <c r="C18" s="17">
        <v>0.125</v>
      </c>
      <c r="D18" s="17">
        <v>0.125</v>
      </c>
      <c r="E18" s="20" t="s">
        <v>94</v>
      </c>
      <c r="F18" s="20" t="s">
        <v>94</v>
      </c>
      <c r="G18" s="20" t="s">
        <v>94</v>
      </c>
      <c r="I18" s="16">
        <v>6</v>
      </c>
      <c r="J18" s="17">
        <v>0.104166666666667</v>
      </c>
      <c r="K18" s="17">
        <v>0.125</v>
      </c>
      <c r="L18" s="17">
        <v>0.125</v>
      </c>
      <c r="M18" s="21" t="s">
        <v>94</v>
      </c>
      <c r="N18" s="21" t="s">
        <v>94</v>
      </c>
      <c r="O18" s="21" t="s">
        <v>94</v>
      </c>
    </row>
    <row r="19" spans="1:15" x14ac:dyDescent="0.25">
      <c r="A19" s="16">
        <v>7</v>
      </c>
      <c r="B19" s="17">
        <v>0.125</v>
      </c>
      <c r="C19" s="17">
        <v>0.14583333333333301</v>
      </c>
      <c r="D19" s="17">
        <v>0.14583333333333301</v>
      </c>
      <c r="E19" s="20" t="s">
        <v>94</v>
      </c>
      <c r="F19" s="20" t="s">
        <v>94</v>
      </c>
      <c r="G19" s="20" t="s">
        <v>94</v>
      </c>
      <c r="I19" s="16">
        <v>7</v>
      </c>
      <c r="J19" s="17">
        <v>0.125</v>
      </c>
      <c r="K19" s="17">
        <v>0.14583333333333301</v>
      </c>
      <c r="L19" s="17">
        <v>0.14583333333333301</v>
      </c>
      <c r="M19" s="21" t="s">
        <v>94</v>
      </c>
      <c r="N19" s="21" t="s">
        <v>94</v>
      </c>
      <c r="O19" s="21" t="s">
        <v>94</v>
      </c>
    </row>
    <row r="20" spans="1:15" x14ac:dyDescent="0.25">
      <c r="A20" s="16">
        <v>8</v>
      </c>
      <c r="B20" s="17">
        <v>0.14583333333333301</v>
      </c>
      <c r="C20" s="17">
        <v>0.16666666666666699</v>
      </c>
      <c r="D20" s="17">
        <v>0.16666666666666699</v>
      </c>
      <c r="E20" s="20" t="s">
        <v>94</v>
      </c>
      <c r="F20" s="20" t="s">
        <v>94</v>
      </c>
      <c r="G20" s="20" t="s">
        <v>94</v>
      </c>
      <c r="I20" s="16">
        <v>8</v>
      </c>
      <c r="J20" s="17">
        <v>0.14583333333333301</v>
      </c>
      <c r="K20" s="17">
        <v>0.16666666666666699</v>
      </c>
      <c r="L20" s="17">
        <v>0.16666666666666699</v>
      </c>
      <c r="M20" s="21" t="s">
        <v>94</v>
      </c>
      <c r="N20" s="21" t="s">
        <v>94</v>
      </c>
      <c r="O20" s="21" t="s">
        <v>94</v>
      </c>
    </row>
    <row r="21" spans="1:15" x14ac:dyDescent="0.25">
      <c r="A21" s="16">
        <v>9</v>
      </c>
      <c r="B21" s="17">
        <v>0.16666666666666699</v>
      </c>
      <c r="C21" s="17">
        <v>0.1875</v>
      </c>
      <c r="D21" s="17">
        <v>0.1875</v>
      </c>
      <c r="E21" s="20" t="s">
        <v>94</v>
      </c>
      <c r="F21" s="20" t="s">
        <v>94</v>
      </c>
      <c r="G21" s="20" t="s">
        <v>94</v>
      </c>
      <c r="I21" s="16">
        <v>9</v>
      </c>
      <c r="J21" s="17">
        <v>0.16666666666666699</v>
      </c>
      <c r="K21" s="17">
        <v>0.1875</v>
      </c>
      <c r="L21" s="17">
        <v>0.1875</v>
      </c>
      <c r="M21" s="21" t="s">
        <v>94</v>
      </c>
      <c r="N21" s="21" t="s">
        <v>94</v>
      </c>
      <c r="O21" s="21" t="s">
        <v>94</v>
      </c>
    </row>
    <row r="22" spans="1:15" x14ac:dyDescent="0.25">
      <c r="A22" s="16">
        <v>10</v>
      </c>
      <c r="B22" s="17">
        <v>0.1875</v>
      </c>
      <c r="C22" s="17">
        <v>0.20833333333333301</v>
      </c>
      <c r="D22" s="17">
        <v>0.20833333333333301</v>
      </c>
      <c r="E22" s="20" t="s">
        <v>94</v>
      </c>
      <c r="F22" s="20" t="s">
        <v>94</v>
      </c>
      <c r="G22" s="20" t="s">
        <v>94</v>
      </c>
      <c r="I22" s="16">
        <v>10</v>
      </c>
      <c r="J22" s="17">
        <v>0.1875</v>
      </c>
      <c r="K22" s="17">
        <v>0.20833333333333301</v>
      </c>
      <c r="L22" s="17">
        <v>0.20833333333333301</v>
      </c>
      <c r="M22" s="21" t="s">
        <v>94</v>
      </c>
      <c r="N22" s="21" t="s">
        <v>94</v>
      </c>
      <c r="O22" s="21" t="s">
        <v>94</v>
      </c>
    </row>
    <row r="23" spans="1:15" x14ac:dyDescent="0.25">
      <c r="A23" s="16">
        <v>11</v>
      </c>
      <c r="B23" s="17">
        <v>0.20833333333333301</v>
      </c>
      <c r="C23" s="17">
        <v>0.22916666666666699</v>
      </c>
      <c r="D23" s="17">
        <v>0.22916666666666699</v>
      </c>
      <c r="E23" s="20" t="s">
        <v>94</v>
      </c>
      <c r="F23" s="20" t="s">
        <v>94</v>
      </c>
      <c r="G23" s="20" t="s">
        <v>94</v>
      </c>
      <c r="I23" s="16">
        <v>11</v>
      </c>
      <c r="J23" s="17">
        <v>0.20833333333333301</v>
      </c>
      <c r="K23" s="17">
        <v>0.22916666666666699</v>
      </c>
      <c r="L23" s="17">
        <v>0.22916666666666699</v>
      </c>
      <c r="M23" s="21" t="s">
        <v>94</v>
      </c>
      <c r="N23" s="21" t="s">
        <v>94</v>
      </c>
      <c r="O23" s="21" t="s">
        <v>94</v>
      </c>
    </row>
    <row r="24" spans="1:15" x14ac:dyDescent="0.25">
      <c r="A24" s="16">
        <v>12</v>
      </c>
      <c r="B24" s="17">
        <v>0.22916666666666699</v>
      </c>
      <c r="C24" s="17">
        <v>0.25</v>
      </c>
      <c r="D24" s="17">
        <v>0.25</v>
      </c>
      <c r="E24" s="20" t="s">
        <v>94</v>
      </c>
      <c r="F24" s="20" t="s">
        <v>94</v>
      </c>
      <c r="G24" s="20" t="s">
        <v>94</v>
      </c>
      <c r="I24" s="16">
        <v>12</v>
      </c>
      <c r="J24" s="17">
        <v>0.22916666666666699</v>
      </c>
      <c r="K24" s="17">
        <v>0.25</v>
      </c>
      <c r="L24" s="17">
        <v>0.25</v>
      </c>
      <c r="M24" s="21" t="s">
        <v>94</v>
      </c>
      <c r="N24" s="21" t="s">
        <v>94</v>
      </c>
      <c r="O24" s="21" t="s">
        <v>94</v>
      </c>
    </row>
    <row r="25" spans="1:15" x14ac:dyDescent="0.25">
      <c r="A25" s="16">
        <v>13</v>
      </c>
      <c r="B25" s="17">
        <v>0.25</v>
      </c>
      <c r="C25" s="17">
        <v>0.27083333333333298</v>
      </c>
      <c r="D25" s="17">
        <v>0.27083333333333298</v>
      </c>
      <c r="E25" s="22" t="s">
        <v>95</v>
      </c>
      <c r="F25" s="20" t="s">
        <v>94</v>
      </c>
      <c r="G25" s="20" t="s">
        <v>94</v>
      </c>
      <c r="I25" s="16">
        <v>13</v>
      </c>
      <c r="J25" s="17">
        <v>0.25</v>
      </c>
      <c r="K25" s="17">
        <v>0.27083333333333298</v>
      </c>
      <c r="L25" s="17">
        <v>0.27083333333333298</v>
      </c>
      <c r="M25" s="26" t="s">
        <v>96</v>
      </c>
      <c r="N25" s="21" t="s">
        <v>94</v>
      </c>
      <c r="O25" s="21" t="s">
        <v>94</v>
      </c>
    </row>
    <row r="26" spans="1:15" x14ac:dyDescent="0.25">
      <c r="A26" s="16">
        <v>14</v>
      </c>
      <c r="B26" s="17">
        <v>0.27083333333333298</v>
      </c>
      <c r="C26" s="17">
        <v>0.29166666666666702</v>
      </c>
      <c r="D26" s="17">
        <v>0.29166666666666702</v>
      </c>
      <c r="E26" s="22" t="s">
        <v>95</v>
      </c>
      <c r="F26" s="20" t="s">
        <v>94</v>
      </c>
      <c r="G26" s="20" t="s">
        <v>94</v>
      </c>
      <c r="I26" s="16">
        <v>14</v>
      </c>
      <c r="J26" s="17">
        <v>0.27083333333333298</v>
      </c>
      <c r="K26" s="17">
        <v>0.29166666666666702</v>
      </c>
      <c r="L26" s="17">
        <v>0.29166666666666702</v>
      </c>
      <c r="M26" s="26" t="s">
        <v>96</v>
      </c>
      <c r="N26" s="21" t="s">
        <v>94</v>
      </c>
      <c r="O26" s="21" t="s">
        <v>94</v>
      </c>
    </row>
    <row r="27" spans="1:15" x14ac:dyDescent="0.25">
      <c r="A27" s="16">
        <v>15</v>
      </c>
      <c r="B27" s="17">
        <v>0.29166666666666702</v>
      </c>
      <c r="C27" s="17">
        <v>0.3125</v>
      </c>
      <c r="D27" s="17">
        <v>0.3125</v>
      </c>
      <c r="E27" s="25" t="s">
        <v>96</v>
      </c>
      <c r="F27" s="22" t="s">
        <v>95</v>
      </c>
      <c r="G27" s="20" t="s">
        <v>94</v>
      </c>
      <c r="I27" s="16">
        <v>15</v>
      </c>
      <c r="J27" s="17">
        <v>0.29166666666666702</v>
      </c>
      <c r="K27" s="17">
        <v>0.3125</v>
      </c>
      <c r="L27" s="17">
        <v>0.3125</v>
      </c>
      <c r="M27" s="26" t="s">
        <v>96</v>
      </c>
      <c r="N27" s="24" t="s">
        <v>95</v>
      </c>
      <c r="O27" s="21" t="s">
        <v>94</v>
      </c>
    </row>
    <row r="28" spans="1:15" x14ac:dyDescent="0.25">
      <c r="A28" s="16">
        <v>16</v>
      </c>
      <c r="B28" s="17">
        <v>0.3125</v>
      </c>
      <c r="C28" s="17">
        <v>0.33333333333333298</v>
      </c>
      <c r="D28" s="17">
        <v>0.33333333333333298</v>
      </c>
      <c r="E28" s="25" t="s">
        <v>96</v>
      </c>
      <c r="F28" s="22" t="s">
        <v>95</v>
      </c>
      <c r="G28" s="20" t="s">
        <v>94</v>
      </c>
      <c r="I28" s="16">
        <v>16</v>
      </c>
      <c r="J28" s="17">
        <v>0.3125</v>
      </c>
      <c r="K28" s="17">
        <v>0.33333333333333298</v>
      </c>
      <c r="L28" s="17">
        <v>0.33333333333333298</v>
      </c>
      <c r="M28" s="26" t="s">
        <v>96</v>
      </c>
      <c r="N28" s="24" t="s">
        <v>95</v>
      </c>
      <c r="O28" s="21" t="s">
        <v>94</v>
      </c>
    </row>
    <row r="29" spans="1:15" x14ac:dyDescent="0.25">
      <c r="A29" s="16">
        <v>17</v>
      </c>
      <c r="B29" s="17">
        <v>0.33333333333333298</v>
      </c>
      <c r="C29" s="17">
        <v>0.35416666666666702</v>
      </c>
      <c r="D29" s="17">
        <v>0.35416666666666702</v>
      </c>
      <c r="E29" s="25" t="s">
        <v>96</v>
      </c>
      <c r="F29" s="22" t="s">
        <v>95</v>
      </c>
      <c r="G29" s="20" t="s">
        <v>94</v>
      </c>
      <c r="I29" s="16">
        <v>17</v>
      </c>
      <c r="J29" s="17">
        <v>0.33333333333333298</v>
      </c>
      <c r="K29" s="17">
        <v>0.35416666666666702</v>
      </c>
      <c r="L29" s="17">
        <v>0.35416666666666702</v>
      </c>
      <c r="M29" s="26" t="s">
        <v>96</v>
      </c>
      <c r="N29" s="24" t="s">
        <v>95</v>
      </c>
      <c r="O29" s="21" t="s">
        <v>94</v>
      </c>
    </row>
    <row r="30" spans="1:15" x14ac:dyDescent="0.25">
      <c r="A30" s="16">
        <v>18</v>
      </c>
      <c r="B30" s="17">
        <v>0.35416666666666702</v>
      </c>
      <c r="C30" s="17">
        <v>0.375</v>
      </c>
      <c r="D30" s="17">
        <v>0.375</v>
      </c>
      <c r="E30" s="25" t="s">
        <v>96</v>
      </c>
      <c r="F30" s="22" t="s">
        <v>95</v>
      </c>
      <c r="G30" s="20" t="s">
        <v>94</v>
      </c>
      <c r="I30" s="16">
        <v>18</v>
      </c>
      <c r="J30" s="17">
        <v>0.35416666666666702</v>
      </c>
      <c r="K30" s="17">
        <v>0.375</v>
      </c>
      <c r="L30" s="17">
        <v>0.375</v>
      </c>
      <c r="M30" s="26" t="s">
        <v>96</v>
      </c>
      <c r="N30" s="24" t="s">
        <v>95</v>
      </c>
      <c r="O30" s="21" t="s">
        <v>94</v>
      </c>
    </row>
    <row r="31" spans="1:15" x14ac:dyDescent="0.25">
      <c r="A31" s="16">
        <v>19</v>
      </c>
      <c r="B31" s="17">
        <v>0.375</v>
      </c>
      <c r="C31" s="17">
        <v>0.39583333333333298</v>
      </c>
      <c r="D31" s="17">
        <v>0.39583333333333298</v>
      </c>
      <c r="E31" s="25" t="s">
        <v>96</v>
      </c>
      <c r="F31" s="22" t="s">
        <v>95</v>
      </c>
      <c r="G31" s="20" t="s">
        <v>94</v>
      </c>
      <c r="I31" s="16">
        <v>19</v>
      </c>
      <c r="J31" s="17">
        <v>0.375</v>
      </c>
      <c r="K31" s="17">
        <v>0.39583333333333298</v>
      </c>
      <c r="L31" s="17">
        <v>0.39583333333333298</v>
      </c>
      <c r="M31" s="23" t="s">
        <v>95</v>
      </c>
      <c r="N31" s="24" t="s">
        <v>95</v>
      </c>
      <c r="O31" s="21" t="s">
        <v>94</v>
      </c>
    </row>
    <row r="32" spans="1:15" x14ac:dyDescent="0.25">
      <c r="A32" s="16">
        <v>20</v>
      </c>
      <c r="B32" s="17">
        <v>0.39583333333333298</v>
      </c>
      <c r="C32" s="17">
        <v>0.41666666666666702</v>
      </c>
      <c r="D32" s="17">
        <v>0.41666666666666702</v>
      </c>
      <c r="E32" s="25" t="s">
        <v>96</v>
      </c>
      <c r="F32" s="22" t="s">
        <v>95</v>
      </c>
      <c r="G32" s="20" t="s">
        <v>94</v>
      </c>
      <c r="I32" s="16">
        <v>20</v>
      </c>
      <c r="J32" s="17">
        <v>0.39583333333333298</v>
      </c>
      <c r="K32" s="17">
        <v>0.41666666666666702</v>
      </c>
      <c r="L32" s="17">
        <v>0.41666666666666702</v>
      </c>
      <c r="M32" s="23" t="s">
        <v>95</v>
      </c>
      <c r="N32" s="24" t="s">
        <v>95</v>
      </c>
      <c r="O32" s="21" t="s">
        <v>94</v>
      </c>
    </row>
    <row r="33" spans="1:15" x14ac:dyDescent="0.25">
      <c r="A33" s="16">
        <v>21</v>
      </c>
      <c r="B33" s="17">
        <v>0.41666666666666702</v>
      </c>
      <c r="C33" s="17">
        <v>0.4375</v>
      </c>
      <c r="D33" s="17">
        <v>0.4375</v>
      </c>
      <c r="E33" s="22" t="s">
        <v>95</v>
      </c>
      <c r="F33" s="22" t="s">
        <v>95</v>
      </c>
      <c r="G33" s="20" t="s">
        <v>94</v>
      </c>
      <c r="I33" s="16">
        <v>21</v>
      </c>
      <c r="J33" s="17">
        <v>0.41666666666666702</v>
      </c>
      <c r="K33" s="17">
        <v>0.4375</v>
      </c>
      <c r="L33" s="17">
        <v>0.4375</v>
      </c>
      <c r="M33" s="23" t="s">
        <v>95</v>
      </c>
      <c r="N33" s="24" t="s">
        <v>95</v>
      </c>
      <c r="O33" s="21" t="s">
        <v>94</v>
      </c>
    </row>
    <row r="34" spans="1:15" x14ac:dyDescent="0.25">
      <c r="A34" s="16">
        <v>22</v>
      </c>
      <c r="B34" s="17">
        <v>0.4375</v>
      </c>
      <c r="C34" s="17">
        <v>0.45833333333333298</v>
      </c>
      <c r="D34" s="17">
        <v>0.45833333333333298</v>
      </c>
      <c r="E34" s="22" t="s">
        <v>95</v>
      </c>
      <c r="F34" s="22" t="s">
        <v>95</v>
      </c>
      <c r="G34" s="20" t="s">
        <v>94</v>
      </c>
      <c r="I34" s="16">
        <v>22</v>
      </c>
      <c r="J34" s="17">
        <v>0.4375</v>
      </c>
      <c r="K34" s="17">
        <v>0.45833333333333298</v>
      </c>
      <c r="L34" s="17">
        <v>0.45833333333333298</v>
      </c>
      <c r="M34" s="23" t="s">
        <v>95</v>
      </c>
      <c r="N34" s="24" t="s">
        <v>95</v>
      </c>
      <c r="O34" s="21" t="s">
        <v>94</v>
      </c>
    </row>
    <row r="35" spans="1:15" x14ac:dyDescent="0.25">
      <c r="A35" s="16">
        <v>23</v>
      </c>
      <c r="B35" s="17">
        <v>0.45833333333333298</v>
      </c>
      <c r="C35" s="17">
        <v>0.47916666666666702</v>
      </c>
      <c r="D35" s="17">
        <v>0.47916666666666702</v>
      </c>
      <c r="E35" s="22" t="s">
        <v>95</v>
      </c>
      <c r="F35" s="22" t="s">
        <v>95</v>
      </c>
      <c r="G35" s="20" t="s">
        <v>94</v>
      </c>
      <c r="I35" s="16">
        <v>23</v>
      </c>
      <c r="J35" s="17">
        <v>0.45833333333333298</v>
      </c>
      <c r="K35" s="17">
        <v>0.47916666666666702</v>
      </c>
      <c r="L35" s="17">
        <v>0.47916666666666702</v>
      </c>
      <c r="M35" s="23" t="s">
        <v>95</v>
      </c>
      <c r="N35" s="24" t="s">
        <v>95</v>
      </c>
      <c r="O35" s="21" t="s">
        <v>94</v>
      </c>
    </row>
    <row r="36" spans="1:15" x14ac:dyDescent="0.25">
      <c r="A36" s="16">
        <v>24</v>
      </c>
      <c r="B36" s="17">
        <v>0.47916666666666702</v>
      </c>
      <c r="C36" s="17">
        <v>0.5</v>
      </c>
      <c r="D36" s="17">
        <v>0.5</v>
      </c>
      <c r="E36" s="22" t="s">
        <v>95</v>
      </c>
      <c r="F36" s="22" t="s">
        <v>95</v>
      </c>
      <c r="G36" s="20" t="s">
        <v>94</v>
      </c>
      <c r="I36" s="16">
        <v>24</v>
      </c>
      <c r="J36" s="17">
        <v>0.47916666666666702</v>
      </c>
      <c r="K36" s="17">
        <v>0.5</v>
      </c>
      <c r="L36" s="17">
        <v>0.5</v>
      </c>
      <c r="M36" s="23" t="s">
        <v>95</v>
      </c>
      <c r="N36" s="24" t="s">
        <v>95</v>
      </c>
      <c r="O36" s="21" t="s">
        <v>94</v>
      </c>
    </row>
    <row r="37" spans="1:15" x14ac:dyDescent="0.25">
      <c r="A37" s="16">
        <v>25</v>
      </c>
      <c r="B37" s="17">
        <v>0.5</v>
      </c>
      <c r="C37" s="17">
        <v>0.52083333333333304</v>
      </c>
      <c r="D37" s="17">
        <v>0.52083333333333304</v>
      </c>
      <c r="E37" s="22" t="s">
        <v>95</v>
      </c>
      <c r="F37" s="20" t="s">
        <v>94</v>
      </c>
      <c r="G37" s="20" t="s">
        <v>94</v>
      </c>
      <c r="I37" s="16">
        <v>25</v>
      </c>
      <c r="J37" s="17">
        <v>0.5</v>
      </c>
      <c r="K37" s="17">
        <v>0.52083333333333304</v>
      </c>
      <c r="L37" s="17">
        <v>0.52083333333333304</v>
      </c>
      <c r="M37" s="23" t="s">
        <v>95</v>
      </c>
      <c r="N37" s="21" t="s">
        <v>94</v>
      </c>
      <c r="O37" s="21" t="s">
        <v>94</v>
      </c>
    </row>
    <row r="38" spans="1:15" x14ac:dyDescent="0.25">
      <c r="A38" s="16">
        <v>26</v>
      </c>
      <c r="B38" s="17">
        <v>0.52083333333333304</v>
      </c>
      <c r="C38" s="17">
        <v>0.54166666666666696</v>
      </c>
      <c r="D38" s="17">
        <v>0.54166666666666696</v>
      </c>
      <c r="E38" s="22" t="s">
        <v>95</v>
      </c>
      <c r="F38" s="20" t="s">
        <v>94</v>
      </c>
      <c r="G38" s="20" t="s">
        <v>94</v>
      </c>
      <c r="I38" s="16">
        <v>26</v>
      </c>
      <c r="J38" s="17">
        <v>0.52083333333333304</v>
      </c>
      <c r="K38" s="17">
        <v>0.54166666666666696</v>
      </c>
      <c r="L38" s="17">
        <v>0.54166666666666696</v>
      </c>
      <c r="M38" s="23" t="s">
        <v>95</v>
      </c>
      <c r="N38" s="21" t="s">
        <v>94</v>
      </c>
      <c r="O38" s="21" t="s">
        <v>94</v>
      </c>
    </row>
    <row r="39" spans="1:15" x14ac:dyDescent="0.25">
      <c r="A39" s="16">
        <v>27</v>
      </c>
      <c r="B39" s="17">
        <v>0.54166666666666696</v>
      </c>
      <c r="C39" s="17">
        <v>0.5625</v>
      </c>
      <c r="D39" s="17">
        <v>0.5625</v>
      </c>
      <c r="E39" s="22" t="s">
        <v>95</v>
      </c>
      <c r="F39" s="20" t="s">
        <v>94</v>
      </c>
      <c r="G39" s="20" t="s">
        <v>94</v>
      </c>
      <c r="I39" s="16">
        <v>27</v>
      </c>
      <c r="J39" s="17">
        <v>0.54166666666666696</v>
      </c>
      <c r="K39" s="17">
        <v>0.5625</v>
      </c>
      <c r="L39" s="17">
        <v>0.5625</v>
      </c>
      <c r="M39" s="23" t="s">
        <v>95</v>
      </c>
      <c r="N39" s="21" t="s">
        <v>94</v>
      </c>
      <c r="O39" s="21" t="s">
        <v>94</v>
      </c>
    </row>
    <row r="40" spans="1:15" x14ac:dyDescent="0.25">
      <c r="A40" s="16">
        <v>28</v>
      </c>
      <c r="B40" s="17">
        <v>0.5625</v>
      </c>
      <c r="C40" s="17">
        <v>0.58333333333333304</v>
      </c>
      <c r="D40" s="17">
        <v>0.58333333333333304</v>
      </c>
      <c r="E40" s="22" t="s">
        <v>95</v>
      </c>
      <c r="F40" s="20" t="s">
        <v>94</v>
      </c>
      <c r="G40" s="20" t="s">
        <v>94</v>
      </c>
      <c r="I40" s="16">
        <v>28</v>
      </c>
      <c r="J40" s="17">
        <v>0.5625</v>
      </c>
      <c r="K40" s="17">
        <v>0.58333333333333304</v>
      </c>
      <c r="L40" s="17">
        <v>0.58333333333333304</v>
      </c>
      <c r="M40" s="23" t="s">
        <v>95</v>
      </c>
      <c r="N40" s="21" t="s">
        <v>94</v>
      </c>
      <c r="O40" s="21" t="s">
        <v>94</v>
      </c>
    </row>
    <row r="41" spans="1:15" x14ac:dyDescent="0.25">
      <c r="A41" s="16">
        <v>29</v>
      </c>
      <c r="B41" s="17">
        <v>0.58333333333333304</v>
      </c>
      <c r="C41" s="17">
        <v>0.60416666666666696</v>
      </c>
      <c r="D41" s="17">
        <v>0.60416666666666696</v>
      </c>
      <c r="E41" s="22" t="s">
        <v>95</v>
      </c>
      <c r="F41" s="20" t="s">
        <v>94</v>
      </c>
      <c r="G41" s="20" t="s">
        <v>94</v>
      </c>
      <c r="I41" s="16">
        <v>29</v>
      </c>
      <c r="J41" s="17">
        <v>0.58333333333333304</v>
      </c>
      <c r="K41" s="17">
        <v>0.60416666666666696</v>
      </c>
      <c r="L41" s="17">
        <v>0.60416666666666696</v>
      </c>
      <c r="M41" s="23" t="s">
        <v>95</v>
      </c>
      <c r="N41" s="21" t="s">
        <v>94</v>
      </c>
      <c r="O41" s="21" t="s">
        <v>94</v>
      </c>
    </row>
    <row r="42" spans="1:15" x14ac:dyDescent="0.25">
      <c r="A42" s="16">
        <v>30</v>
      </c>
      <c r="B42" s="17">
        <v>0.60416666666666696</v>
      </c>
      <c r="C42" s="17">
        <v>0.625</v>
      </c>
      <c r="D42" s="17">
        <v>0.625</v>
      </c>
      <c r="E42" s="22" t="s">
        <v>95</v>
      </c>
      <c r="F42" s="20" t="s">
        <v>94</v>
      </c>
      <c r="G42" s="20" t="s">
        <v>94</v>
      </c>
      <c r="I42" s="16">
        <v>30</v>
      </c>
      <c r="J42" s="17">
        <v>0.60416666666666696</v>
      </c>
      <c r="K42" s="17">
        <v>0.625</v>
      </c>
      <c r="L42" s="17">
        <v>0.625</v>
      </c>
      <c r="M42" s="23" t="s">
        <v>95</v>
      </c>
      <c r="N42" s="21" t="s">
        <v>94</v>
      </c>
      <c r="O42" s="21" t="s">
        <v>94</v>
      </c>
    </row>
    <row r="43" spans="1:15" x14ac:dyDescent="0.25">
      <c r="A43" s="16">
        <v>31</v>
      </c>
      <c r="B43" s="17">
        <v>0.625</v>
      </c>
      <c r="C43" s="17">
        <v>0.64583333333333304</v>
      </c>
      <c r="D43" s="17">
        <v>0.64583333333333304</v>
      </c>
      <c r="E43" s="22" t="s">
        <v>95</v>
      </c>
      <c r="F43" s="20" t="s">
        <v>94</v>
      </c>
      <c r="G43" s="20" t="s">
        <v>94</v>
      </c>
      <c r="I43" s="16">
        <v>31</v>
      </c>
      <c r="J43" s="17">
        <v>0.625</v>
      </c>
      <c r="K43" s="17">
        <v>0.64583333333333304</v>
      </c>
      <c r="L43" s="17">
        <v>0.64583333333333304</v>
      </c>
      <c r="M43" s="23" t="s">
        <v>95</v>
      </c>
      <c r="N43" s="21" t="s">
        <v>94</v>
      </c>
      <c r="O43" s="21" t="s">
        <v>94</v>
      </c>
    </row>
    <row r="44" spans="1:15" x14ac:dyDescent="0.25">
      <c r="A44" s="16">
        <v>32</v>
      </c>
      <c r="B44" s="17">
        <v>0.64583333333333304</v>
      </c>
      <c r="C44" s="17">
        <v>0.66666666666666696</v>
      </c>
      <c r="D44" s="17">
        <v>0.66666666666666696</v>
      </c>
      <c r="E44" s="22" t="s">
        <v>95</v>
      </c>
      <c r="F44" s="20" t="s">
        <v>94</v>
      </c>
      <c r="G44" s="20" t="s">
        <v>94</v>
      </c>
      <c r="I44" s="16">
        <v>32</v>
      </c>
      <c r="J44" s="17">
        <v>0.64583333333333304</v>
      </c>
      <c r="K44" s="17">
        <v>0.66666666666666696</v>
      </c>
      <c r="L44" s="17">
        <v>0.66666666666666696</v>
      </c>
      <c r="M44" s="23" t="s">
        <v>95</v>
      </c>
      <c r="N44" s="21" t="s">
        <v>94</v>
      </c>
      <c r="O44" s="21" t="s">
        <v>94</v>
      </c>
    </row>
    <row r="45" spans="1:15" x14ac:dyDescent="0.25">
      <c r="A45" s="16">
        <v>33</v>
      </c>
      <c r="B45" s="17">
        <v>0.66666666666666696</v>
      </c>
      <c r="C45" s="17">
        <v>0.6875</v>
      </c>
      <c r="D45" s="17">
        <v>0.6875</v>
      </c>
      <c r="E45" s="22" t="s">
        <v>95</v>
      </c>
      <c r="F45" s="20" t="s">
        <v>94</v>
      </c>
      <c r="G45" s="20" t="s">
        <v>94</v>
      </c>
      <c r="I45" s="16">
        <v>33</v>
      </c>
      <c r="J45" s="17">
        <v>0.66666666666666696</v>
      </c>
      <c r="K45" s="17">
        <v>0.6875</v>
      </c>
      <c r="L45" s="17">
        <v>0.6875</v>
      </c>
      <c r="M45" s="23" t="s">
        <v>95</v>
      </c>
      <c r="N45" s="21" t="s">
        <v>94</v>
      </c>
      <c r="O45" s="21" t="s">
        <v>94</v>
      </c>
    </row>
    <row r="46" spans="1:15" x14ac:dyDescent="0.25">
      <c r="A46" s="16">
        <v>34</v>
      </c>
      <c r="B46" s="17">
        <v>0.6875</v>
      </c>
      <c r="C46" s="17">
        <v>0.70833333333333304</v>
      </c>
      <c r="D46" s="17">
        <v>0.70833333333333304</v>
      </c>
      <c r="E46" s="22" t="s">
        <v>95</v>
      </c>
      <c r="F46" s="20" t="s">
        <v>94</v>
      </c>
      <c r="G46" s="20" t="s">
        <v>94</v>
      </c>
      <c r="I46" s="16">
        <v>34</v>
      </c>
      <c r="J46" s="17">
        <v>0.6875</v>
      </c>
      <c r="K46" s="17">
        <v>0.70833333333333304</v>
      </c>
      <c r="L46" s="17">
        <v>0.70833333333333304</v>
      </c>
      <c r="M46" s="23" t="s">
        <v>95</v>
      </c>
      <c r="N46" s="21" t="s">
        <v>94</v>
      </c>
      <c r="O46" s="21" t="s">
        <v>94</v>
      </c>
    </row>
    <row r="47" spans="1:15" x14ac:dyDescent="0.25">
      <c r="A47" s="16">
        <v>35</v>
      </c>
      <c r="B47" s="17">
        <v>0.70833333333333304</v>
      </c>
      <c r="C47" s="17">
        <v>0.72916666666666696</v>
      </c>
      <c r="D47" s="17">
        <v>0.72916666666666696</v>
      </c>
      <c r="E47" s="22" t="s">
        <v>95</v>
      </c>
      <c r="F47" s="20" t="s">
        <v>94</v>
      </c>
      <c r="G47" s="20" t="s">
        <v>94</v>
      </c>
      <c r="I47" s="16">
        <v>35</v>
      </c>
      <c r="J47" s="17">
        <v>0.70833333333333304</v>
      </c>
      <c r="K47" s="17">
        <v>0.72916666666666696</v>
      </c>
      <c r="L47" s="17">
        <v>0.72916666666666696</v>
      </c>
      <c r="M47" s="26" t="s">
        <v>96</v>
      </c>
      <c r="N47" s="21" t="s">
        <v>94</v>
      </c>
      <c r="O47" s="21" t="s">
        <v>94</v>
      </c>
    </row>
    <row r="48" spans="1:15" x14ac:dyDescent="0.25">
      <c r="A48" s="16">
        <v>36</v>
      </c>
      <c r="B48" s="17">
        <v>0.72916666666666696</v>
      </c>
      <c r="C48" s="17">
        <v>0.75</v>
      </c>
      <c r="D48" s="17">
        <v>0.75</v>
      </c>
      <c r="E48" s="22" t="s">
        <v>95</v>
      </c>
      <c r="F48" s="20" t="s">
        <v>94</v>
      </c>
      <c r="G48" s="20" t="s">
        <v>94</v>
      </c>
      <c r="I48" s="16">
        <v>36</v>
      </c>
      <c r="J48" s="17">
        <v>0.72916666666666696</v>
      </c>
      <c r="K48" s="17">
        <v>0.75</v>
      </c>
      <c r="L48" s="17">
        <v>0.75</v>
      </c>
      <c r="M48" s="26" t="s">
        <v>96</v>
      </c>
      <c r="N48" s="21" t="s">
        <v>94</v>
      </c>
      <c r="O48" s="21" t="s">
        <v>94</v>
      </c>
    </row>
    <row r="49" spans="1:15" x14ac:dyDescent="0.25">
      <c r="A49" s="16">
        <v>37</v>
      </c>
      <c r="B49" s="17">
        <v>0.75</v>
      </c>
      <c r="C49" s="17">
        <v>0.77083333333333304</v>
      </c>
      <c r="D49" s="17">
        <v>0.77083333333333304</v>
      </c>
      <c r="E49" s="25" t="s">
        <v>96</v>
      </c>
      <c r="F49" s="22" t="s">
        <v>95</v>
      </c>
      <c r="G49" s="20" t="s">
        <v>94</v>
      </c>
      <c r="I49" s="16">
        <v>37</v>
      </c>
      <c r="J49" s="17">
        <v>0.75</v>
      </c>
      <c r="K49" s="17">
        <v>0.77083333333333304</v>
      </c>
      <c r="L49" s="17">
        <v>0.77083333333333304</v>
      </c>
      <c r="M49" s="26" t="s">
        <v>96</v>
      </c>
      <c r="N49" s="24" t="s">
        <v>95</v>
      </c>
      <c r="O49" s="21" t="s">
        <v>94</v>
      </c>
    </row>
    <row r="50" spans="1:15" x14ac:dyDescent="0.25">
      <c r="A50" s="16">
        <v>38</v>
      </c>
      <c r="B50" s="17">
        <v>0.77083333333333304</v>
      </c>
      <c r="C50" s="17">
        <v>0.79166666666666696</v>
      </c>
      <c r="D50" s="17">
        <v>0.79166666666666696</v>
      </c>
      <c r="E50" s="25" t="s">
        <v>96</v>
      </c>
      <c r="F50" s="22" t="s">
        <v>95</v>
      </c>
      <c r="G50" s="20" t="s">
        <v>94</v>
      </c>
      <c r="I50" s="16">
        <v>38</v>
      </c>
      <c r="J50" s="17">
        <v>0.77083333333333304</v>
      </c>
      <c r="K50" s="17">
        <v>0.79166666666666696</v>
      </c>
      <c r="L50" s="17">
        <v>0.79166666666666696</v>
      </c>
      <c r="M50" s="26" t="s">
        <v>96</v>
      </c>
      <c r="N50" s="24" t="s">
        <v>95</v>
      </c>
      <c r="O50" s="21" t="s">
        <v>94</v>
      </c>
    </row>
    <row r="51" spans="1:15" x14ac:dyDescent="0.25">
      <c r="A51" s="16">
        <v>39</v>
      </c>
      <c r="B51" s="17">
        <v>0.79166666666666696</v>
      </c>
      <c r="C51" s="17">
        <v>0.8125</v>
      </c>
      <c r="D51" s="17">
        <v>0.8125</v>
      </c>
      <c r="E51" s="25" t="s">
        <v>96</v>
      </c>
      <c r="F51" s="22" t="s">
        <v>95</v>
      </c>
      <c r="G51" s="20" t="s">
        <v>94</v>
      </c>
      <c r="I51" s="16">
        <v>39</v>
      </c>
      <c r="J51" s="17">
        <v>0.79166666666666696</v>
      </c>
      <c r="K51" s="17">
        <v>0.8125</v>
      </c>
      <c r="L51" s="17">
        <v>0.8125</v>
      </c>
      <c r="M51" s="23" t="s">
        <v>95</v>
      </c>
      <c r="N51" s="24" t="s">
        <v>95</v>
      </c>
      <c r="O51" s="21" t="s">
        <v>94</v>
      </c>
    </row>
    <row r="52" spans="1:15" x14ac:dyDescent="0.25">
      <c r="A52" s="16">
        <v>40</v>
      </c>
      <c r="B52" s="17">
        <v>0.8125</v>
      </c>
      <c r="C52" s="17">
        <v>0.83333333333333304</v>
      </c>
      <c r="D52" s="17">
        <v>0.83333333333333304</v>
      </c>
      <c r="E52" s="25" t="s">
        <v>96</v>
      </c>
      <c r="F52" s="22" t="s">
        <v>95</v>
      </c>
      <c r="G52" s="20" t="s">
        <v>94</v>
      </c>
      <c r="I52" s="16">
        <v>40</v>
      </c>
      <c r="J52" s="17">
        <v>0.8125</v>
      </c>
      <c r="K52" s="17">
        <v>0.83333333333333304</v>
      </c>
      <c r="L52" s="17">
        <v>0.83333333333333304</v>
      </c>
      <c r="M52" s="23" t="s">
        <v>95</v>
      </c>
      <c r="N52" s="24" t="s">
        <v>95</v>
      </c>
      <c r="O52" s="21" t="s">
        <v>94</v>
      </c>
    </row>
    <row r="53" spans="1:15" x14ac:dyDescent="0.25">
      <c r="A53" s="16">
        <v>41</v>
      </c>
      <c r="B53" s="17">
        <v>0.83333333333333304</v>
      </c>
      <c r="C53" s="17">
        <v>0.85416666666666696</v>
      </c>
      <c r="D53" s="17">
        <v>0.85416666666666696</v>
      </c>
      <c r="E53" s="22" t="s">
        <v>95</v>
      </c>
      <c r="F53" s="20" t="s">
        <v>94</v>
      </c>
      <c r="G53" s="20" t="s">
        <v>94</v>
      </c>
      <c r="I53" s="16">
        <v>41</v>
      </c>
      <c r="J53" s="17">
        <v>0.83333333333333304</v>
      </c>
      <c r="K53" s="17">
        <v>0.85416666666666696</v>
      </c>
      <c r="L53" s="17">
        <v>0.85416666666666696</v>
      </c>
      <c r="M53" s="23" t="s">
        <v>95</v>
      </c>
      <c r="N53" s="21" t="s">
        <v>94</v>
      </c>
      <c r="O53" s="21" t="s">
        <v>94</v>
      </c>
    </row>
    <row r="54" spans="1:15" x14ac:dyDescent="0.25">
      <c r="A54" s="16">
        <v>42</v>
      </c>
      <c r="B54" s="17">
        <v>0.85416666666666696</v>
      </c>
      <c r="C54" s="17">
        <v>0.875</v>
      </c>
      <c r="D54" s="17">
        <v>0.875</v>
      </c>
      <c r="E54" s="22" t="s">
        <v>95</v>
      </c>
      <c r="F54" s="20" t="s">
        <v>94</v>
      </c>
      <c r="G54" s="20" t="s">
        <v>94</v>
      </c>
      <c r="I54" s="16">
        <v>42</v>
      </c>
      <c r="J54" s="17">
        <v>0.85416666666666696</v>
      </c>
      <c r="K54" s="17">
        <v>0.875</v>
      </c>
      <c r="L54" s="17">
        <v>0.875</v>
      </c>
      <c r="M54" s="23" t="s">
        <v>95</v>
      </c>
      <c r="N54" s="21" t="s">
        <v>94</v>
      </c>
      <c r="O54" s="21" t="s">
        <v>94</v>
      </c>
    </row>
    <row r="55" spans="1:15" x14ac:dyDescent="0.25">
      <c r="A55" s="16">
        <v>43</v>
      </c>
      <c r="B55" s="17">
        <v>0.875</v>
      </c>
      <c r="C55" s="17">
        <v>0.89583333333333304</v>
      </c>
      <c r="D55" s="17">
        <v>0.89583333333333304</v>
      </c>
      <c r="E55" s="22" t="s">
        <v>95</v>
      </c>
      <c r="F55" s="20" t="s">
        <v>94</v>
      </c>
      <c r="G55" s="20" t="s">
        <v>94</v>
      </c>
      <c r="I55" s="16">
        <v>43</v>
      </c>
      <c r="J55" s="17">
        <v>0.875</v>
      </c>
      <c r="K55" s="17">
        <v>0.89583333333333304</v>
      </c>
      <c r="L55" s="17">
        <v>0.89583333333333304</v>
      </c>
      <c r="M55" s="23" t="s">
        <v>95</v>
      </c>
      <c r="N55" s="21" t="s">
        <v>94</v>
      </c>
      <c r="O55" s="21" t="s">
        <v>94</v>
      </c>
    </row>
    <row r="56" spans="1:15" x14ac:dyDescent="0.25">
      <c r="A56" s="16">
        <v>44</v>
      </c>
      <c r="B56" s="17">
        <v>0.89583333333333304</v>
      </c>
      <c r="C56" s="17">
        <v>0.91666666666666696</v>
      </c>
      <c r="D56" s="17">
        <v>0.91666666666666696</v>
      </c>
      <c r="E56" s="22" t="s">
        <v>95</v>
      </c>
      <c r="F56" s="20" t="s">
        <v>94</v>
      </c>
      <c r="G56" s="20" t="s">
        <v>94</v>
      </c>
      <c r="I56" s="16">
        <v>44</v>
      </c>
      <c r="J56" s="17">
        <v>0.89583333333333304</v>
      </c>
      <c r="K56" s="17">
        <v>0.91666666666666696</v>
      </c>
      <c r="L56" s="17">
        <v>0.91666666666666696</v>
      </c>
      <c r="M56" s="23" t="s">
        <v>95</v>
      </c>
      <c r="N56" s="21" t="s">
        <v>94</v>
      </c>
      <c r="O56" s="21" t="s">
        <v>94</v>
      </c>
    </row>
    <row r="57" spans="1:15" x14ac:dyDescent="0.25">
      <c r="A57" s="16">
        <v>45</v>
      </c>
      <c r="B57" s="17">
        <v>0.91666666666666696</v>
      </c>
      <c r="C57" s="17">
        <v>0.9375</v>
      </c>
      <c r="D57" s="17">
        <v>0.9375</v>
      </c>
      <c r="E57" s="20" t="s">
        <v>94</v>
      </c>
      <c r="F57" s="20" t="s">
        <v>94</v>
      </c>
      <c r="G57" s="20" t="s">
        <v>94</v>
      </c>
      <c r="I57" s="16">
        <v>45</v>
      </c>
      <c r="J57" s="17">
        <v>0.91666666666666696</v>
      </c>
      <c r="K57" s="17">
        <v>0.9375</v>
      </c>
      <c r="L57" s="17">
        <v>0.9375</v>
      </c>
      <c r="M57" s="21" t="s">
        <v>94</v>
      </c>
      <c r="N57" s="21" t="s">
        <v>94</v>
      </c>
      <c r="O57" s="21" t="s">
        <v>94</v>
      </c>
    </row>
    <row r="58" spans="1:15" x14ac:dyDescent="0.25">
      <c r="A58" s="16">
        <v>46</v>
      </c>
      <c r="B58" s="17">
        <v>0.9375</v>
      </c>
      <c r="C58" s="17">
        <v>0.95833333333333304</v>
      </c>
      <c r="D58" s="17">
        <v>0.95833333333333304</v>
      </c>
      <c r="E58" s="20" t="s">
        <v>94</v>
      </c>
      <c r="F58" s="20" t="s">
        <v>94</v>
      </c>
      <c r="G58" s="20" t="s">
        <v>94</v>
      </c>
      <c r="I58" s="16">
        <v>46</v>
      </c>
      <c r="J58" s="17">
        <v>0.9375</v>
      </c>
      <c r="K58" s="17">
        <v>0.95833333333333304</v>
      </c>
      <c r="L58" s="17">
        <v>0.95833333333333304</v>
      </c>
      <c r="M58" s="21" t="s">
        <v>94</v>
      </c>
      <c r="N58" s="21" t="s">
        <v>94</v>
      </c>
      <c r="O58" s="21" t="s">
        <v>94</v>
      </c>
    </row>
    <row r="59" spans="1:15" x14ac:dyDescent="0.25">
      <c r="A59" s="16">
        <v>47</v>
      </c>
      <c r="B59" s="17">
        <v>0.95833333333333304</v>
      </c>
      <c r="C59" s="17">
        <v>0.97916666666666696</v>
      </c>
      <c r="D59" s="17">
        <v>0.97916666666666696</v>
      </c>
      <c r="E59" s="20" t="s">
        <v>94</v>
      </c>
      <c r="F59" s="20" t="s">
        <v>94</v>
      </c>
      <c r="G59" s="20" t="s">
        <v>94</v>
      </c>
      <c r="I59" s="16">
        <v>47</v>
      </c>
      <c r="J59" s="17">
        <v>0.95833333333333304</v>
      </c>
      <c r="K59" s="17">
        <v>0.97916666666666696</v>
      </c>
      <c r="L59" s="17">
        <v>0.97916666666666696</v>
      </c>
      <c r="M59" s="21" t="s">
        <v>94</v>
      </c>
      <c r="N59" s="21" t="s">
        <v>94</v>
      </c>
      <c r="O59" s="21" t="s">
        <v>94</v>
      </c>
    </row>
    <row r="60" spans="1:15" x14ac:dyDescent="0.25">
      <c r="A60" s="16">
        <v>48</v>
      </c>
      <c r="B60" s="17">
        <v>0.97916666666666696</v>
      </c>
      <c r="C60" s="17">
        <v>1</v>
      </c>
      <c r="D60" s="17">
        <v>1</v>
      </c>
      <c r="E60" s="20" t="s">
        <v>94</v>
      </c>
      <c r="F60" s="20" t="s">
        <v>94</v>
      </c>
      <c r="G60" s="20" t="s">
        <v>94</v>
      </c>
      <c r="I60" s="16">
        <v>48</v>
      </c>
      <c r="J60" s="17">
        <v>0.97916666666666696</v>
      </c>
      <c r="K60" s="17">
        <v>1</v>
      </c>
      <c r="L60" s="17">
        <v>1</v>
      </c>
      <c r="M60" s="21" t="s">
        <v>94</v>
      </c>
      <c r="N60" s="21" t="s">
        <v>94</v>
      </c>
      <c r="O60" s="21" t="s">
        <v>94</v>
      </c>
    </row>
  </sheetData>
  <mergeCells count="9">
    <mergeCell ref="A6:K6"/>
    <mergeCell ref="A8:K8"/>
    <mergeCell ref="A1:U1"/>
    <mergeCell ref="A11:D11"/>
    <mergeCell ref="E11:G11"/>
    <mergeCell ref="I11:L11"/>
    <mergeCell ref="M11:O11"/>
    <mergeCell ref="A10:G10"/>
    <mergeCell ref="I10:O10"/>
  </mergeCells>
  <phoneticPr fontId="1"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B6891-BB97-47E5-8CAE-9E012C425C64}">
  <sheetPr>
    <tabColor theme="0" tint="-0.249977111117893"/>
  </sheetPr>
  <dimension ref="A3:O156"/>
  <sheetViews>
    <sheetView topLeftCell="A76" zoomScale="85" zoomScaleNormal="85" workbookViewId="0">
      <selection activeCell="P107" sqref="P107"/>
    </sheetView>
  </sheetViews>
  <sheetFormatPr defaultRowHeight="14.5" x14ac:dyDescent="0.35"/>
  <cols>
    <col min="1" max="1" width="10.7265625" bestFit="1" customWidth="1"/>
    <col min="2" max="2" width="17.453125" bestFit="1" customWidth="1"/>
    <col min="3" max="3" width="10.7265625" bestFit="1" customWidth="1"/>
    <col min="4" max="4" width="9.54296875" bestFit="1" customWidth="1"/>
    <col min="9" max="9" width="10.81640625" bestFit="1" customWidth="1"/>
    <col min="10" max="10" width="17.453125" bestFit="1" customWidth="1"/>
    <col min="11" max="11" width="11.26953125" bestFit="1" customWidth="1"/>
  </cols>
  <sheetData>
    <row r="3" spans="1:14" x14ac:dyDescent="0.35">
      <c r="B3" s="157" t="s">
        <v>84</v>
      </c>
      <c r="C3" s="158"/>
      <c r="D3" s="158"/>
      <c r="E3" s="158"/>
      <c r="F3" s="159"/>
      <c r="I3" s="2"/>
      <c r="J3" s="157" t="s">
        <v>85</v>
      </c>
      <c r="K3" s="158"/>
      <c r="L3" s="158"/>
      <c r="M3" s="158"/>
      <c r="N3" s="158"/>
    </row>
    <row r="4" spans="1:14" x14ac:dyDescent="0.35">
      <c r="B4" s="15" t="s">
        <v>91</v>
      </c>
      <c r="C4" s="69" t="s">
        <v>92</v>
      </c>
      <c r="D4" s="15" t="s">
        <v>88</v>
      </c>
      <c r="E4" s="15" t="s">
        <v>89</v>
      </c>
      <c r="F4" s="15" t="s">
        <v>90</v>
      </c>
      <c r="I4" s="2"/>
      <c r="J4" s="15" t="s">
        <v>91</v>
      </c>
      <c r="K4" s="70" t="s">
        <v>92</v>
      </c>
      <c r="L4" s="15" t="s">
        <v>88</v>
      </c>
      <c r="M4" s="15" t="s">
        <v>89</v>
      </c>
      <c r="N4" s="15" t="s">
        <v>90</v>
      </c>
    </row>
    <row r="5" spans="1:14" x14ac:dyDescent="0.35">
      <c r="A5" s="69" t="s">
        <v>92</v>
      </c>
      <c r="B5" s="17">
        <v>2.0833333333333332E-2</v>
      </c>
      <c r="C5" s="20" t="s">
        <v>94</v>
      </c>
      <c r="D5" s="16">
        <v>1</v>
      </c>
      <c r="E5" s="17">
        <v>0</v>
      </c>
      <c r="F5" s="17">
        <v>2.0833333333333332E-2</v>
      </c>
      <c r="I5" s="70" t="s">
        <v>92</v>
      </c>
      <c r="J5" s="17">
        <v>2.0833333333333332E-2</v>
      </c>
      <c r="K5" s="21" t="s">
        <v>94</v>
      </c>
      <c r="L5" s="16">
        <v>1</v>
      </c>
      <c r="M5" s="17">
        <v>0</v>
      </c>
      <c r="N5" s="17">
        <v>2.0833333333333332E-2</v>
      </c>
    </row>
    <row r="6" spans="1:14" x14ac:dyDescent="0.35">
      <c r="A6" s="69" t="s">
        <v>92</v>
      </c>
      <c r="B6" s="17">
        <v>4.1666666666666664E-2</v>
      </c>
      <c r="C6" s="20" t="s">
        <v>94</v>
      </c>
      <c r="D6" s="16">
        <v>2</v>
      </c>
      <c r="E6" s="17">
        <v>2.0833333333333332E-2</v>
      </c>
      <c r="F6" s="17">
        <v>4.1666666666666664E-2</v>
      </c>
      <c r="I6" s="70" t="s">
        <v>92</v>
      </c>
      <c r="J6" s="17">
        <v>4.1666666666666664E-2</v>
      </c>
      <c r="K6" s="21" t="s">
        <v>94</v>
      </c>
      <c r="L6" s="16">
        <v>2</v>
      </c>
      <c r="M6" s="17">
        <v>2.0833333333333332E-2</v>
      </c>
      <c r="N6" s="17">
        <v>4.1666666666666664E-2</v>
      </c>
    </row>
    <row r="7" spans="1:14" x14ac:dyDescent="0.35">
      <c r="A7" s="69" t="s">
        <v>92</v>
      </c>
      <c r="B7" s="17">
        <v>6.25E-2</v>
      </c>
      <c r="C7" s="20" t="s">
        <v>94</v>
      </c>
      <c r="D7" s="16">
        <v>3</v>
      </c>
      <c r="E7" s="17">
        <v>4.1666666666666664E-2</v>
      </c>
      <c r="F7" s="17">
        <v>6.25E-2</v>
      </c>
      <c r="I7" s="70" t="s">
        <v>92</v>
      </c>
      <c r="J7" s="17">
        <v>6.25E-2</v>
      </c>
      <c r="K7" s="21" t="s">
        <v>94</v>
      </c>
      <c r="L7" s="16">
        <v>3</v>
      </c>
      <c r="M7" s="17">
        <v>4.1666666666666664E-2</v>
      </c>
      <c r="N7" s="17">
        <v>6.25E-2</v>
      </c>
    </row>
    <row r="8" spans="1:14" x14ac:dyDescent="0.35">
      <c r="A8" s="69" t="s">
        <v>92</v>
      </c>
      <c r="B8" s="17">
        <v>8.3333333333333301E-2</v>
      </c>
      <c r="C8" s="20" t="s">
        <v>94</v>
      </c>
      <c r="D8" s="16">
        <v>4</v>
      </c>
      <c r="E8" s="17">
        <v>6.25E-2</v>
      </c>
      <c r="F8" s="17">
        <v>8.3333333333333301E-2</v>
      </c>
      <c r="I8" s="70" t="s">
        <v>92</v>
      </c>
      <c r="J8" s="17">
        <v>8.3333333333333301E-2</v>
      </c>
      <c r="K8" s="21" t="s">
        <v>94</v>
      </c>
      <c r="L8" s="16">
        <v>4</v>
      </c>
      <c r="M8" s="17">
        <v>6.25E-2</v>
      </c>
      <c r="N8" s="17">
        <v>8.3333333333333301E-2</v>
      </c>
    </row>
    <row r="9" spans="1:14" x14ac:dyDescent="0.35">
      <c r="A9" s="69" t="s">
        <v>92</v>
      </c>
      <c r="B9" s="17">
        <v>0.104166666666667</v>
      </c>
      <c r="C9" s="20" t="s">
        <v>94</v>
      </c>
      <c r="D9" s="16">
        <v>5</v>
      </c>
      <c r="E9" s="17">
        <v>8.3333333333333301E-2</v>
      </c>
      <c r="F9" s="17">
        <v>0.104166666666667</v>
      </c>
      <c r="I9" s="70" t="s">
        <v>92</v>
      </c>
      <c r="J9" s="17">
        <v>0.104166666666667</v>
      </c>
      <c r="K9" s="21" t="s">
        <v>94</v>
      </c>
      <c r="L9" s="16">
        <v>5</v>
      </c>
      <c r="M9" s="17">
        <v>8.3333333333333301E-2</v>
      </c>
      <c r="N9" s="17">
        <v>0.104166666666667</v>
      </c>
    </row>
    <row r="10" spans="1:14" x14ac:dyDescent="0.35">
      <c r="A10" s="69" t="s">
        <v>92</v>
      </c>
      <c r="B10" s="17">
        <v>0.125</v>
      </c>
      <c r="C10" s="20" t="s">
        <v>94</v>
      </c>
      <c r="D10" s="16">
        <v>6</v>
      </c>
      <c r="E10" s="17">
        <v>0.104166666666667</v>
      </c>
      <c r="F10" s="17">
        <v>0.125</v>
      </c>
      <c r="I10" s="70" t="s">
        <v>92</v>
      </c>
      <c r="J10" s="17">
        <v>0.125</v>
      </c>
      <c r="K10" s="21" t="s">
        <v>94</v>
      </c>
      <c r="L10" s="16">
        <v>6</v>
      </c>
      <c r="M10" s="17">
        <v>0.104166666666667</v>
      </c>
      <c r="N10" s="17">
        <v>0.125</v>
      </c>
    </row>
    <row r="11" spans="1:14" x14ac:dyDescent="0.35">
      <c r="A11" s="69" t="s">
        <v>92</v>
      </c>
      <c r="B11" s="17">
        <v>0.14583333333333301</v>
      </c>
      <c r="C11" s="20" t="s">
        <v>94</v>
      </c>
      <c r="D11" s="16">
        <v>7</v>
      </c>
      <c r="E11" s="17">
        <v>0.125</v>
      </c>
      <c r="F11" s="17">
        <v>0.14583333333333301</v>
      </c>
      <c r="I11" s="70" t="s">
        <v>92</v>
      </c>
      <c r="J11" s="17">
        <v>0.14583333333333301</v>
      </c>
      <c r="K11" s="21" t="s">
        <v>94</v>
      </c>
      <c r="L11" s="16">
        <v>7</v>
      </c>
      <c r="M11" s="17">
        <v>0.125</v>
      </c>
      <c r="N11" s="17">
        <v>0.14583333333333301</v>
      </c>
    </row>
    <row r="12" spans="1:14" x14ac:dyDescent="0.35">
      <c r="A12" s="69" t="s">
        <v>92</v>
      </c>
      <c r="B12" s="17">
        <v>0.16666666666666699</v>
      </c>
      <c r="C12" s="20" t="s">
        <v>94</v>
      </c>
      <c r="D12" s="16">
        <v>8</v>
      </c>
      <c r="E12" s="17">
        <v>0.14583333333333301</v>
      </c>
      <c r="F12" s="17">
        <v>0.16666666666666699</v>
      </c>
      <c r="I12" s="70" t="s">
        <v>92</v>
      </c>
      <c r="J12" s="17">
        <v>0.16666666666666699</v>
      </c>
      <c r="K12" s="21" t="s">
        <v>94</v>
      </c>
      <c r="L12" s="16">
        <v>8</v>
      </c>
      <c r="M12" s="17">
        <v>0.14583333333333301</v>
      </c>
      <c r="N12" s="17">
        <v>0.16666666666666699</v>
      </c>
    </row>
    <row r="13" spans="1:14" x14ac:dyDescent="0.35">
      <c r="A13" s="69" t="s">
        <v>92</v>
      </c>
      <c r="B13" s="17">
        <v>0.1875</v>
      </c>
      <c r="C13" s="20" t="s">
        <v>94</v>
      </c>
      <c r="D13" s="16">
        <v>9</v>
      </c>
      <c r="E13" s="17">
        <v>0.16666666666666699</v>
      </c>
      <c r="F13" s="17">
        <v>0.1875</v>
      </c>
      <c r="I13" s="70" t="s">
        <v>92</v>
      </c>
      <c r="J13" s="17">
        <v>0.1875</v>
      </c>
      <c r="K13" s="21" t="s">
        <v>94</v>
      </c>
      <c r="L13" s="16">
        <v>9</v>
      </c>
      <c r="M13" s="17">
        <v>0.16666666666666699</v>
      </c>
      <c r="N13" s="17">
        <v>0.1875</v>
      </c>
    </row>
    <row r="14" spans="1:14" x14ac:dyDescent="0.35">
      <c r="A14" s="69" t="s">
        <v>92</v>
      </c>
      <c r="B14" s="17">
        <v>0.20833333333333301</v>
      </c>
      <c r="C14" s="20" t="s">
        <v>94</v>
      </c>
      <c r="D14" s="16">
        <v>10</v>
      </c>
      <c r="E14" s="17">
        <v>0.1875</v>
      </c>
      <c r="F14" s="17">
        <v>0.20833333333333301</v>
      </c>
      <c r="I14" s="70" t="s">
        <v>92</v>
      </c>
      <c r="J14" s="17">
        <v>0.20833333333333301</v>
      </c>
      <c r="K14" s="21" t="s">
        <v>94</v>
      </c>
      <c r="L14" s="16">
        <v>10</v>
      </c>
      <c r="M14" s="17">
        <v>0.1875</v>
      </c>
      <c r="N14" s="17">
        <v>0.20833333333333301</v>
      </c>
    </row>
    <row r="15" spans="1:14" x14ac:dyDescent="0.35">
      <c r="A15" s="69" t="s">
        <v>92</v>
      </c>
      <c r="B15" s="17">
        <v>0.22916666666666699</v>
      </c>
      <c r="C15" s="20" t="s">
        <v>94</v>
      </c>
      <c r="D15" s="16">
        <v>11</v>
      </c>
      <c r="E15" s="17">
        <v>0.20833333333333301</v>
      </c>
      <c r="F15" s="17">
        <v>0.22916666666666699</v>
      </c>
      <c r="I15" s="70" t="s">
        <v>92</v>
      </c>
      <c r="J15" s="17">
        <v>0.22916666666666699</v>
      </c>
      <c r="K15" s="21" t="s">
        <v>94</v>
      </c>
      <c r="L15" s="16">
        <v>11</v>
      </c>
      <c r="M15" s="17">
        <v>0.20833333333333301</v>
      </c>
      <c r="N15" s="17">
        <v>0.22916666666666699</v>
      </c>
    </row>
    <row r="16" spans="1:14" x14ac:dyDescent="0.35">
      <c r="A16" s="69" t="s">
        <v>92</v>
      </c>
      <c r="B16" s="17">
        <v>0.25</v>
      </c>
      <c r="C16" s="20" t="s">
        <v>94</v>
      </c>
      <c r="D16" s="16">
        <v>12</v>
      </c>
      <c r="E16" s="17">
        <v>0.22916666666666699</v>
      </c>
      <c r="F16" s="17">
        <v>0.25</v>
      </c>
      <c r="I16" s="70" t="s">
        <v>92</v>
      </c>
      <c r="J16" s="17">
        <v>0.25</v>
      </c>
      <c r="K16" s="21" t="s">
        <v>94</v>
      </c>
      <c r="L16" s="16">
        <v>12</v>
      </c>
      <c r="M16" s="17">
        <v>0.22916666666666699</v>
      </c>
      <c r="N16" s="17">
        <v>0.25</v>
      </c>
    </row>
    <row r="17" spans="1:14" x14ac:dyDescent="0.35">
      <c r="A17" s="69" t="s">
        <v>92</v>
      </c>
      <c r="B17" s="17">
        <v>0.27083333333333298</v>
      </c>
      <c r="C17" s="22" t="s">
        <v>95</v>
      </c>
      <c r="D17" s="16">
        <v>13</v>
      </c>
      <c r="E17" s="17">
        <v>0.25</v>
      </c>
      <c r="F17" s="17">
        <v>0.27083333333333298</v>
      </c>
      <c r="I17" s="70" t="s">
        <v>92</v>
      </c>
      <c r="J17" s="17">
        <v>0.27083333333333298</v>
      </c>
      <c r="K17" s="26" t="s">
        <v>96</v>
      </c>
      <c r="L17" s="16">
        <v>13</v>
      </c>
      <c r="M17" s="17">
        <v>0.25</v>
      </c>
      <c r="N17" s="17">
        <v>0.27083333333333298</v>
      </c>
    </row>
    <row r="18" spans="1:14" x14ac:dyDescent="0.35">
      <c r="A18" s="69" t="s">
        <v>92</v>
      </c>
      <c r="B18" s="17">
        <v>0.29166666666666702</v>
      </c>
      <c r="C18" s="22" t="s">
        <v>95</v>
      </c>
      <c r="D18" s="16">
        <v>14</v>
      </c>
      <c r="E18" s="17">
        <v>0.27083333333333298</v>
      </c>
      <c r="F18" s="17">
        <v>0.29166666666666702</v>
      </c>
      <c r="I18" s="70" t="s">
        <v>92</v>
      </c>
      <c r="J18" s="17">
        <v>0.29166666666666702</v>
      </c>
      <c r="K18" s="26" t="s">
        <v>96</v>
      </c>
      <c r="L18" s="16">
        <v>14</v>
      </c>
      <c r="M18" s="17">
        <v>0.27083333333333298</v>
      </c>
      <c r="N18" s="17">
        <v>0.29166666666666702</v>
      </c>
    </row>
    <row r="19" spans="1:14" x14ac:dyDescent="0.35">
      <c r="A19" s="69" t="s">
        <v>92</v>
      </c>
      <c r="B19" s="17">
        <v>0.3125</v>
      </c>
      <c r="C19" s="25" t="s">
        <v>96</v>
      </c>
      <c r="D19" s="16">
        <v>15</v>
      </c>
      <c r="E19" s="17">
        <v>0.29166666666666702</v>
      </c>
      <c r="F19" s="17">
        <v>0.3125</v>
      </c>
      <c r="I19" s="70" t="s">
        <v>92</v>
      </c>
      <c r="J19" s="17">
        <v>0.3125</v>
      </c>
      <c r="K19" s="26" t="s">
        <v>96</v>
      </c>
      <c r="L19" s="16">
        <v>15</v>
      </c>
      <c r="M19" s="17">
        <v>0.29166666666666702</v>
      </c>
      <c r="N19" s="17">
        <v>0.3125</v>
      </c>
    </row>
    <row r="20" spans="1:14" x14ac:dyDescent="0.35">
      <c r="A20" s="69" t="s">
        <v>92</v>
      </c>
      <c r="B20" s="17">
        <v>0.33333333333333298</v>
      </c>
      <c r="C20" s="25" t="s">
        <v>96</v>
      </c>
      <c r="D20" s="16">
        <v>16</v>
      </c>
      <c r="E20" s="17">
        <v>0.3125</v>
      </c>
      <c r="F20" s="17">
        <v>0.33333333333333298</v>
      </c>
      <c r="I20" s="70" t="s">
        <v>92</v>
      </c>
      <c r="J20" s="17">
        <v>0.33333333333333298</v>
      </c>
      <c r="K20" s="26" t="s">
        <v>96</v>
      </c>
      <c r="L20" s="16">
        <v>16</v>
      </c>
      <c r="M20" s="17">
        <v>0.3125</v>
      </c>
      <c r="N20" s="17">
        <v>0.33333333333333298</v>
      </c>
    </row>
    <row r="21" spans="1:14" x14ac:dyDescent="0.35">
      <c r="A21" s="69" t="s">
        <v>92</v>
      </c>
      <c r="B21" s="17">
        <v>0.35416666666666702</v>
      </c>
      <c r="C21" s="25" t="s">
        <v>96</v>
      </c>
      <c r="D21" s="16">
        <v>17</v>
      </c>
      <c r="E21" s="17">
        <v>0.33333333333333298</v>
      </c>
      <c r="F21" s="17">
        <v>0.35416666666666702</v>
      </c>
      <c r="I21" s="70" t="s">
        <v>92</v>
      </c>
      <c r="J21" s="17">
        <v>0.35416666666666702</v>
      </c>
      <c r="K21" s="26" t="s">
        <v>96</v>
      </c>
      <c r="L21" s="16">
        <v>17</v>
      </c>
      <c r="M21" s="17">
        <v>0.33333333333333298</v>
      </c>
      <c r="N21" s="17">
        <v>0.35416666666666702</v>
      </c>
    </row>
    <row r="22" spans="1:14" x14ac:dyDescent="0.35">
      <c r="A22" s="69" t="s">
        <v>92</v>
      </c>
      <c r="B22" s="17">
        <v>0.375</v>
      </c>
      <c r="C22" s="25" t="s">
        <v>96</v>
      </c>
      <c r="D22" s="16">
        <v>18</v>
      </c>
      <c r="E22" s="17">
        <v>0.35416666666666702</v>
      </c>
      <c r="F22" s="17">
        <v>0.375</v>
      </c>
      <c r="I22" s="70" t="s">
        <v>92</v>
      </c>
      <c r="J22" s="17">
        <v>0.375</v>
      </c>
      <c r="K22" s="26" t="s">
        <v>96</v>
      </c>
      <c r="L22" s="16">
        <v>18</v>
      </c>
      <c r="M22" s="17">
        <v>0.35416666666666702</v>
      </c>
      <c r="N22" s="17">
        <v>0.375</v>
      </c>
    </row>
    <row r="23" spans="1:14" x14ac:dyDescent="0.35">
      <c r="A23" s="69" t="s">
        <v>92</v>
      </c>
      <c r="B23" s="17">
        <v>0.39583333333333298</v>
      </c>
      <c r="C23" s="25" t="s">
        <v>96</v>
      </c>
      <c r="D23" s="16">
        <v>19</v>
      </c>
      <c r="E23" s="17">
        <v>0.375</v>
      </c>
      <c r="F23" s="17">
        <v>0.39583333333333298</v>
      </c>
      <c r="I23" s="70" t="s">
        <v>92</v>
      </c>
      <c r="J23" s="17">
        <v>0.39583333333333298</v>
      </c>
      <c r="K23" s="23" t="s">
        <v>95</v>
      </c>
      <c r="L23" s="16">
        <v>19</v>
      </c>
      <c r="M23" s="17">
        <v>0.375</v>
      </c>
      <c r="N23" s="17">
        <v>0.39583333333333298</v>
      </c>
    </row>
    <row r="24" spans="1:14" x14ac:dyDescent="0.35">
      <c r="A24" s="69" t="s">
        <v>92</v>
      </c>
      <c r="B24" s="17">
        <v>0.41666666666666702</v>
      </c>
      <c r="C24" s="25" t="s">
        <v>96</v>
      </c>
      <c r="D24" s="16">
        <v>20</v>
      </c>
      <c r="E24" s="17">
        <v>0.39583333333333298</v>
      </c>
      <c r="F24" s="17">
        <v>0.41666666666666702</v>
      </c>
      <c r="I24" s="70" t="s">
        <v>92</v>
      </c>
      <c r="J24" s="17">
        <v>0.41666666666666702</v>
      </c>
      <c r="K24" s="23" t="s">
        <v>95</v>
      </c>
      <c r="L24" s="16">
        <v>20</v>
      </c>
      <c r="M24" s="17">
        <v>0.39583333333333298</v>
      </c>
      <c r="N24" s="17">
        <v>0.41666666666666702</v>
      </c>
    </row>
    <row r="25" spans="1:14" x14ac:dyDescent="0.35">
      <c r="A25" s="69" t="s">
        <v>92</v>
      </c>
      <c r="B25" s="17">
        <v>0.4375</v>
      </c>
      <c r="C25" s="22" t="s">
        <v>95</v>
      </c>
      <c r="D25" s="16">
        <v>21</v>
      </c>
      <c r="E25" s="17">
        <v>0.41666666666666702</v>
      </c>
      <c r="F25" s="17">
        <v>0.4375</v>
      </c>
      <c r="I25" s="70" t="s">
        <v>92</v>
      </c>
      <c r="J25" s="17">
        <v>0.4375</v>
      </c>
      <c r="K25" s="23" t="s">
        <v>95</v>
      </c>
      <c r="L25" s="16">
        <v>21</v>
      </c>
      <c r="M25" s="17">
        <v>0.41666666666666702</v>
      </c>
      <c r="N25" s="17">
        <v>0.4375</v>
      </c>
    </row>
    <row r="26" spans="1:14" x14ac:dyDescent="0.35">
      <c r="A26" s="69" t="s">
        <v>92</v>
      </c>
      <c r="B26" s="17">
        <v>0.45833333333333298</v>
      </c>
      <c r="C26" s="22" t="s">
        <v>95</v>
      </c>
      <c r="D26" s="16">
        <v>22</v>
      </c>
      <c r="E26" s="17">
        <v>0.4375</v>
      </c>
      <c r="F26" s="17">
        <v>0.45833333333333298</v>
      </c>
      <c r="I26" s="70" t="s">
        <v>92</v>
      </c>
      <c r="J26" s="17">
        <v>0.45833333333333298</v>
      </c>
      <c r="K26" s="23" t="s">
        <v>95</v>
      </c>
      <c r="L26" s="16">
        <v>22</v>
      </c>
      <c r="M26" s="17">
        <v>0.4375</v>
      </c>
      <c r="N26" s="17">
        <v>0.45833333333333298</v>
      </c>
    </row>
    <row r="27" spans="1:14" x14ac:dyDescent="0.35">
      <c r="A27" s="69" t="s">
        <v>92</v>
      </c>
      <c r="B27" s="17">
        <v>0.47916666666666702</v>
      </c>
      <c r="C27" s="22" t="s">
        <v>95</v>
      </c>
      <c r="D27" s="16">
        <v>23</v>
      </c>
      <c r="E27" s="17">
        <v>0.45833333333333298</v>
      </c>
      <c r="F27" s="17">
        <v>0.47916666666666702</v>
      </c>
      <c r="I27" s="70" t="s">
        <v>92</v>
      </c>
      <c r="J27" s="17">
        <v>0.47916666666666702</v>
      </c>
      <c r="K27" s="23" t="s">
        <v>95</v>
      </c>
      <c r="L27" s="16">
        <v>23</v>
      </c>
      <c r="M27" s="17">
        <v>0.45833333333333298</v>
      </c>
      <c r="N27" s="17">
        <v>0.47916666666666702</v>
      </c>
    </row>
    <row r="28" spans="1:14" x14ac:dyDescent="0.35">
      <c r="A28" s="69" t="s">
        <v>92</v>
      </c>
      <c r="B28" s="17">
        <v>0.5</v>
      </c>
      <c r="C28" s="22" t="s">
        <v>95</v>
      </c>
      <c r="D28" s="16">
        <v>24</v>
      </c>
      <c r="E28" s="17">
        <v>0.47916666666666702</v>
      </c>
      <c r="F28" s="17">
        <v>0.5</v>
      </c>
      <c r="I28" s="70" t="s">
        <v>92</v>
      </c>
      <c r="J28" s="17">
        <v>0.5</v>
      </c>
      <c r="K28" s="23" t="s">
        <v>95</v>
      </c>
      <c r="L28" s="16">
        <v>24</v>
      </c>
      <c r="M28" s="17">
        <v>0.47916666666666702</v>
      </c>
      <c r="N28" s="17">
        <v>0.5</v>
      </c>
    </row>
    <row r="29" spans="1:14" x14ac:dyDescent="0.35">
      <c r="A29" s="69" t="s">
        <v>92</v>
      </c>
      <c r="B29" s="17">
        <v>0.52083333333333304</v>
      </c>
      <c r="C29" s="22" t="s">
        <v>95</v>
      </c>
      <c r="D29" s="16">
        <v>25</v>
      </c>
      <c r="E29" s="17">
        <v>0.5</v>
      </c>
      <c r="F29" s="17">
        <v>0.52083333333333304</v>
      </c>
      <c r="I29" s="70" t="s">
        <v>92</v>
      </c>
      <c r="J29" s="17">
        <v>0.52083333333333304</v>
      </c>
      <c r="K29" s="23" t="s">
        <v>95</v>
      </c>
      <c r="L29" s="16">
        <v>25</v>
      </c>
      <c r="M29" s="17">
        <v>0.5</v>
      </c>
      <c r="N29" s="17">
        <v>0.52083333333333304</v>
      </c>
    </row>
    <row r="30" spans="1:14" x14ac:dyDescent="0.35">
      <c r="A30" s="69" t="s">
        <v>92</v>
      </c>
      <c r="B30" s="17">
        <v>0.54166666666666696</v>
      </c>
      <c r="C30" s="22" t="s">
        <v>95</v>
      </c>
      <c r="D30" s="16">
        <v>26</v>
      </c>
      <c r="E30" s="17">
        <v>0.52083333333333304</v>
      </c>
      <c r="F30" s="17">
        <v>0.54166666666666696</v>
      </c>
      <c r="I30" s="70" t="s">
        <v>92</v>
      </c>
      <c r="J30" s="17">
        <v>0.54166666666666696</v>
      </c>
      <c r="K30" s="23" t="s">
        <v>95</v>
      </c>
      <c r="L30" s="16">
        <v>26</v>
      </c>
      <c r="M30" s="17">
        <v>0.52083333333333304</v>
      </c>
      <c r="N30" s="17">
        <v>0.54166666666666696</v>
      </c>
    </row>
    <row r="31" spans="1:14" x14ac:dyDescent="0.35">
      <c r="A31" s="69" t="s">
        <v>92</v>
      </c>
      <c r="B31" s="17">
        <v>0.5625</v>
      </c>
      <c r="C31" s="22" t="s">
        <v>95</v>
      </c>
      <c r="D31" s="16">
        <v>27</v>
      </c>
      <c r="E31" s="17">
        <v>0.54166666666666696</v>
      </c>
      <c r="F31" s="17">
        <v>0.5625</v>
      </c>
      <c r="I31" s="70" t="s">
        <v>92</v>
      </c>
      <c r="J31" s="17">
        <v>0.5625</v>
      </c>
      <c r="K31" s="23" t="s">
        <v>95</v>
      </c>
      <c r="L31" s="16">
        <v>27</v>
      </c>
      <c r="M31" s="17">
        <v>0.54166666666666696</v>
      </c>
      <c r="N31" s="17">
        <v>0.5625</v>
      </c>
    </row>
    <row r="32" spans="1:14" x14ac:dyDescent="0.35">
      <c r="A32" s="69" t="s">
        <v>92</v>
      </c>
      <c r="B32" s="17">
        <v>0.58333333333333304</v>
      </c>
      <c r="C32" s="22" t="s">
        <v>95</v>
      </c>
      <c r="D32" s="16">
        <v>28</v>
      </c>
      <c r="E32" s="17">
        <v>0.5625</v>
      </c>
      <c r="F32" s="17">
        <v>0.58333333333333304</v>
      </c>
      <c r="I32" s="70" t="s">
        <v>92</v>
      </c>
      <c r="J32" s="17">
        <v>0.58333333333333304</v>
      </c>
      <c r="K32" s="23" t="s">
        <v>95</v>
      </c>
      <c r="L32" s="16">
        <v>28</v>
      </c>
      <c r="M32" s="17">
        <v>0.5625</v>
      </c>
      <c r="N32" s="17">
        <v>0.58333333333333304</v>
      </c>
    </row>
    <row r="33" spans="1:14" x14ac:dyDescent="0.35">
      <c r="A33" s="69" t="s">
        <v>92</v>
      </c>
      <c r="B33" s="17">
        <v>0.60416666666666696</v>
      </c>
      <c r="C33" s="22" t="s">
        <v>95</v>
      </c>
      <c r="D33" s="16">
        <v>29</v>
      </c>
      <c r="E33" s="17">
        <v>0.58333333333333304</v>
      </c>
      <c r="F33" s="17">
        <v>0.60416666666666696</v>
      </c>
      <c r="I33" s="70" t="s">
        <v>92</v>
      </c>
      <c r="J33" s="17">
        <v>0.60416666666666696</v>
      </c>
      <c r="K33" s="23" t="s">
        <v>95</v>
      </c>
      <c r="L33" s="16">
        <v>29</v>
      </c>
      <c r="M33" s="17">
        <v>0.58333333333333304</v>
      </c>
      <c r="N33" s="17">
        <v>0.60416666666666696</v>
      </c>
    </row>
    <row r="34" spans="1:14" x14ac:dyDescent="0.35">
      <c r="A34" s="69" t="s">
        <v>92</v>
      </c>
      <c r="B34" s="17">
        <v>0.625</v>
      </c>
      <c r="C34" s="22" t="s">
        <v>95</v>
      </c>
      <c r="D34" s="16">
        <v>30</v>
      </c>
      <c r="E34" s="17">
        <v>0.60416666666666696</v>
      </c>
      <c r="F34" s="17">
        <v>0.625</v>
      </c>
      <c r="I34" s="70" t="s">
        <v>92</v>
      </c>
      <c r="J34" s="17">
        <v>0.625</v>
      </c>
      <c r="K34" s="23" t="s">
        <v>95</v>
      </c>
      <c r="L34" s="16">
        <v>30</v>
      </c>
      <c r="M34" s="17">
        <v>0.60416666666666696</v>
      </c>
      <c r="N34" s="17">
        <v>0.625</v>
      </c>
    </row>
    <row r="35" spans="1:14" x14ac:dyDescent="0.35">
      <c r="A35" s="69" t="s">
        <v>92</v>
      </c>
      <c r="B35" s="17">
        <v>0.64583333333333304</v>
      </c>
      <c r="C35" s="22" t="s">
        <v>95</v>
      </c>
      <c r="D35" s="16">
        <v>31</v>
      </c>
      <c r="E35" s="17">
        <v>0.625</v>
      </c>
      <c r="F35" s="17">
        <v>0.64583333333333304</v>
      </c>
      <c r="I35" s="70" t="s">
        <v>92</v>
      </c>
      <c r="J35" s="17">
        <v>0.64583333333333304</v>
      </c>
      <c r="K35" s="23" t="s">
        <v>95</v>
      </c>
      <c r="L35" s="16">
        <v>31</v>
      </c>
      <c r="M35" s="17">
        <v>0.625</v>
      </c>
      <c r="N35" s="17">
        <v>0.64583333333333304</v>
      </c>
    </row>
    <row r="36" spans="1:14" x14ac:dyDescent="0.35">
      <c r="A36" s="69" t="s">
        <v>92</v>
      </c>
      <c r="B36" s="17">
        <v>0.66666666666666696</v>
      </c>
      <c r="C36" s="22" t="s">
        <v>95</v>
      </c>
      <c r="D36" s="16">
        <v>32</v>
      </c>
      <c r="E36" s="17">
        <v>0.64583333333333304</v>
      </c>
      <c r="F36" s="17">
        <v>0.66666666666666696</v>
      </c>
      <c r="I36" s="70" t="s">
        <v>92</v>
      </c>
      <c r="J36" s="17">
        <v>0.66666666666666696</v>
      </c>
      <c r="K36" s="23" t="s">
        <v>95</v>
      </c>
      <c r="L36" s="16">
        <v>32</v>
      </c>
      <c r="M36" s="17">
        <v>0.64583333333333304</v>
      </c>
      <c r="N36" s="17">
        <v>0.66666666666666696</v>
      </c>
    </row>
    <row r="37" spans="1:14" x14ac:dyDescent="0.35">
      <c r="A37" s="69" t="s">
        <v>92</v>
      </c>
      <c r="B37" s="17">
        <v>0.6875</v>
      </c>
      <c r="C37" s="22" t="s">
        <v>95</v>
      </c>
      <c r="D37" s="16">
        <v>33</v>
      </c>
      <c r="E37" s="17">
        <v>0.66666666666666696</v>
      </c>
      <c r="F37" s="17">
        <v>0.6875</v>
      </c>
      <c r="I37" s="70" t="s">
        <v>92</v>
      </c>
      <c r="J37" s="17">
        <v>0.6875</v>
      </c>
      <c r="K37" s="23" t="s">
        <v>95</v>
      </c>
      <c r="L37" s="16">
        <v>33</v>
      </c>
      <c r="M37" s="17">
        <v>0.66666666666666696</v>
      </c>
      <c r="N37" s="17">
        <v>0.6875</v>
      </c>
    </row>
    <row r="38" spans="1:14" x14ac:dyDescent="0.35">
      <c r="A38" s="69" t="s">
        <v>92</v>
      </c>
      <c r="B38" s="17">
        <v>0.70833333333333304</v>
      </c>
      <c r="C38" s="22" t="s">
        <v>95</v>
      </c>
      <c r="D38" s="16">
        <v>34</v>
      </c>
      <c r="E38" s="17">
        <v>0.6875</v>
      </c>
      <c r="F38" s="17">
        <v>0.70833333333333304</v>
      </c>
      <c r="I38" s="70" t="s">
        <v>92</v>
      </c>
      <c r="J38" s="17">
        <v>0.70833333333333304</v>
      </c>
      <c r="K38" s="23" t="s">
        <v>95</v>
      </c>
      <c r="L38" s="16">
        <v>34</v>
      </c>
      <c r="M38" s="17">
        <v>0.6875</v>
      </c>
      <c r="N38" s="17">
        <v>0.70833333333333304</v>
      </c>
    </row>
    <row r="39" spans="1:14" x14ac:dyDescent="0.35">
      <c r="A39" s="69" t="s">
        <v>92</v>
      </c>
      <c r="B39" s="17">
        <v>0.72916666666666696</v>
      </c>
      <c r="C39" s="22" t="s">
        <v>95</v>
      </c>
      <c r="D39" s="16">
        <v>35</v>
      </c>
      <c r="E39" s="17">
        <v>0.70833333333333304</v>
      </c>
      <c r="F39" s="17">
        <v>0.72916666666666696</v>
      </c>
      <c r="I39" s="70" t="s">
        <v>92</v>
      </c>
      <c r="J39" s="17">
        <v>0.72916666666666696</v>
      </c>
      <c r="K39" s="26" t="s">
        <v>96</v>
      </c>
      <c r="L39" s="16">
        <v>35</v>
      </c>
      <c r="M39" s="17">
        <v>0.70833333333333304</v>
      </c>
      <c r="N39" s="17">
        <v>0.72916666666666696</v>
      </c>
    </row>
    <row r="40" spans="1:14" x14ac:dyDescent="0.35">
      <c r="A40" s="69" t="s">
        <v>92</v>
      </c>
      <c r="B40" s="17">
        <v>0.75</v>
      </c>
      <c r="C40" s="22" t="s">
        <v>95</v>
      </c>
      <c r="D40" s="16">
        <v>36</v>
      </c>
      <c r="E40" s="17">
        <v>0.72916666666666696</v>
      </c>
      <c r="F40" s="17">
        <v>0.75</v>
      </c>
      <c r="I40" s="70" t="s">
        <v>92</v>
      </c>
      <c r="J40" s="17">
        <v>0.75</v>
      </c>
      <c r="K40" s="26" t="s">
        <v>96</v>
      </c>
      <c r="L40" s="16">
        <v>36</v>
      </c>
      <c r="M40" s="17">
        <v>0.72916666666666696</v>
      </c>
      <c r="N40" s="17">
        <v>0.75</v>
      </c>
    </row>
    <row r="41" spans="1:14" x14ac:dyDescent="0.35">
      <c r="A41" s="69" t="s">
        <v>92</v>
      </c>
      <c r="B41" s="17">
        <v>0.77083333333333304</v>
      </c>
      <c r="C41" s="25" t="s">
        <v>96</v>
      </c>
      <c r="D41" s="16">
        <v>37</v>
      </c>
      <c r="E41" s="17">
        <v>0.75</v>
      </c>
      <c r="F41" s="17">
        <v>0.77083333333333304</v>
      </c>
      <c r="I41" s="70" t="s">
        <v>92</v>
      </c>
      <c r="J41" s="17">
        <v>0.77083333333333304</v>
      </c>
      <c r="K41" s="26" t="s">
        <v>96</v>
      </c>
      <c r="L41" s="16">
        <v>37</v>
      </c>
      <c r="M41" s="17">
        <v>0.75</v>
      </c>
      <c r="N41" s="17">
        <v>0.77083333333333304</v>
      </c>
    </row>
    <row r="42" spans="1:14" x14ac:dyDescent="0.35">
      <c r="A42" s="69" t="s">
        <v>92</v>
      </c>
      <c r="B42" s="17">
        <v>0.79166666666666696</v>
      </c>
      <c r="C42" s="25" t="s">
        <v>96</v>
      </c>
      <c r="D42" s="16">
        <v>38</v>
      </c>
      <c r="E42" s="17">
        <v>0.77083333333333304</v>
      </c>
      <c r="F42" s="17">
        <v>0.79166666666666696</v>
      </c>
      <c r="I42" s="70" t="s">
        <v>92</v>
      </c>
      <c r="J42" s="17">
        <v>0.79166666666666696</v>
      </c>
      <c r="K42" s="26" t="s">
        <v>96</v>
      </c>
      <c r="L42" s="16">
        <v>38</v>
      </c>
      <c r="M42" s="17">
        <v>0.77083333333333304</v>
      </c>
      <c r="N42" s="17">
        <v>0.79166666666666696</v>
      </c>
    </row>
    <row r="43" spans="1:14" x14ac:dyDescent="0.35">
      <c r="A43" s="69" t="s">
        <v>92</v>
      </c>
      <c r="B43" s="17">
        <v>0.8125</v>
      </c>
      <c r="C43" s="25" t="s">
        <v>96</v>
      </c>
      <c r="D43" s="16">
        <v>39</v>
      </c>
      <c r="E43" s="17">
        <v>0.79166666666666696</v>
      </c>
      <c r="F43" s="17">
        <v>0.8125</v>
      </c>
      <c r="I43" s="70" t="s">
        <v>92</v>
      </c>
      <c r="J43" s="17">
        <v>0.8125</v>
      </c>
      <c r="K43" s="23" t="s">
        <v>95</v>
      </c>
      <c r="L43" s="16">
        <v>39</v>
      </c>
      <c r="M43" s="17">
        <v>0.79166666666666696</v>
      </c>
      <c r="N43" s="17">
        <v>0.8125</v>
      </c>
    </row>
    <row r="44" spans="1:14" x14ac:dyDescent="0.35">
      <c r="A44" s="69" t="s">
        <v>92</v>
      </c>
      <c r="B44" s="17">
        <v>0.83333333333333304</v>
      </c>
      <c r="C44" s="25" t="s">
        <v>96</v>
      </c>
      <c r="D44" s="16">
        <v>40</v>
      </c>
      <c r="E44" s="17">
        <v>0.8125</v>
      </c>
      <c r="F44" s="17">
        <v>0.83333333333333304</v>
      </c>
      <c r="I44" s="70" t="s">
        <v>92</v>
      </c>
      <c r="J44" s="17">
        <v>0.83333333333333304</v>
      </c>
      <c r="K44" s="23" t="s">
        <v>95</v>
      </c>
      <c r="L44" s="16">
        <v>40</v>
      </c>
      <c r="M44" s="17">
        <v>0.8125</v>
      </c>
      <c r="N44" s="17">
        <v>0.83333333333333304</v>
      </c>
    </row>
    <row r="45" spans="1:14" x14ac:dyDescent="0.35">
      <c r="A45" s="69" t="s">
        <v>92</v>
      </c>
      <c r="B45" s="17">
        <v>0.85416666666666696</v>
      </c>
      <c r="C45" s="22" t="s">
        <v>95</v>
      </c>
      <c r="D45" s="16">
        <v>41</v>
      </c>
      <c r="E45" s="17">
        <v>0.83333333333333304</v>
      </c>
      <c r="F45" s="17">
        <v>0.85416666666666696</v>
      </c>
      <c r="I45" s="70" t="s">
        <v>92</v>
      </c>
      <c r="J45" s="17">
        <v>0.85416666666666696</v>
      </c>
      <c r="K45" s="23" t="s">
        <v>95</v>
      </c>
      <c r="L45" s="16">
        <v>41</v>
      </c>
      <c r="M45" s="17">
        <v>0.83333333333333304</v>
      </c>
      <c r="N45" s="17">
        <v>0.85416666666666696</v>
      </c>
    </row>
    <row r="46" spans="1:14" x14ac:dyDescent="0.35">
      <c r="A46" s="69" t="s">
        <v>92</v>
      </c>
      <c r="B46" s="17">
        <v>0.875</v>
      </c>
      <c r="C46" s="22" t="s">
        <v>95</v>
      </c>
      <c r="D46" s="16">
        <v>42</v>
      </c>
      <c r="E46" s="17">
        <v>0.85416666666666696</v>
      </c>
      <c r="F46" s="17">
        <v>0.875</v>
      </c>
      <c r="I46" s="70" t="s">
        <v>92</v>
      </c>
      <c r="J46" s="17">
        <v>0.875</v>
      </c>
      <c r="K46" s="23" t="s">
        <v>95</v>
      </c>
      <c r="L46" s="16">
        <v>42</v>
      </c>
      <c r="M46" s="17">
        <v>0.85416666666666696</v>
      </c>
      <c r="N46" s="17">
        <v>0.875</v>
      </c>
    </row>
    <row r="47" spans="1:14" x14ac:dyDescent="0.35">
      <c r="A47" s="69" t="s">
        <v>92</v>
      </c>
      <c r="B47" s="17">
        <v>0.89583333333333304</v>
      </c>
      <c r="C47" s="22" t="s">
        <v>95</v>
      </c>
      <c r="D47" s="16">
        <v>43</v>
      </c>
      <c r="E47" s="17">
        <v>0.875</v>
      </c>
      <c r="F47" s="17">
        <v>0.89583333333333304</v>
      </c>
      <c r="I47" s="70" t="s">
        <v>92</v>
      </c>
      <c r="J47" s="17">
        <v>0.89583333333333304</v>
      </c>
      <c r="K47" s="23" t="s">
        <v>95</v>
      </c>
      <c r="L47" s="16">
        <v>43</v>
      </c>
      <c r="M47" s="17">
        <v>0.875</v>
      </c>
      <c r="N47" s="17">
        <v>0.89583333333333304</v>
      </c>
    </row>
    <row r="48" spans="1:14" x14ac:dyDescent="0.35">
      <c r="A48" s="69" t="s">
        <v>92</v>
      </c>
      <c r="B48" s="17">
        <v>0.91666666666666696</v>
      </c>
      <c r="C48" s="22" t="s">
        <v>95</v>
      </c>
      <c r="D48" s="16">
        <v>44</v>
      </c>
      <c r="E48" s="17">
        <v>0.89583333333333304</v>
      </c>
      <c r="F48" s="17">
        <v>0.91666666666666696</v>
      </c>
      <c r="I48" s="70" t="s">
        <v>92</v>
      </c>
      <c r="J48" s="17">
        <v>0.91666666666666696</v>
      </c>
      <c r="K48" s="23" t="s">
        <v>95</v>
      </c>
      <c r="L48" s="16">
        <v>44</v>
      </c>
      <c r="M48" s="17">
        <v>0.89583333333333304</v>
      </c>
      <c r="N48" s="17">
        <v>0.91666666666666696</v>
      </c>
    </row>
    <row r="49" spans="1:14" x14ac:dyDescent="0.35">
      <c r="A49" s="69" t="s">
        <v>92</v>
      </c>
      <c r="B49" s="17">
        <v>0.9375</v>
      </c>
      <c r="C49" s="20" t="s">
        <v>94</v>
      </c>
      <c r="D49" s="16">
        <v>45</v>
      </c>
      <c r="E49" s="17">
        <v>0.91666666666666696</v>
      </c>
      <c r="F49" s="17">
        <v>0.9375</v>
      </c>
      <c r="I49" s="70" t="s">
        <v>92</v>
      </c>
      <c r="J49" s="17">
        <v>0.9375</v>
      </c>
      <c r="K49" s="21" t="s">
        <v>94</v>
      </c>
      <c r="L49" s="16">
        <v>45</v>
      </c>
      <c r="M49" s="17">
        <v>0.91666666666666696</v>
      </c>
      <c r="N49" s="17">
        <v>0.9375</v>
      </c>
    </row>
    <row r="50" spans="1:14" x14ac:dyDescent="0.35">
      <c r="A50" s="69" t="s">
        <v>92</v>
      </c>
      <c r="B50" s="17">
        <v>0.95833333333333304</v>
      </c>
      <c r="C50" s="20" t="s">
        <v>94</v>
      </c>
      <c r="D50" s="16">
        <v>46</v>
      </c>
      <c r="E50" s="17">
        <v>0.9375</v>
      </c>
      <c r="F50" s="17">
        <v>0.95833333333333304</v>
      </c>
      <c r="I50" s="70" t="s">
        <v>92</v>
      </c>
      <c r="J50" s="17">
        <v>0.95833333333333304</v>
      </c>
      <c r="K50" s="21" t="s">
        <v>94</v>
      </c>
      <c r="L50" s="16">
        <v>46</v>
      </c>
      <c r="M50" s="17">
        <v>0.9375</v>
      </c>
      <c r="N50" s="17">
        <v>0.95833333333333304</v>
      </c>
    </row>
    <row r="51" spans="1:14" x14ac:dyDescent="0.35">
      <c r="A51" s="69" t="s">
        <v>92</v>
      </c>
      <c r="B51" s="17">
        <v>0.97916666666666696</v>
      </c>
      <c r="C51" s="20" t="s">
        <v>94</v>
      </c>
      <c r="D51" s="16">
        <v>47</v>
      </c>
      <c r="E51" s="17">
        <v>0.95833333333333304</v>
      </c>
      <c r="F51" s="17">
        <v>0.97916666666666696</v>
      </c>
      <c r="I51" s="70" t="s">
        <v>92</v>
      </c>
      <c r="J51" s="17">
        <v>0.97916666666666696</v>
      </c>
      <c r="K51" s="21" t="s">
        <v>94</v>
      </c>
      <c r="L51" s="16">
        <v>47</v>
      </c>
      <c r="M51" s="17">
        <v>0.95833333333333304</v>
      </c>
      <c r="N51" s="17">
        <v>0.97916666666666696</v>
      </c>
    </row>
    <row r="52" spans="1:14" x14ac:dyDescent="0.35">
      <c r="A52" s="69" t="s">
        <v>92</v>
      </c>
      <c r="B52" s="17">
        <v>1</v>
      </c>
      <c r="C52" s="20" t="s">
        <v>94</v>
      </c>
      <c r="D52" s="16">
        <v>48</v>
      </c>
      <c r="E52" s="17">
        <v>0.97916666666666696</v>
      </c>
      <c r="F52" s="17">
        <v>1</v>
      </c>
      <c r="I52" s="70" t="s">
        <v>92</v>
      </c>
      <c r="J52" s="17">
        <v>1</v>
      </c>
      <c r="K52" s="21" t="s">
        <v>94</v>
      </c>
      <c r="L52" s="16">
        <v>48</v>
      </c>
      <c r="M52" s="17">
        <v>0.97916666666666696</v>
      </c>
      <c r="N52" s="17">
        <v>1</v>
      </c>
    </row>
    <row r="55" spans="1:14" x14ac:dyDescent="0.35">
      <c r="B55" s="157" t="s">
        <v>84</v>
      </c>
      <c r="C55" s="158"/>
      <c r="D55" s="158"/>
      <c r="E55" s="158"/>
      <c r="F55" s="158"/>
      <c r="G55" s="112"/>
      <c r="I55" s="2"/>
      <c r="J55" s="157" t="s">
        <v>85</v>
      </c>
      <c r="K55" s="158"/>
      <c r="L55" s="158"/>
      <c r="M55" s="158"/>
      <c r="N55" s="158"/>
    </row>
    <row r="56" spans="1:14" x14ac:dyDescent="0.35">
      <c r="B56" s="15" t="s">
        <v>91</v>
      </c>
      <c r="C56" s="69" t="s">
        <v>50</v>
      </c>
      <c r="D56" s="15" t="s">
        <v>88</v>
      </c>
      <c r="E56" s="15" t="s">
        <v>89</v>
      </c>
      <c r="F56" s="15" t="s">
        <v>90</v>
      </c>
      <c r="I56" s="2"/>
      <c r="J56" s="15" t="s">
        <v>91</v>
      </c>
      <c r="K56" s="70" t="s">
        <v>50</v>
      </c>
      <c r="L56" s="15" t="s">
        <v>88</v>
      </c>
      <c r="M56" s="15" t="s">
        <v>89</v>
      </c>
      <c r="N56" s="15" t="s">
        <v>90</v>
      </c>
    </row>
    <row r="57" spans="1:14" x14ac:dyDescent="0.35">
      <c r="A57" s="69" t="s">
        <v>50</v>
      </c>
      <c r="B57" s="17">
        <v>2.0833333333333332E-2</v>
      </c>
      <c r="C57" s="20" t="s">
        <v>94</v>
      </c>
      <c r="D57" s="16">
        <v>1</v>
      </c>
      <c r="E57" s="17">
        <v>0</v>
      </c>
      <c r="F57" s="17">
        <v>2.0833333333333332E-2</v>
      </c>
      <c r="I57" s="69" t="s">
        <v>50</v>
      </c>
      <c r="J57" s="17">
        <v>2.0833333333333332E-2</v>
      </c>
      <c r="K57" s="21" t="s">
        <v>94</v>
      </c>
      <c r="L57" s="16">
        <v>1</v>
      </c>
      <c r="M57" s="17">
        <v>0</v>
      </c>
      <c r="N57" s="17">
        <v>2.0833333333333332E-2</v>
      </c>
    </row>
    <row r="58" spans="1:14" x14ac:dyDescent="0.35">
      <c r="A58" s="69" t="s">
        <v>50</v>
      </c>
      <c r="B58" s="17">
        <v>4.1666666666666664E-2</v>
      </c>
      <c r="C58" s="20" t="s">
        <v>94</v>
      </c>
      <c r="D58" s="16">
        <v>2</v>
      </c>
      <c r="E58" s="17">
        <v>2.0833333333333332E-2</v>
      </c>
      <c r="F58" s="17">
        <v>4.1666666666666664E-2</v>
      </c>
      <c r="I58" s="69" t="s">
        <v>50</v>
      </c>
      <c r="J58" s="17">
        <v>4.1666666666666664E-2</v>
      </c>
      <c r="K58" s="21" t="s">
        <v>94</v>
      </c>
      <c r="L58" s="16">
        <v>2</v>
      </c>
      <c r="M58" s="17">
        <v>2.0833333333333332E-2</v>
      </c>
      <c r="N58" s="17">
        <v>4.1666666666666664E-2</v>
      </c>
    </row>
    <row r="59" spans="1:14" x14ac:dyDescent="0.35">
      <c r="A59" s="69" t="s">
        <v>50</v>
      </c>
      <c r="B59" s="17">
        <v>6.25E-2</v>
      </c>
      <c r="C59" s="20" t="s">
        <v>94</v>
      </c>
      <c r="D59" s="16">
        <v>3</v>
      </c>
      <c r="E59" s="17">
        <v>4.1666666666666664E-2</v>
      </c>
      <c r="F59" s="17">
        <v>6.25E-2</v>
      </c>
      <c r="I59" s="69" t="s">
        <v>50</v>
      </c>
      <c r="J59" s="17">
        <v>6.25E-2</v>
      </c>
      <c r="K59" s="21" t="s">
        <v>94</v>
      </c>
      <c r="L59" s="16">
        <v>3</v>
      </c>
      <c r="M59" s="17">
        <v>4.1666666666666664E-2</v>
      </c>
      <c r="N59" s="17">
        <v>6.25E-2</v>
      </c>
    </row>
    <row r="60" spans="1:14" x14ac:dyDescent="0.35">
      <c r="A60" s="69" t="s">
        <v>50</v>
      </c>
      <c r="B60" s="17">
        <v>8.3333333333333301E-2</v>
      </c>
      <c r="C60" s="20" t="s">
        <v>94</v>
      </c>
      <c r="D60" s="16">
        <v>4</v>
      </c>
      <c r="E60" s="17">
        <v>6.25E-2</v>
      </c>
      <c r="F60" s="17">
        <v>8.3333333333333301E-2</v>
      </c>
      <c r="I60" s="69" t="s">
        <v>50</v>
      </c>
      <c r="J60" s="17">
        <v>8.3333333333333301E-2</v>
      </c>
      <c r="K60" s="21" t="s">
        <v>94</v>
      </c>
      <c r="L60" s="16">
        <v>4</v>
      </c>
      <c r="M60" s="17">
        <v>6.25E-2</v>
      </c>
      <c r="N60" s="17">
        <v>8.3333333333333301E-2</v>
      </c>
    </row>
    <row r="61" spans="1:14" x14ac:dyDescent="0.35">
      <c r="A61" s="69" t="s">
        <v>50</v>
      </c>
      <c r="B61" s="17">
        <v>0.104166666666667</v>
      </c>
      <c r="C61" s="20" t="s">
        <v>94</v>
      </c>
      <c r="D61" s="16">
        <v>5</v>
      </c>
      <c r="E61" s="17">
        <v>8.3333333333333301E-2</v>
      </c>
      <c r="F61" s="17">
        <v>0.104166666666667</v>
      </c>
      <c r="I61" s="69" t="s">
        <v>50</v>
      </c>
      <c r="J61" s="17">
        <v>0.104166666666667</v>
      </c>
      <c r="K61" s="21" t="s">
        <v>94</v>
      </c>
      <c r="L61" s="16">
        <v>5</v>
      </c>
      <c r="M61" s="17">
        <v>8.3333333333333301E-2</v>
      </c>
      <c r="N61" s="17">
        <v>0.104166666666667</v>
      </c>
    </row>
    <row r="62" spans="1:14" x14ac:dyDescent="0.35">
      <c r="A62" s="69" t="s">
        <v>50</v>
      </c>
      <c r="B62" s="17">
        <v>0.125</v>
      </c>
      <c r="C62" s="20" t="s">
        <v>94</v>
      </c>
      <c r="D62" s="16">
        <v>6</v>
      </c>
      <c r="E62" s="17">
        <v>0.104166666666667</v>
      </c>
      <c r="F62" s="17">
        <v>0.125</v>
      </c>
      <c r="I62" s="69" t="s">
        <v>50</v>
      </c>
      <c r="J62" s="17">
        <v>0.125</v>
      </c>
      <c r="K62" s="21" t="s">
        <v>94</v>
      </c>
      <c r="L62" s="16">
        <v>6</v>
      </c>
      <c r="M62" s="17">
        <v>0.104166666666667</v>
      </c>
      <c r="N62" s="17">
        <v>0.125</v>
      </c>
    </row>
    <row r="63" spans="1:14" x14ac:dyDescent="0.35">
      <c r="A63" s="69" t="s">
        <v>50</v>
      </c>
      <c r="B63" s="17">
        <v>0.14583333333333301</v>
      </c>
      <c r="C63" s="20" t="s">
        <v>94</v>
      </c>
      <c r="D63" s="16">
        <v>7</v>
      </c>
      <c r="E63" s="17">
        <v>0.125</v>
      </c>
      <c r="F63" s="17">
        <v>0.14583333333333301</v>
      </c>
      <c r="I63" s="69" t="s">
        <v>50</v>
      </c>
      <c r="J63" s="17">
        <v>0.14583333333333301</v>
      </c>
      <c r="K63" s="21" t="s">
        <v>94</v>
      </c>
      <c r="L63" s="16">
        <v>7</v>
      </c>
      <c r="M63" s="17">
        <v>0.125</v>
      </c>
      <c r="N63" s="17">
        <v>0.14583333333333301</v>
      </c>
    </row>
    <row r="64" spans="1:14" x14ac:dyDescent="0.35">
      <c r="A64" s="69" t="s">
        <v>50</v>
      </c>
      <c r="B64" s="17">
        <v>0.16666666666666699</v>
      </c>
      <c r="C64" s="20" t="s">
        <v>94</v>
      </c>
      <c r="D64" s="16">
        <v>8</v>
      </c>
      <c r="E64" s="17">
        <v>0.14583333333333301</v>
      </c>
      <c r="F64" s="17">
        <v>0.16666666666666699</v>
      </c>
      <c r="I64" s="69" t="s">
        <v>50</v>
      </c>
      <c r="J64" s="17">
        <v>0.16666666666666699</v>
      </c>
      <c r="K64" s="21" t="s">
        <v>94</v>
      </c>
      <c r="L64" s="16">
        <v>8</v>
      </c>
      <c r="M64" s="17">
        <v>0.14583333333333301</v>
      </c>
      <c r="N64" s="17">
        <v>0.16666666666666699</v>
      </c>
    </row>
    <row r="65" spans="1:14" x14ac:dyDescent="0.35">
      <c r="A65" s="69" t="s">
        <v>50</v>
      </c>
      <c r="B65" s="17">
        <v>0.1875</v>
      </c>
      <c r="C65" s="20" t="s">
        <v>94</v>
      </c>
      <c r="D65" s="16">
        <v>9</v>
      </c>
      <c r="E65" s="17">
        <v>0.16666666666666699</v>
      </c>
      <c r="F65" s="17">
        <v>0.1875</v>
      </c>
      <c r="I65" s="69" t="s">
        <v>50</v>
      </c>
      <c r="J65" s="17">
        <v>0.1875</v>
      </c>
      <c r="K65" s="21" t="s">
        <v>94</v>
      </c>
      <c r="L65" s="16">
        <v>9</v>
      </c>
      <c r="M65" s="17">
        <v>0.16666666666666699</v>
      </c>
      <c r="N65" s="17">
        <v>0.1875</v>
      </c>
    </row>
    <row r="66" spans="1:14" x14ac:dyDescent="0.35">
      <c r="A66" s="69" t="s">
        <v>50</v>
      </c>
      <c r="B66" s="17">
        <v>0.20833333333333301</v>
      </c>
      <c r="C66" s="20" t="s">
        <v>94</v>
      </c>
      <c r="D66" s="16">
        <v>10</v>
      </c>
      <c r="E66" s="17">
        <v>0.1875</v>
      </c>
      <c r="F66" s="17">
        <v>0.20833333333333301</v>
      </c>
      <c r="I66" s="69" t="s">
        <v>50</v>
      </c>
      <c r="J66" s="17">
        <v>0.20833333333333301</v>
      </c>
      <c r="K66" s="21" t="s">
        <v>94</v>
      </c>
      <c r="L66" s="16">
        <v>10</v>
      </c>
      <c r="M66" s="17">
        <v>0.1875</v>
      </c>
      <c r="N66" s="17">
        <v>0.20833333333333301</v>
      </c>
    </row>
    <row r="67" spans="1:14" x14ac:dyDescent="0.35">
      <c r="A67" s="69" t="s">
        <v>50</v>
      </c>
      <c r="B67" s="17">
        <v>0.22916666666666699</v>
      </c>
      <c r="C67" s="20" t="s">
        <v>94</v>
      </c>
      <c r="D67" s="16">
        <v>11</v>
      </c>
      <c r="E67" s="17">
        <v>0.20833333333333301</v>
      </c>
      <c r="F67" s="17">
        <v>0.22916666666666699</v>
      </c>
      <c r="I67" s="69" t="s">
        <v>50</v>
      </c>
      <c r="J67" s="17">
        <v>0.22916666666666699</v>
      </c>
      <c r="K67" s="21" t="s">
        <v>94</v>
      </c>
      <c r="L67" s="16">
        <v>11</v>
      </c>
      <c r="M67" s="17">
        <v>0.20833333333333301</v>
      </c>
      <c r="N67" s="17">
        <v>0.22916666666666699</v>
      </c>
    </row>
    <row r="68" spans="1:14" x14ac:dyDescent="0.35">
      <c r="A68" s="69" t="s">
        <v>50</v>
      </c>
      <c r="B68" s="17">
        <v>0.25</v>
      </c>
      <c r="C68" s="20" t="s">
        <v>94</v>
      </c>
      <c r="D68" s="16">
        <v>12</v>
      </c>
      <c r="E68" s="17">
        <v>0.22916666666666699</v>
      </c>
      <c r="F68" s="17">
        <v>0.25</v>
      </c>
      <c r="I68" s="69" t="s">
        <v>50</v>
      </c>
      <c r="J68" s="17">
        <v>0.25</v>
      </c>
      <c r="K68" s="21" t="s">
        <v>94</v>
      </c>
      <c r="L68" s="16">
        <v>12</v>
      </c>
      <c r="M68" s="17">
        <v>0.22916666666666699</v>
      </c>
      <c r="N68" s="17">
        <v>0.25</v>
      </c>
    </row>
    <row r="69" spans="1:14" x14ac:dyDescent="0.35">
      <c r="A69" s="69" t="s">
        <v>50</v>
      </c>
      <c r="B69" s="17">
        <v>0.27083333333333298</v>
      </c>
      <c r="C69" s="20" t="s">
        <v>94</v>
      </c>
      <c r="D69" s="16">
        <v>13</v>
      </c>
      <c r="E69" s="17">
        <v>0.25</v>
      </c>
      <c r="F69" s="17">
        <v>0.27083333333333298</v>
      </c>
      <c r="I69" s="69" t="s">
        <v>50</v>
      </c>
      <c r="J69" s="17">
        <v>0.27083333333333298</v>
      </c>
      <c r="K69" s="21" t="s">
        <v>94</v>
      </c>
      <c r="L69" s="16">
        <v>13</v>
      </c>
      <c r="M69" s="17">
        <v>0.25</v>
      </c>
      <c r="N69" s="17">
        <v>0.27083333333333298</v>
      </c>
    </row>
    <row r="70" spans="1:14" x14ac:dyDescent="0.35">
      <c r="A70" s="69" t="s">
        <v>50</v>
      </c>
      <c r="B70" s="17">
        <v>0.29166666666666702</v>
      </c>
      <c r="C70" s="20" t="s">
        <v>94</v>
      </c>
      <c r="D70" s="16">
        <v>14</v>
      </c>
      <c r="E70" s="17">
        <v>0.27083333333333298</v>
      </c>
      <c r="F70" s="17">
        <v>0.29166666666666702</v>
      </c>
      <c r="I70" s="69" t="s">
        <v>50</v>
      </c>
      <c r="J70" s="17">
        <v>0.29166666666666702</v>
      </c>
      <c r="K70" s="21" t="s">
        <v>94</v>
      </c>
      <c r="L70" s="16">
        <v>14</v>
      </c>
      <c r="M70" s="17">
        <v>0.27083333333333298</v>
      </c>
      <c r="N70" s="17">
        <v>0.29166666666666702</v>
      </c>
    </row>
    <row r="71" spans="1:14" x14ac:dyDescent="0.35">
      <c r="A71" s="69" t="s">
        <v>50</v>
      </c>
      <c r="B71" s="17">
        <v>0.3125</v>
      </c>
      <c r="C71" s="22" t="s">
        <v>95</v>
      </c>
      <c r="D71" s="16">
        <v>15</v>
      </c>
      <c r="E71" s="17">
        <v>0.29166666666666702</v>
      </c>
      <c r="F71" s="17">
        <v>0.3125</v>
      </c>
      <c r="I71" s="69" t="s">
        <v>50</v>
      </c>
      <c r="J71" s="17">
        <v>0.3125</v>
      </c>
      <c r="K71" s="24" t="s">
        <v>95</v>
      </c>
      <c r="L71" s="16">
        <v>15</v>
      </c>
      <c r="M71" s="17">
        <v>0.29166666666666702</v>
      </c>
      <c r="N71" s="17">
        <v>0.3125</v>
      </c>
    </row>
    <row r="72" spans="1:14" x14ac:dyDescent="0.35">
      <c r="A72" s="69" t="s">
        <v>50</v>
      </c>
      <c r="B72" s="17">
        <v>0.33333333333333298</v>
      </c>
      <c r="C72" s="22" t="s">
        <v>95</v>
      </c>
      <c r="D72" s="16">
        <v>16</v>
      </c>
      <c r="E72" s="17">
        <v>0.3125</v>
      </c>
      <c r="F72" s="17">
        <v>0.33333333333333298</v>
      </c>
      <c r="I72" s="69" t="s">
        <v>50</v>
      </c>
      <c r="J72" s="17">
        <v>0.33333333333333298</v>
      </c>
      <c r="K72" s="24" t="s">
        <v>95</v>
      </c>
      <c r="L72" s="16">
        <v>16</v>
      </c>
      <c r="M72" s="17">
        <v>0.3125</v>
      </c>
      <c r="N72" s="17">
        <v>0.33333333333333298</v>
      </c>
    </row>
    <row r="73" spans="1:14" x14ac:dyDescent="0.35">
      <c r="A73" s="69" t="s">
        <v>50</v>
      </c>
      <c r="B73" s="17">
        <v>0.35416666666666702</v>
      </c>
      <c r="C73" s="22" t="s">
        <v>95</v>
      </c>
      <c r="D73" s="16">
        <v>17</v>
      </c>
      <c r="E73" s="17">
        <v>0.33333333333333298</v>
      </c>
      <c r="F73" s="17">
        <v>0.35416666666666702</v>
      </c>
      <c r="I73" s="69" t="s">
        <v>50</v>
      </c>
      <c r="J73" s="17">
        <v>0.35416666666666702</v>
      </c>
      <c r="K73" s="24" t="s">
        <v>95</v>
      </c>
      <c r="L73" s="16">
        <v>17</v>
      </c>
      <c r="M73" s="17">
        <v>0.33333333333333298</v>
      </c>
      <c r="N73" s="17">
        <v>0.35416666666666702</v>
      </c>
    </row>
    <row r="74" spans="1:14" x14ac:dyDescent="0.35">
      <c r="A74" s="69" t="s">
        <v>50</v>
      </c>
      <c r="B74" s="17">
        <v>0.375</v>
      </c>
      <c r="C74" s="22" t="s">
        <v>95</v>
      </c>
      <c r="D74" s="16">
        <v>18</v>
      </c>
      <c r="E74" s="17">
        <v>0.35416666666666702</v>
      </c>
      <c r="F74" s="17">
        <v>0.375</v>
      </c>
      <c r="I74" s="69" t="s">
        <v>50</v>
      </c>
      <c r="J74" s="17">
        <v>0.375</v>
      </c>
      <c r="K74" s="24" t="s">
        <v>95</v>
      </c>
      <c r="L74" s="16">
        <v>18</v>
      </c>
      <c r="M74" s="17">
        <v>0.35416666666666702</v>
      </c>
      <c r="N74" s="17">
        <v>0.375</v>
      </c>
    </row>
    <row r="75" spans="1:14" x14ac:dyDescent="0.35">
      <c r="A75" s="69" t="s">
        <v>50</v>
      </c>
      <c r="B75" s="17">
        <v>0.39583333333333298</v>
      </c>
      <c r="C75" s="22" t="s">
        <v>95</v>
      </c>
      <c r="D75" s="16">
        <v>19</v>
      </c>
      <c r="E75" s="17">
        <v>0.375</v>
      </c>
      <c r="F75" s="17">
        <v>0.39583333333333298</v>
      </c>
      <c r="I75" s="69" t="s">
        <v>50</v>
      </c>
      <c r="J75" s="17">
        <v>0.39583333333333298</v>
      </c>
      <c r="K75" s="24" t="s">
        <v>95</v>
      </c>
      <c r="L75" s="16">
        <v>19</v>
      </c>
      <c r="M75" s="17">
        <v>0.375</v>
      </c>
      <c r="N75" s="17">
        <v>0.39583333333333298</v>
      </c>
    </row>
    <row r="76" spans="1:14" x14ac:dyDescent="0.35">
      <c r="A76" s="69" t="s">
        <v>50</v>
      </c>
      <c r="B76" s="17">
        <v>0.41666666666666702</v>
      </c>
      <c r="C76" s="22" t="s">
        <v>95</v>
      </c>
      <c r="D76" s="16">
        <v>20</v>
      </c>
      <c r="E76" s="17">
        <v>0.39583333333333298</v>
      </c>
      <c r="F76" s="17">
        <v>0.41666666666666702</v>
      </c>
      <c r="I76" s="69" t="s">
        <v>50</v>
      </c>
      <c r="J76" s="17">
        <v>0.41666666666666702</v>
      </c>
      <c r="K76" s="24" t="s">
        <v>95</v>
      </c>
      <c r="L76" s="16">
        <v>20</v>
      </c>
      <c r="M76" s="17">
        <v>0.39583333333333298</v>
      </c>
      <c r="N76" s="17">
        <v>0.41666666666666702</v>
      </c>
    </row>
    <row r="77" spans="1:14" x14ac:dyDescent="0.35">
      <c r="A77" s="69" t="s">
        <v>50</v>
      </c>
      <c r="B77" s="17">
        <v>0.4375</v>
      </c>
      <c r="C77" s="22" t="s">
        <v>95</v>
      </c>
      <c r="D77" s="16">
        <v>21</v>
      </c>
      <c r="E77" s="17">
        <v>0.41666666666666702</v>
      </c>
      <c r="F77" s="17">
        <v>0.4375</v>
      </c>
      <c r="I77" s="69" t="s">
        <v>50</v>
      </c>
      <c r="J77" s="17">
        <v>0.4375</v>
      </c>
      <c r="K77" s="24" t="s">
        <v>95</v>
      </c>
      <c r="L77" s="16">
        <v>21</v>
      </c>
      <c r="M77" s="17">
        <v>0.41666666666666702</v>
      </c>
      <c r="N77" s="17">
        <v>0.4375</v>
      </c>
    </row>
    <row r="78" spans="1:14" x14ac:dyDescent="0.35">
      <c r="A78" s="69" t="s">
        <v>50</v>
      </c>
      <c r="B78" s="17">
        <v>0.45833333333333298</v>
      </c>
      <c r="C78" s="22" t="s">
        <v>95</v>
      </c>
      <c r="D78" s="16">
        <v>22</v>
      </c>
      <c r="E78" s="17">
        <v>0.4375</v>
      </c>
      <c r="F78" s="17">
        <v>0.45833333333333298</v>
      </c>
      <c r="I78" s="69" t="s">
        <v>50</v>
      </c>
      <c r="J78" s="17">
        <v>0.45833333333333298</v>
      </c>
      <c r="K78" s="24" t="s">
        <v>95</v>
      </c>
      <c r="L78" s="16">
        <v>22</v>
      </c>
      <c r="M78" s="17">
        <v>0.4375</v>
      </c>
      <c r="N78" s="17">
        <v>0.45833333333333298</v>
      </c>
    </row>
    <row r="79" spans="1:14" x14ac:dyDescent="0.35">
      <c r="A79" s="69" t="s">
        <v>50</v>
      </c>
      <c r="B79" s="17">
        <v>0.47916666666666702</v>
      </c>
      <c r="C79" s="22" t="s">
        <v>95</v>
      </c>
      <c r="D79" s="16">
        <v>23</v>
      </c>
      <c r="E79" s="17">
        <v>0.45833333333333298</v>
      </c>
      <c r="F79" s="17">
        <v>0.47916666666666702</v>
      </c>
      <c r="I79" s="69" t="s">
        <v>50</v>
      </c>
      <c r="J79" s="17">
        <v>0.47916666666666702</v>
      </c>
      <c r="K79" s="24" t="s">
        <v>95</v>
      </c>
      <c r="L79" s="16">
        <v>23</v>
      </c>
      <c r="M79" s="17">
        <v>0.45833333333333298</v>
      </c>
      <c r="N79" s="17">
        <v>0.47916666666666702</v>
      </c>
    </row>
    <row r="80" spans="1:14" x14ac:dyDescent="0.35">
      <c r="A80" s="69" t="s">
        <v>50</v>
      </c>
      <c r="B80" s="17">
        <v>0.5</v>
      </c>
      <c r="C80" s="22" t="s">
        <v>95</v>
      </c>
      <c r="D80" s="16">
        <v>24</v>
      </c>
      <c r="E80" s="17">
        <v>0.47916666666666702</v>
      </c>
      <c r="F80" s="17">
        <v>0.5</v>
      </c>
      <c r="I80" s="69" t="s">
        <v>50</v>
      </c>
      <c r="J80" s="17">
        <v>0.5</v>
      </c>
      <c r="K80" s="24" t="s">
        <v>95</v>
      </c>
      <c r="L80" s="16">
        <v>24</v>
      </c>
      <c r="M80" s="17">
        <v>0.47916666666666702</v>
      </c>
      <c r="N80" s="17">
        <v>0.5</v>
      </c>
    </row>
    <row r="81" spans="1:14" x14ac:dyDescent="0.35">
      <c r="A81" s="69" t="s">
        <v>50</v>
      </c>
      <c r="B81" s="17">
        <v>0.52083333333333304</v>
      </c>
      <c r="C81" s="20" t="s">
        <v>94</v>
      </c>
      <c r="D81" s="16">
        <v>25</v>
      </c>
      <c r="E81" s="17">
        <v>0.5</v>
      </c>
      <c r="F81" s="17">
        <v>0.52083333333333304</v>
      </c>
      <c r="I81" s="69" t="s">
        <v>50</v>
      </c>
      <c r="J81" s="17">
        <v>0.52083333333333304</v>
      </c>
      <c r="K81" s="21" t="s">
        <v>94</v>
      </c>
      <c r="L81" s="16">
        <v>25</v>
      </c>
      <c r="M81" s="17">
        <v>0.5</v>
      </c>
      <c r="N81" s="17">
        <v>0.52083333333333304</v>
      </c>
    </row>
    <row r="82" spans="1:14" x14ac:dyDescent="0.35">
      <c r="A82" s="69" t="s">
        <v>50</v>
      </c>
      <c r="B82" s="17">
        <v>0.54166666666666696</v>
      </c>
      <c r="C82" s="20" t="s">
        <v>94</v>
      </c>
      <c r="D82" s="16">
        <v>26</v>
      </c>
      <c r="E82" s="17">
        <v>0.52083333333333304</v>
      </c>
      <c r="F82" s="17">
        <v>0.54166666666666696</v>
      </c>
      <c r="I82" s="69" t="s">
        <v>50</v>
      </c>
      <c r="J82" s="17">
        <v>0.54166666666666696</v>
      </c>
      <c r="K82" s="21" t="s">
        <v>94</v>
      </c>
      <c r="L82" s="16">
        <v>26</v>
      </c>
      <c r="M82" s="17">
        <v>0.52083333333333304</v>
      </c>
      <c r="N82" s="17">
        <v>0.54166666666666696</v>
      </c>
    </row>
    <row r="83" spans="1:14" x14ac:dyDescent="0.35">
      <c r="A83" s="69" t="s">
        <v>50</v>
      </c>
      <c r="B83" s="17">
        <v>0.5625</v>
      </c>
      <c r="C83" s="20" t="s">
        <v>94</v>
      </c>
      <c r="D83" s="16">
        <v>27</v>
      </c>
      <c r="E83" s="17">
        <v>0.54166666666666696</v>
      </c>
      <c r="F83" s="17">
        <v>0.5625</v>
      </c>
      <c r="I83" s="69" t="s">
        <v>50</v>
      </c>
      <c r="J83" s="17">
        <v>0.5625</v>
      </c>
      <c r="K83" s="21" t="s">
        <v>94</v>
      </c>
      <c r="L83" s="16">
        <v>27</v>
      </c>
      <c r="M83" s="17">
        <v>0.54166666666666696</v>
      </c>
      <c r="N83" s="17">
        <v>0.5625</v>
      </c>
    </row>
    <row r="84" spans="1:14" x14ac:dyDescent="0.35">
      <c r="A84" s="69" t="s">
        <v>50</v>
      </c>
      <c r="B84" s="17">
        <v>0.58333333333333304</v>
      </c>
      <c r="C84" s="20" t="s">
        <v>94</v>
      </c>
      <c r="D84" s="16">
        <v>28</v>
      </c>
      <c r="E84" s="17">
        <v>0.5625</v>
      </c>
      <c r="F84" s="17">
        <v>0.58333333333333304</v>
      </c>
      <c r="I84" s="69" t="s">
        <v>50</v>
      </c>
      <c r="J84" s="17">
        <v>0.58333333333333304</v>
      </c>
      <c r="K84" s="21" t="s">
        <v>94</v>
      </c>
      <c r="L84" s="16">
        <v>28</v>
      </c>
      <c r="M84" s="17">
        <v>0.5625</v>
      </c>
      <c r="N84" s="17">
        <v>0.58333333333333304</v>
      </c>
    </row>
    <row r="85" spans="1:14" x14ac:dyDescent="0.35">
      <c r="A85" s="69" t="s">
        <v>50</v>
      </c>
      <c r="B85" s="17">
        <v>0.60416666666666696</v>
      </c>
      <c r="C85" s="20" t="s">
        <v>94</v>
      </c>
      <c r="D85" s="16">
        <v>29</v>
      </c>
      <c r="E85" s="17">
        <v>0.58333333333333304</v>
      </c>
      <c r="F85" s="17">
        <v>0.60416666666666696</v>
      </c>
      <c r="I85" s="69" t="s">
        <v>50</v>
      </c>
      <c r="J85" s="17">
        <v>0.60416666666666696</v>
      </c>
      <c r="K85" s="21" t="s">
        <v>94</v>
      </c>
      <c r="L85" s="16">
        <v>29</v>
      </c>
      <c r="M85" s="17">
        <v>0.58333333333333304</v>
      </c>
      <c r="N85" s="17">
        <v>0.60416666666666696</v>
      </c>
    </row>
    <row r="86" spans="1:14" x14ac:dyDescent="0.35">
      <c r="A86" s="69" t="s">
        <v>50</v>
      </c>
      <c r="B86" s="17">
        <v>0.625</v>
      </c>
      <c r="C86" s="20" t="s">
        <v>94</v>
      </c>
      <c r="D86" s="16">
        <v>30</v>
      </c>
      <c r="E86" s="17">
        <v>0.60416666666666696</v>
      </c>
      <c r="F86" s="17">
        <v>0.625</v>
      </c>
      <c r="I86" s="69" t="s">
        <v>50</v>
      </c>
      <c r="J86" s="17">
        <v>0.625</v>
      </c>
      <c r="K86" s="21" t="s">
        <v>94</v>
      </c>
      <c r="L86" s="16">
        <v>30</v>
      </c>
      <c r="M86" s="17">
        <v>0.60416666666666696</v>
      </c>
      <c r="N86" s="17">
        <v>0.625</v>
      </c>
    </row>
    <row r="87" spans="1:14" x14ac:dyDescent="0.35">
      <c r="A87" s="69" t="s">
        <v>50</v>
      </c>
      <c r="B87" s="17">
        <v>0.64583333333333304</v>
      </c>
      <c r="C87" s="20" t="s">
        <v>94</v>
      </c>
      <c r="D87" s="16">
        <v>31</v>
      </c>
      <c r="E87" s="17">
        <v>0.625</v>
      </c>
      <c r="F87" s="17">
        <v>0.64583333333333304</v>
      </c>
      <c r="I87" s="69" t="s">
        <v>50</v>
      </c>
      <c r="J87" s="17">
        <v>0.64583333333333304</v>
      </c>
      <c r="K87" s="21" t="s">
        <v>94</v>
      </c>
      <c r="L87" s="16">
        <v>31</v>
      </c>
      <c r="M87" s="17">
        <v>0.625</v>
      </c>
      <c r="N87" s="17">
        <v>0.64583333333333304</v>
      </c>
    </row>
    <row r="88" spans="1:14" x14ac:dyDescent="0.35">
      <c r="A88" s="69" t="s">
        <v>50</v>
      </c>
      <c r="B88" s="17">
        <v>0.66666666666666696</v>
      </c>
      <c r="C88" s="20" t="s">
        <v>94</v>
      </c>
      <c r="D88" s="16">
        <v>32</v>
      </c>
      <c r="E88" s="17">
        <v>0.64583333333333304</v>
      </c>
      <c r="F88" s="17">
        <v>0.66666666666666696</v>
      </c>
      <c r="I88" s="69" t="s">
        <v>50</v>
      </c>
      <c r="J88" s="17">
        <v>0.66666666666666696</v>
      </c>
      <c r="K88" s="21" t="s">
        <v>94</v>
      </c>
      <c r="L88" s="16">
        <v>32</v>
      </c>
      <c r="M88" s="17">
        <v>0.64583333333333304</v>
      </c>
      <c r="N88" s="17">
        <v>0.66666666666666696</v>
      </c>
    </row>
    <row r="89" spans="1:14" x14ac:dyDescent="0.35">
      <c r="A89" s="69" t="s">
        <v>50</v>
      </c>
      <c r="B89" s="17">
        <v>0.6875</v>
      </c>
      <c r="C89" s="20" t="s">
        <v>94</v>
      </c>
      <c r="D89" s="16">
        <v>33</v>
      </c>
      <c r="E89" s="17">
        <v>0.66666666666666696</v>
      </c>
      <c r="F89" s="17">
        <v>0.6875</v>
      </c>
      <c r="I89" s="69" t="s">
        <v>50</v>
      </c>
      <c r="J89" s="17">
        <v>0.6875</v>
      </c>
      <c r="K89" s="21" t="s">
        <v>94</v>
      </c>
      <c r="L89" s="16">
        <v>33</v>
      </c>
      <c r="M89" s="17">
        <v>0.66666666666666696</v>
      </c>
      <c r="N89" s="17">
        <v>0.6875</v>
      </c>
    </row>
    <row r="90" spans="1:14" x14ac:dyDescent="0.35">
      <c r="A90" s="69" t="s">
        <v>50</v>
      </c>
      <c r="B90" s="17">
        <v>0.70833333333333304</v>
      </c>
      <c r="C90" s="20" t="s">
        <v>94</v>
      </c>
      <c r="D90" s="16">
        <v>34</v>
      </c>
      <c r="E90" s="17">
        <v>0.6875</v>
      </c>
      <c r="F90" s="17">
        <v>0.70833333333333304</v>
      </c>
      <c r="I90" s="69" t="s">
        <v>50</v>
      </c>
      <c r="J90" s="17">
        <v>0.70833333333333304</v>
      </c>
      <c r="K90" s="21" t="s">
        <v>94</v>
      </c>
      <c r="L90" s="16">
        <v>34</v>
      </c>
      <c r="M90" s="17">
        <v>0.6875</v>
      </c>
      <c r="N90" s="17">
        <v>0.70833333333333304</v>
      </c>
    </row>
    <row r="91" spans="1:14" x14ac:dyDescent="0.35">
      <c r="A91" s="69" t="s">
        <v>50</v>
      </c>
      <c r="B91" s="17">
        <v>0.72916666666666696</v>
      </c>
      <c r="C91" s="20" t="s">
        <v>94</v>
      </c>
      <c r="D91" s="16">
        <v>35</v>
      </c>
      <c r="E91" s="17">
        <v>0.70833333333333304</v>
      </c>
      <c r="F91" s="17">
        <v>0.72916666666666696</v>
      </c>
      <c r="I91" s="69" t="s">
        <v>50</v>
      </c>
      <c r="J91" s="17">
        <v>0.72916666666666696</v>
      </c>
      <c r="K91" s="21" t="s">
        <v>94</v>
      </c>
      <c r="L91" s="16">
        <v>35</v>
      </c>
      <c r="M91" s="17">
        <v>0.70833333333333304</v>
      </c>
      <c r="N91" s="17">
        <v>0.72916666666666696</v>
      </c>
    </row>
    <row r="92" spans="1:14" x14ac:dyDescent="0.35">
      <c r="A92" s="69" t="s">
        <v>50</v>
      </c>
      <c r="B92" s="17">
        <v>0.75</v>
      </c>
      <c r="C92" s="20" t="s">
        <v>94</v>
      </c>
      <c r="D92" s="16">
        <v>36</v>
      </c>
      <c r="E92" s="17">
        <v>0.72916666666666696</v>
      </c>
      <c r="F92" s="17">
        <v>0.75</v>
      </c>
      <c r="I92" s="69" t="s">
        <v>50</v>
      </c>
      <c r="J92" s="17">
        <v>0.75</v>
      </c>
      <c r="K92" s="21" t="s">
        <v>94</v>
      </c>
      <c r="L92" s="16">
        <v>36</v>
      </c>
      <c r="M92" s="17">
        <v>0.72916666666666696</v>
      </c>
      <c r="N92" s="17">
        <v>0.75</v>
      </c>
    </row>
    <row r="93" spans="1:14" x14ac:dyDescent="0.35">
      <c r="A93" s="69" t="s">
        <v>50</v>
      </c>
      <c r="B93" s="17">
        <v>0.77083333333333304</v>
      </c>
      <c r="C93" s="22" t="s">
        <v>95</v>
      </c>
      <c r="D93" s="16">
        <v>37</v>
      </c>
      <c r="E93" s="17">
        <v>0.75</v>
      </c>
      <c r="F93" s="17">
        <v>0.77083333333333304</v>
      </c>
      <c r="I93" s="69" t="s">
        <v>50</v>
      </c>
      <c r="J93" s="17">
        <v>0.77083333333333304</v>
      </c>
      <c r="K93" s="24" t="s">
        <v>95</v>
      </c>
      <c r="L93" s="16">
        <v>37</v>
      </c>
      <c r="M93" s="17">
        <v>0.75</v>
      </c>
      <c r="N93" s="17">
        <v>0.77083333333333304</v>
      </c>
    </row>
    <row r="94" spans="1:14" x14ac:dyDescent="0.35">
      <c r="A94" s="69" t="s">
        <v>50</v>
      </c>
      <c r="B94" s="17">
        <v>0.79166666666666696</v>
      </c>
      <c r="C94" s="22" t="s">
        <v>95</v>
      </c>
      <c r="D94" s="16">
        <v>38</v>
      </c>
      <c r="E94" s="17">
        <v>0.77083333333333304</v>
      </c>
      <c r="F94" s="17">
        <v>0.79166666666666696</v>
      </c>
      <c r="I94" s="69" t="s">
        <v>50</v>
      </c>
      <c r="J94" s="17">
        <v>0.79166666666666696</v>
      </c>
      <c r="K94" s="24" t="s">
        <v>95</v>
      </c>
      <c r="L94" s="16">
        <v>38</v>
      </c>
      <c r="M94" s="17">
        <v>0.77083333333333304</v>
      </c>
      <c r="N94" s="17">
        <v>0.79166666666666696</v>
      </c>
    </row>
    <row r="95" spans="1:14" x14ac:dyDescent="0.35">
      <c r="A95" s="69" t="s">
        <v>50</v>
      </c>
      <c r="B95" s="17">
        <v>0.8125</v>
      </c>
      <c r="C95" s="22" t="s">
        <v>95</v>
      </c>
      <c r="D95" s="16">
        <v>39</v>
      </c>
      <c r="E95" s="17">
        <v>0.79166666666666696</v>
      </c>
      <c r="F95" s="17">
        <v>0.8125</v>
      </c>
      <c r="I95" s="69" t="s">
        <v>50</v>
      </c>
      <c r="J95" s="17">
        <v>0.8125</v>
      </c>
      <c r="K95" s="24" t="s">
        <v>95</v>
      </c>
      <c r="L95" s="16">
        <v>39</v>
      </c>
      <c r="M95" s="17">
        <v>0.79166666666666696</v>
      </c>
      <c r="N95" s="17">
        <v>0.8125</v>
      </c>
    </row>
    <row r="96" spans="1:14" x14ac:dyDescent="0.35">
      <c r="A96" s="69" t="s">
        <v>50</v>
      </c>
      <c r="B96" s="17">
        <v>0.83333333333333304</v>
      </c>
      <c r="C96" s="22" t="s">
        <v>95</v>
      </c>
      <c r="D96" s="16">
        <v>40</v>
      </c>
      <c r="E96" s="17">
        <v>0.8125</v>
      </c>
      <c r="F96" s="17">
        <v>0.83333333333333304</v>
      </c>
      <c r="I96" s="69" t="s">
        <v>50</v>
      </c>
      <c r="J96" s="17">
        <v>0.83333333333333304</v>
      </c>
      <c r="K96" s="24" t="s">
        <v>95</v>
      </c>
      <c r="L96" s="16">
        <v>40</v>
      </c>
      <c r="M96" s="17">
        <v>0.8125</v>
      </c>
      <c r="N96" s="17">
        <v>0.83333333333333304</v>
      </c>
    </row>
    <row r="97" spans="1:15" x14ac:dyDescent="0.35">
      <c r="A97" s="69" t="s">
        <v>50</v>
      </c>
      <c r="B97" s="17">
        <v>0.85416666666666696</v>
      </c>
      <c r="C97" s="20" t="s">
        <v>94</v>
      </c>
      <c r="D97" s="16">
        <v>41</v>
      </c>
      <c r="E97" s="17">
        <v>0.83333333333333304</v>
      </c>
      <c r="F97" s="17">
        <v>0.85416666666666696</v>
      </c>
      <c r="I97" s="69" t="s">
        <v>50</v>
      </c>
      <c r="J97" s="17">
        <v>0.85416666666666696</v>
      </c>
      <c r="K97" s="21" t="s">
        <v>94</v>
      </c>
      <c r="L97" s="16">
        <v>41</v>
      </c>
      <c r="M97" s="17">
        <v>0.83333333333333304</v>
      </c>
      <c r="N97" s="17">
        <v>0.85416666666666696</v>
      </c>
    </row>
    <row r="98" spans="1:15" x14ac:dyDescent="0.35">
      <c r="A98" s="69" t="s">
        <v>50</v>
      </c>
      <c r="B98" s="17">
        <v>0.875</v>
      </c>
      <c r="C98" s="20" t="s">
        <v>94</v>
      </c>
      <c r="D98" s="16">
        <v>42</v>
      </c>
      <c r="E98" s="17">
        <v>0.85416666666666696</v>
      </c>
      <c r="F98" s="17">
        <v>0.875</v>
      </c>
      <c r="I98" s="69" t="s">
        <v>50</v>
      </c>
      <c r="J98" s="17">
        <v>0.875</v>
      </c>
      <c r="K98" s="21" t="s">
        <v>94</v>
      </c>
      <c r="L98" s="16">
        <v>42</v>
      </c>
      <c r="M98" s="17">
        <v>0.85416666666666696</v>
      </c>
      <c r="N98" s="17">
        <v>0.875</v>
      </c>
    </row>
    <row r="99" spans="1:15" x14ac:dyDescent="0.35">
      <c r="A99" s="69" t="s">
        <v>50</v>
      </c>
      <c r="B99" s="17">
        <v>0.89583333333333304</v>
      </c>
      <c r="C99" s="20" t="s">
        <v>94</v>
      </c>
      <c r="D99" s="16">
        <v>43</v>
      </c>
      <c r="E99" s="17">
        <v>0.875</v>
      </c>
      <c r="F99" s="17">
        <v>0.89583333333333304</v>
      </c>
      <c r="I99" s="69" t="s">
        <v>50</v>
      </c>
      <c r="J99" s="17">
        <v>0.89583333333333304</v>
      </c>
      <c r="K99" s="21" t="s">
        <v>94</v>
      </c>
      <c r="L99" s="16">
        <v>43</v>
      </c>
      <c r="M99" s="17">
        <v>0.875</v>
      </c>
      <c r="N99" s="17">
        <v>0.89583333333333304</v>
      </c>
    </row>
    <row r="100" spans="1:15" x14ac:dyDescent="0.35">
      <c r="A100" s="69" t="s">
        <v>50</v>
      </c>
      <c r="B100" s="17">
        <v>0.91666666666666696</v>
      </c>
      <c r="C100" s="20" t="s">
        <v>94</v>
      </c>
      <c r="D100" s="16">
        <v>44</v>
      </c>
      <c r="E100" s="17">
        <v>0.89583333333333304</v>
      </c>
      <c r="F100" s="17">
        <v>0.91666666666666696</v>
      </c>
      <c r="I100" s="69" t="s">
        <v>50</v>
      </c>
      <c r="J100" s="17">
        <v>0.91666666666666696</v>
      </c>
      <c r="K100" s="21" t="s">
        <v>94</v>
      </c>
      <c r="L100" s="16">
        <v>44</v>
      </c>
      <c r="M100" s="17">
        <v>0.89583333333333304</v>
      </c>
      <c r="N100" s="17">
        <v>0.91666666666666696</v>
      </c>
    </row>
    <row r="101" spans="1:15" x14ac:dyDescent="0.35">
      <c r="A101" s="69" t="s">
        <v>50</v>
      </c>
      <c r="B101" s="17">
        <v>0.9375</v>
      </c>
      <c r="C101" s="20" t="s">
        <v>94</v>
      </c>
      <c r="D101" s="16">
        <v>45</v>
      </c>
      <c r="E101" s="17">
        <v>0.91666666666666696</v>
      </c>
      <c r="F101" s="17">
        <v>0.9375</v>
      </c>
      <c r="I101" s="69" t="s">
        <v>50</v>
      </c>
      <c r="J101" s="17">
        <v>0.9375</v>
      </c>
      <c r="K101" s="21" t="s">
        <v>94</v>
      </c>
      <c r="L101" s="16">
        <v>45</v>
      </c>
      <c r="M101" s="17">
        <v>0.91666666666666696</v>
      </c>
      <c r="N101" s="17">
        <v>0.9375</v>
      </c>
    </row>
    <row r="102" spans="1:15" x14ac:dyDescent="0.35">
      <c r="A102" s="69" t="s">
        <v>50</v>
      </c>
      <c r="B102" s="17">
        <v>0.95833333333333304</v>
      </c>
      <c r="C102" s="20" t="s">
        <v>94</v>
      </c>
      <c r="D102" s="16">
        <v>46</v>
      </c>
      <c r="E102" s="17">
        <v>0.9375</v>
      </c>
      <c r="F102" s="17">
        <v>0.95833333333333304</v>
      </c>
      <c r="I102" s="69" t="s">
        <v>50</v>
      </c>
      <c r="J102" s="17">
        <v>0.95833333333333304</v>
      </c>
      <c r="K102" s="21" t="s">
        <v>94</v>
      </c>
      <c r="L102" s="16">
        <v>46</v>
      </c>
      <c r="M102" s="17">
        <v>0.9375</v>
      </c>
      <c r="N102" s="17">
        <v>0.95833333333333304</v>
      </c>
    </row>
    <row r="103" spans="1:15" x14ac:dyDescent="0.35">
      <c r="A103" s="69" t="s">
        <v>50</v>
      </c>
      <c r="B103" s="17">
        <v>0.97916666666666696</v>
      </c>
      <c r="C103" s="20" t="s">
        <v>94</v>
      </c>
      <c r="D103" s="16">
        <v>47</v>
      </c>
      <c r="E103" s="17">
        <v>0.95833333333333304</v>
      </c>
      <c r="F103" s="17">
        <v>0.97916666666666696</v>
      </c>
      <c r="I103" s="69" t="s">
        <v>50</v>
      </c>
      <c r="J103" s="17">
        <v>0.97916666666666696</v>
      </c>
      <c r="K103" s="21" t="s">
        <v>94</v>
      </c>
      <c r="L103" s="16">
        <v>47</v>
      </c>
      <c r="M103" s="17">
        <v>0.95833333333333304</v>
      </c>
      <c r="N103" s="17">
        <v>0.97916666666666696</v>
      </c>
    </row>
    <row r="104" spans="1:15" x14ac:dyDescent="0.35">
      <c r="A104" s="69" t="s">
        <v>50</v>
      </c>
      <c r="B104" s="17">
        <v>1</v>
      </c>
      <c r="C104" s="20" t="s">
        <v>94</v>
      </c>
      <c r="D104" s="16">
        <v>48</v>
      </c>
      <c r="E104" s="17">
        <v>0.97916666666666696</v>
      </c>
      <c r="F104" s="17">
        <v>1</v>
      </c>
      <c r="I104" s="69" t="s">
        <v>50</v>
      </c>
      <c r="J104" s="17">
        <v>1</v>
      </c>
      <c r="K104" s="21" t="s">
        <v>94</v>
      </c>
      <c r="L104" s="16">
        <v>48</v>
      </c>
      <c r="M104" s="17">
        <v>0.97916666666666696</v>
      </c>
      <c r="N104" s="17">
        <v>1</v>
      </c>
    </row>
    <row r="107" spans="1:15" x14ac:dyDescent="0.35">
      <c r="B107" s="157" t="s">
        <v>84</v>
      </c>
      <c r="C107" s="158"/>
      <c r="D107" s="158"/>
      <c r="E107" s="158"/>
      <c r="F107" s="158"/>
      <c r="G107" s="112"/>
      <c r="H107" s="112"/>
      <c r="I107" s="112"/>
      <c r="J107" s="157" t="s">
        <v>85</v>
      </c>
      <c r="K107" s="158"/>
      <c r="L107" s="158"/>
      <c r="M107" s="158"/>
      <c r="N107" s="158"/>
      <c r="O107" s="112"/>
    </row>
    <row r="108" spans="1:15" x14ac:dyDescent="0.35">
      <c r="B108" s="15" t="s">
        <v>91</v>
      </c>
      <c r="C108" s="69" t="s">
        <v>93</v>
      </c>
      <c r="D108" s="15" t="s">
        <v>88</v>
      </c>
      <c r="E108" s="15" t="s">
        <v>89</v>
      </c>
      <c r="F108" s="15" t="s">
        <v>90</v>
      </c>
      <c r="I108" s="2"/>
      <c r="J108" s="15" t="s">
        <v>91</v>
      </c>
      <c r="K108" s="70" t="s">
        <v>93</v>
      </c>
      <c r="L108" s="15" t="s">
        <v>88</v>
      </c>
      <c r="M108" s="15" t="s">
        <v>89</v>
      </c>
      <c r="N108" s="15" t="s">
        <v>90</v>
      </c>
    </row>
    <row r="109" spans="1:15" x14ac:dyDescent="0.35">
      <c r="A109" s="69" t="s">
        <v>93</v>
      </c>
      <c r="B109" s="17">
        <v>2.0833333333333332E-2</v>
      </c>
      <c r="C109" s="20" t="s">
        <v>94</v>
      </c>
      <c r="D109" s="16">
        <v>1</v>
      </c>
      <c r="E109" s="17">
        <v>0</v>
      </c>
      <c r="F109" s="17">
        <v>2.0833333333333332E-2</v>
      </c>
      <c r="I109" s="69" t="s">
        <v>93</v>
      </c>
      <c r="J109" s="17">
        <v>2.0833333333333332E-2</v>
      </c>
      <c r="K109" s="21" t="s">
        <v>94</v>
      </c>
      <c r="L109" s="16">
        <v>1</v>
      </c>
      <c r="M109" s="17">
        <v>0</v>
      </c>
      <c r="N109" s="17">
        <v>2.0833333333333332E-2</v>
      </c>
    </row>
    <row r="110" spans="1:15" x14ac:dyDescent="0.35">
      <c r="A110" s="69" t="s">
        <v>93</v>
      </c>
      <c r="B110" s="17">
        <v>4.1666666666666664E-2</v>
      </c>
      <c r="C110" s="20" t="s">
        <v>94</v>
      </c>
      <c r="D110" s="16">
        <v>2</v>
      </c>
      <c r="E110" s="17">
        <v>2.0833333333333332E-2</v>
      </c>
      <c r="F110" s="17">
        <v>4.1666666666666664E-2</v>
      </c>
      <c r="I110" s="69" t="s">
        <v>93</v>
      </c>
      <c r="J110" s="17">
        <v>4.1666666666666664E-2</v>
      </c>
      <c r="K110" s="21" t="s">
        <v>94</v>
      </c>
      <c r="L110" s="16">
        <v>2</v>
      </c>
      <c r="M110" s="17">
        <v>2.0833333333333332E-2</v>
      </c>
      <c r="N110" s="17">
        <v>4.1666666666666664E-2</v>
      </c>
    </row>
    <row r="111" spans="1:15" x14ac:dyDescent="0.35">
      <c r="A111" s="69" t="s">
        <v>93</v>
      </c>
      <c r="B111" s="17">
        <v>6.25E-2</v>
      </c>
      <c r="C111" s="20" t="s">
        <v>94</v>
      </c>
      <c r="D111" s="16">
        <v>3</v>
      </c>
      <c r="E111" s="17">
        <v>4.1666666666666664E-2</v>
      </c>
      <c r="F111" s="17">
        <v>6.25E-2</v>
      </c>
      <c r="I111" s="69" t="s">
        <v>93</v>
      </c>
      <c r="J111" s="17">
        <v>6.25E-2</v>
      </c>
      <c r="K111" s="21" t="s">
        <v>94</v>
      </c>
      <c r="L111" s="16">
        <v>3</v>
      </c>
      <c r="M111" s="17">
        <v>4.1666666666666664E-2</v>
      </c>
      <c r="N111" s="17">
        <v>6.25E-2</v>
      </c>
    </row>
    <row r="112" spans="1:15" x14ac:dyDescent="0.35">
      <c r="A112" s="69" t="s">
        <v>93</v>
      </c>
      <c r="B112" s="17">
        <v>8.3333333333333301E-2</v>
      </c>
      <c r="C112" s="20" t="s">
        <v>94</v>
      </c>
      <c r="D112" s="16">
        <v>4</v>
      </c>
      <c r="E112" s="17">
        <v>6.25E-2</v>
      </c>
      <c r="F112" s="17">
        <v>8.3333333333333301E-2</v>
      </c>
      <c r="I112" s="69" t="s">
        <v>93</v>
      </c>
      <c r="J112" s="17">
        <v>8.3333333333333301E-2</v>
      </c>
      <c r="K112" s="21" t="s">
        <v>94</v>
      </c>
      <c r="L112" s="16">
        <v>4</v>
      </c>
      <c r="M112" s="17">
        <v>6.25E-2</v>
      </c>
      <c r="N112" s="17">
        <v>8.3333333333333301E-2</v>
      </c>
    </row>
    <row r="113" spans="1:14" x14ac:dyDescent="0.35">
      <c r="A113" s="69" t="s">
        <v>93</v>
      </c>
      <c r="B113" s="17">
        <v>0.104166666666667</v>
      </c>
      <c r="C113" s="20" t="s">
        <v>94</v>
      </c>
      <c r="D113" s="16">
        <v>5</v>
      </c>
      <c r="E113" s="17">
        <v>8.3333333333333301E-2</v>
      </c>
      <c r="F113" s="17">
        <v>0.104166666666667</v>
      </c>
      <c r="I113" s="69" t="s">
        <v>93</v>
      </c>
      <c r="J113" s="17">
        <v>0.104166666666667</v>
      </c>
      <c r="K113" s="21" t="s">
        <v>94</v>
      </c>
      <c r="L113" s="16">
        <v>5</v>
      </c>
      <c r="M113" s="17">
        <v>8.3333333333333301E-2</v>
      </c>
      <c r="N113" s="17">
        <v>0.104166666666667</v>
      </c>
    </row>
    <row r="114" spans="1:14" x14ac:dyDescent="0.35">
      <c r="A114" s="69" t="s">
        <v>93</v>
      </c>
      <c r="B114" s="17">
        <v>0.125</v>
      </c>
      <c r="C114" s="20" t="s">
        <v>94</v>
      </c>
      <c r="D114" s="16">
        <v>6</v>
      </c>
      <c r="E114" s="17">
        <v>0.104166666666667</v>
      </c>
      <c r="F114" s="17">
        <v>0.125</v>
      </c>
      <c r="I114" s="69" t="s">
        <v>93</v>
      </c>
      <c r="J114" s="17">
        <v>0.125</v>
      </c>
      <c r="K114" s="21" t="s">
        <v>94</v>
      </c>
      <c r="L114" s="16">
        <v>6</v>
      </c>
      <c r="M114" s="17">
        <v>0.104166666666667</v>
      </c>
      <c r="N114" s="17">
        <v>0.125</v>
      </c>
    </row>
    <row r="115" spans="1:14" x14ac:dyDescent="0.35">
      <c r="A115" s="69" t="s">
        <v>93</v>
      </c>
      <c r="B115" s="17">
        <v>0.14583333333333301</v>
      </c>
      <c r="C115" s="20" t="s">
        <v>94</v>
      </c>
      <c r="D115" s="16">
        <v>7</v>
      </c>
      <c r="E115" s="17">
        <v>0.125</v>
      </c>
      <c r="F115" s="17">
        <v>0.14583333333333301</v>
      </c>
      <c r="I115" s="69" t="s">
        <v>93</v>
      </c>
      <c r="J115" s="17">
        <v>0.14583333333333301</v>
      </c>
      <c r="K115" s="21" t="s">
        <v>94</v>
      </c>
      <c r="L115" s="16">
        <v>7</v>
      </c>
      <c r="M115" s="17">
        <v>0.125</v>
      </c>
      <c r="N115" s="17">
        <v>0.14583333333333301</v>
      </c>
    </row>
    <row r="116" spans="1:14" x14ac:dyDescent="0.35">
      <c r="A116" s="69" t="s">
        <v>93</v>
      </c>
      <c r="B116" s="17">
        <v>0.16666666666666699</v>
      </c>
      <c r="C116" s="20" t="s">
        <v>94</v>
      </c>
      <c r="D116" s="16">
        <v>8</v>
      </c>
      <c r="E116" s="17">
        <v>0.14583333333333301</v>
      </c>
      <c r="F116" s="17">
        <v>0.16666666666666699</v>
      </c>
      <c r="I116" s="69" t="s">
        <v>93</v>
      </c>
      <c r="J116" s="17">
        <v>0.16666666666666699</v>
      </c>
      <c r="K116" s="21" t="s">
        <v>94</v>
      </c>
      <c r="L116" s="16">
        <v>8</v>
      </c>
      <c r="M116" s="17">
        <v>0.14583333333333301</v>
      </c>
      <c r="N116" s="17">
        <v>0.16666666666666699</v>
      </c>
    </row>
    <row r="117" spans="1:14" x14ac:dyDescent="0.35">
      <c r="A117" s="69" t="s">
        <v>93</v>
      </c>
      <c r="B117" s="17">
        <v>0.1875</v>
      </c>
      <c r="C117" s="20" t="s">
        <v>94</v>
      </c>
      <c r="D117" s="16">
        <v>9</v>
      </c>
      <c r="E117" s="17">
        <v>0.16666666666666699</v>
      </c>
      <c r="F117" s="17">
        <v>0.1875</v>
      </c>
      <c r="I117" s="69" t="s">
        <v>93</v>
      </c>
      <c r="J117" s="17">
        <v>0.1875</v>
      </c>
      <c r="K117" s="21" t="s">
        <v>94</v>
      </c>
      <c r="L117" s="16">
        <v>9</v>
      </c>
      <c r="M117" s="17">
        <v>0.16666666666666699</v>
      </c>
      <c r="N117" s="17">
        <v>0.1875</v>
      </c>
    </row>
    <row r="118" spans="1:14" x14ac:dyDescent="0.35">
      <c r="A118" s="69" t="s">
        <v>93</v>
      </c>
      <c r="B118" s="17">
        <v>0.20833333333333301</v>
      </c>
      <c r="C118" s="20" t="s">
        <v>94</v>
      </c>
      <c r="D118" s="16">
        <v>10</v>
      </c>
      <c r="E118" s="17">
        <v>0.1875</v>
      </c>
      <c r="F118" s="17">
        <v>0.20833333333333301</v>
      </c>
      <c r="I118" s="69" t="s">
        <v>93</v>
      </c>
      <c r="J118" s="17">
        <v>0.20833333333333301</v>
      </c>
      <c r="K118" s="21" t="s">
        <v>94</v>
      </c>
      <c r="L118" s="16">
        <v>10</v>
      </c>
      <c r="M118" s="17">
        <v>0.1875</v>
      </c>
      <c r="N118" s="17">
        <v>0.20833333333333301</v>
      </c>
    </row>
    <row r="119" spans="1:14" x14ac:dyDescent="0.35">
      <c r="A119" s="69" t="s">
        <v>93</v>
      </c>
      <c r="B119" s="17">
        <v>0.22916666666666699</v>
      </c>
      <c r="C119" s="20" t="s">
        <v>94</v>
      </c>
      <c r="D119" s="16">
        <v>11</v>
      </c>
      <c r="E119" s="17">
        <v>0.20833333333333301</v>
      </c>
      <c r="F119" s="17">
        <v>0.22916666666666699</v>
      </c>
      <c r="I119" s="69" t="s">
        <v>93</v>
      </c>
      <c r="J119" s="17">
        <v>0.22916666666666699</v>
      </c>
      <c r="K119" s="21" t="s">
        <v>94</v>
      </c>
      <c r="L119" s="16">
        <v>11</v>
      </c>
      <c r="M119" s="17">
        <v>0.20833333333333301</v>
      </c>
      <c r="N119" s="17">
        <v>0.22916666666666699</v>
      </c>
    </row>
    <row r="120" spans="1:14" x14ac:dyDescent="0.35">
      <c r="A120" s="69" t="s">
        <v>93</v>
      </c>
      <c r="B120" s="17">
        <v>0.25</v>
      </c>
      <c r="C120" s="20" t="s">
        <v>94</v>
      </c>
      <c r="D120" s="16">
        <v>12</v>
      </c>
      <c r="E120" s="17">
        <v>0.22916666666666699</v>
      </c>
      <c r="F120" s="17">
        <v>0.25</v>
      </c>
      <c r="I120" s="69" t="s">
        <v>93</v>
      </c>
      <c r="J120" s="17">
        <v>0.25</v>
      </c>
      <c r="K120" s="21" t="s">
        <v>94</v>
      </c>
      <c r="L120" s="16">
        <v>12</v>
      </c>
      <c r="M120" s="17">
        <v>0.22916666666666699</v>
      </c>
      <c r="N120" s="17">
        <v>0.25</v>
      </c>
    </row>
    <row r="121" spans="1:14" x14ac:dyDescent="0.35">
      <c r="A121" s="69" t="s">
        <v>93</v>
      </c>
      <c r="B121" s="17">
        <v>0.27083333333333298</v>
      </c>
      <c r="C121" s="20" t="s">
        <v>94</v>
      </c>
      <c r="D121" s="16">
        <v>13</v>
      </c>
      <c r="E121" s="17">
        <v>0.25</v>
      </c>
      <c r="F121" s="17">
        <v>0.27083333333333298</v>
      </c>
      <c r="I121" s="69" t="s">
        <v>93</v>
      </c>
      <c r="J121" s="17">
        <v>0.27083333333333298</v>
      </c>
      <c r="K121" s="21" t="s">
        <v>94</v>
      </c>
      <c r="L121" s="16">
        <v>13</v>
      </c>
      <c r="M121" s="17">
        <v>0.25</v>
      </c>
      <c r="N121" s="17">
        <v>0.27083333333333298</v>
      </c>
    </row>
    <row r="122" spans="1:14" x14ac:dyDescent="0.35">
      <c r="A122" s="69" t="s">
        <v>93</v>
      </c>
      <c r="B122" s="17">
        <v>0.29166666666666702</v>
      </c>
      <c r="C122" s="20" t="s">
        <v>94</v>
      </c>
      <c r="D122" s="16">
        <v>14</v>
      </c>
      <c r="E122" s="17">
        <v>0.27083333333333298</v>
      </c>
      <c r="F122" s="17">
        <v>0.29166666666666702</v>
      </c>
      <c r="I122" s="69" t="s">
        <v>93</v>
      </c>
      <c r="J122" s="17">
        <v>0.29166666666666702</v>
      </c>
      <c r="K122" s="21" t="s">
        <v>94</v>
      </c>
      <c r="L122" s="16">
        <v>14</v>
      </c>
      <c r="M122" s="17">
        <v>0.27083333333333298</v>
      </c>
      <c r="N122" s="17">
        <v>0.29166666666666702</v>
      </c>
    </row>
    <row r="123" spans="1:14" x14ac:dyDescent="0.35">
      <c r="A123" s="69" t="s">
        <v>93</v>
      </c>
      <c r="B123" s="17">
        <v>0.3125</v>
      </c>
      <c r="C123" s="20" t="s">
        <v>94</v>
      </c>
      <c r="D123" s="16">
        <v>15</v>
      </c>
      <c r="E123" s="17">
        <v>0.29166666666666702</v>
      </c>
      <c r="F123" s="17">
        <v>0.3125</v>
      </c>
      <c r="I123" s="69" t="s">
        <v>93</v>
      </c>
      <c r="J123" s="17">
        <v>0.3125</v>
      </c>
      <c r="K123" s="21" t="s">
        <v>94</v>
      </c>
      <c r="L123" s="16">
        <v>15</v>
      </c>
      <c r="M123" s="17">
        <v>0.29166666666666702</v>
      </c>
      <c r="N123" s="17">
        <v>0.3125</v>
      </c>
    </row>
    <row r="124" spans="1:14" x14ac:dyDescent="0.35">
      <c r="A124" s="69" t="s">
        <v>93</v>
      </c>
      <c r="B124" s="17">
        <v>0.33333333333333298</v>
      </c>
      <c r="C124" s="20" t="s">
        <v>94</v>
      </c>
      <c r="D124" s="16">
        <v>16</v>
      </c>
      <c r="E124" s="17">
        <v>0.3125</v>
      </c>
      <c r="F124" s="17">
        <v>0.33333333333333298</v>
      </c>
      <c r="I124" s="69" t="s">
        <v>93</v>
      </c>
      <c r="J124" s="17">
        <v>0.33333333333333298</v>
      </c>
      <c r="K124" s="21" t="s">
        <v>94</v>
      </c>
      <c r="L124" s="16">
        <v>16</v>
      </c>
      <c r="M124" s="17">
        <v>0.3125</v>
      </c>
      <c r="N124" s="17">
        <v>0.33333333333333298</v>
      </c>
    </row>
    <row r="125" spans="1:14" x14ac:dyDescent="0.35">
      <c r="A125" s="69" t="s">
        <v>93</v>
      </c>
      <c r="B125" s="17">
        <v>0.35416666666666702</v>
      </c>
      <c r="C125" s="20" t="s">
        <v>94</v>
      </c>
      <c r="D125" s="16">
        <v>17</v>
      </c>
      <c r="E125" s="17">
        <v>0.33333333333333298</v>
      </c>
      <c r="F125" s="17">
        <v>0.35416666666666702</v>
      </c>
      <c r="I125" s="69" t="s">
        <v>93</v>
      </c>
      <c r="J125" s="17">
        <v>0.35416666666666702</v>
      </c>
      <c r="K125" s="21" t="s">
        <v>94</v>
      </c>
      <c r="L125" s="16">
        <v>17</v>
      </c>
      <c r="M125" s="17">
        <v>0.33333333333333298</v>
      </c>
      <c r="N125" s="17">
        <v>0.35416666666666702</v>
      </c>
    </row>
    <row r="126" spans="1:14" x14ac:dyDescent="0.35">
      <c r="A126" s="69" t="s">
        <v>93</v>
      </c>
      <c r="B126" s="17">
        <v>0.375</v>
      </c>
      <c r="C126" s="20" t="s">
        <v>94</v>
      </c>
      <c r="D126" s="16">
        <v>18</v>
      </c>
      <c r="E126" s="17">
        <v>0.35416666666666702</v>
      </c>
      <c r="F126" s="17">
        <v>0.375</v>
      </c>
      <c r="I126" s="69" t="s">
        <v>93</v>
      </c>
      <c r="J126" s="17">
        <v>0.375</v>
      </c>
      <c r="K126" s="21" t="s">
        <v>94</v>
      </c>
      <c r="L126" s="16">
        <v>18</v>
      </c>
      <c r="M126" s="17">
        <v>0.35416666666666702</v>
      </c>
      <c r="N126" s="17">
        <v>0.375</v>
      </c>
    </row>
    <row r="127" spans="1:14" x14ac:dyDescent="0.35">
      <c r="A127" s="69" t="s">
        <v>93</v>
      </c>
      <c r="B127" s="17">
        <v>0.39583333333333298</v>
      </c>
      <c r="C127" s="20" t="s">
        <v>94</v>
      </c>
      <c r="D127" s="16">
        <v>19</v>
      </c>
      <c r="E127" s="17">
        <v>0.375</v>
      </c>
      <c r="F127" s="17">
        <v>0.39583333333333298</v>
      </c>
      <c r="I127" s="69" t="s">
        <v>93</v>
      </c>
      <c r="J127" s="17">
        <v>0.39583333333333298</v>
      </c>
      <c r="K127" s="21" t="s">
        <v>94</v>
      </c>
      <c r="L127" s="16">
        <v>19</v>
      </c>
      <c r="M127" s="17">
        <v>0.375</v>
      </c>
      <c r="N127" s="17">
        <v>0.39583333333333298</v>
      </c>
    </row>
    <row r="128" spans="1:14" x14ac:dyDescent="0.35">
      <c r="A128" s="69" t="s">
        <v>93</v>
      </c>
      <c r="B128" s="17">
        <v>0.41666666666666702</v>
      </c>
      <c r="C128" s="20" t="s">
        <v>94</v>
      </c>
      <c r="D128" s="16">
        <v>20</v>
      </c>
      <c r="E128" s="17">
        <v>0.39583333333333298</v>
      </c>
      <c r="F128" s="17">
        <v>0.41666666666666702</v>
      </c>
      <c r="I128" s="69" t="s">
        <v>93</v>
      </c>
      <c r="J128" s="17">
        <v>0.41666666666666702</v>
      </c>
      <c r="K128" s="21" t="s">
        <v>94</v>
      </c>
      <c r="L128" s="16">
        <v>20</v>
      </c>
      <c r="M128" s="17">
        <v>0.39583333333333298</v>
      </c>
      <c r="N128" s="17">
        <v>0.41666666666666702</v>
      </c>
    </row>
    <row r="129" spans="1:14" x14ac:dyDescent="0.35">
      <c r="A129" s="69" t="s">
        <v>93</v>
      </c>
      <c r="B129" s="17">
        <v>0.4375</v>
      </c>
      <c r="C129" s="20" t="s">
        <v>94</v>
      </c>
      <c r="D129" s="16">
        <v>21</v>
      </c>
      <c r="E129" s="17">
        <v>0.41666666666666702</v>
      </c>
      <c r="F129" s="17">
        <v>0.4375</v>
      </c>
      <c r="I129" s="69" t="s">
        <v>93</v>
      </c>
      <c r="J129" s="17">
        <v>0.4375</v>
      </c>
      <c r="K129" s="21" t="s">
        <v>94</v>
      </c>
      <c r="L129" s="16">
        <v>21</v>
      </c>
      <c r="M129" s="17">
        <v>0.41666666666666702</v>
      </c>
      <c r="N129" s="17">
        <v>0.4375</v>
      </c>
    </row>
    <row r="130" spans="1:14" x14ac:dyDescent="0.35">
      <c r="A130" s="69" t="s">
        <v>93</v>
      </c>
      <c r="B130" s="17">
        <v>0.45833333333333298</v>
      </c>
      <c r="C130" s="20" t="s">
        <v>94</v>
      </c>
      <c r="D130" s="16">
        <v>22</v>
      </c>
      <c r="E130" s="17">
        <v>0.4375</v>
      </c>
      <c r="F130" s="17">
        <v>0.45833333333333298</v>
      </c>
      <c r="I130" s="69" t="s">
        <v>93</v>
      </c>
      <c r="J130" s="17">
        <v>0.45833333333333298</v>
      </c>
      <c r="K130" s="21" t="s">
        <v>94</v>
      </c>
      <c r="L130" s="16">
        <v>22</v>
      </c>
      <c r="M130" s="17">
        <v>0.4375</v>
      </c>
      <c r="N130" s="17">
        <v>0.45833333333333298</v>
      </c>
    </row>
    <row r="131" spans="1:14" x14ac:dyDescent="0.35">
      <c r="A131" s="69" t="s">
        <v>93</v>
      </c>
      <c r="B131" s="17">
        <v>0.47916666666666702</v>
      </c>
      <c r="C131" s="20" t="s">
        <v>94</v>
      </c>
      <c r="D131" s="16">
        <v>23</v>
      </c>
      <c r="E131" s="17">
        <v>0.45833333333333298</v>
      </c>
      <c r="F131" s="17">
        <v>0.47916666666666702</v>
      </c>
      <c r="I131" s="69" t="s">
        <v>93</v>
      </c>
      <c r="J131" s="17">
        <v>0.47916666666666702</v>
      </c>
      <c r="K131" s="21" t="s">
        <v>94</v>
      </c>
      <c r="L131" s="16">
        <v>23</v>
      </c>
      <c r="M131" s="17">
        <v>0.45833333333333298</v>
      </c>
      <c r="N131" s="17">
        <v>0.47916666666666702</v>
      </c>
    </row>
    <row r="132" spans="1:14" x14ac:dyDescent="0.35">
      <c r="A132" s="69" t="s">
        <v>93</v>
      </c>
      <c r="B132" s="17">
        <v>0.5</v>
      </c>
      <c r="C132" s="20" t="s">
        <v>94</v>
      </c>
      <c r="D132" s="16">
        <v>24</v>
      </c>
      <c r="E132" s="17">
        <v>0.47916666666666702</v>
      </c>
      <c r="F132" s="17">
        <v>0.5</v>
      </c>
      <c r="I132" s="69" t="s">
        <v>93</v>
      </c>
      <c r="J132" s="17">
        <v>0.5</v>
      </c>
      <c r="K132" s="21" t="s">
        <v>94</v>
      </c>
      <c r="L132" s="16">
        <v>24</v>
      </c>
      <c r="M132" s="17">
        <v>0.47916666666666702</v>
      </c>
      <c r="N132" s="17">
        <v>0.5</v>
      </c>
    </row>
    <row r="133" spans="1:14" x14ac:dyDescent="0.35">
      <c r="A133" s="69" t="s">
        <v>93</v>
      </c>
      <c r="B133" s="17">
        <v>0.52083333333333304</v>
      </c>
      <c r="C133" s="20" t="s">
        <v>94</v>
      </c>
      <c r="D133" s="16">
        <v>25</v>
      </c>
      <c r="E133" s="17">
        <v>0.5</v>
      </c>
      <c r="F133" s="17">
        <v>0.52083333333333304</v>
      </c>
      <c r="I133" s="69" t="s">
        <v>93</v>
      </c>
      <c r="J133" s="17">
        <v>0.52083333333333304</v>
      </c>
      <c r="K133" s="21" t="s">
        <v>94</v>
      </c>
      <c r="L133" s="16">
        <v>25</v>
      </c>
      <c r="M133" s="17">
        <v>0.5</v>
      </c>
      <c r="N133" s="17">
        <v>0.52083333333333304</v>
      </c>
    </row>
    <row r="134" spans="1:14" x14ac:dyDescent="0.35">
      <c r="A134" s="69" t="s">
        <v>93</v>
      </c>
      <c r="B134" s="17">
        <v>0.54166666666666696</v>
      </c>
      <c r="C134" s="20" t="s">
        <v>94</v>
      </c>
      <c r="D134" s="16">
        <v>26</v>
      </c>
      <c r="E134" s="17">
        <v>0.52083333333333304</v>
      </c>
      <c r="F134" s="17">
        <v>0.54166666666666696</v>
      </c>
      <c r="I134" s="69" t="s">
        <v>93</v>
      </c>
      <c r="J134" s="17">
        <v>0.54166666666666696</v>
      </c>
      <c r="K134" s="21" t="s">
        <v>94</v>
      </c>
      <c r="L134" s="16">
        <v>26</v>
      </c>
      <c r="M134" s="17">
        <v>0.52083333333333304</v>
      </c>
      <c r="N134" s="17">
        <v>0.54166666666666696</v>
      </c>
    </row>
    <row r="135" spans="1:14" x14ac:dyDescent="0.35">
      <c r="A135" s="69" t="s">
        <v>93</v>
      </c>
      <c r="B135" s="17">
        <v>0.5625</v>
      </c>
      <c r="C135" s="20" t="s">
        <v>94</v>
      </c>
      <c r="D135" s="16">
        <v>27</v>
      </c>
      <c r="E135" s="17">
        <v>0.54166666666666696</v>
      </c>
      <c r="F135" s="17">
        <v>0.5625</v>
      </c>
      <c r="I135" s="69" t="s">
        <v>93</v>
      </c>
      <c r="J135" s="17">
        <v>0.5625</v>
      </c>
      <c r="K135" s="21" t="s">
        <v>94</v>
      </c>
      <c r="L135" s="16">
        <v>27</v>
      </c>
      <c r="M135" s="17">
        <v>0.54166666666666696</v>
      </c>
      <c r="N135" s="17">
        <v>0.5625</v>
      </c>
    </row>
    <row r="136" spans="1:14" x14ac:dyDescent="0.35">
      <c r="A136" s="69" t="s">
        <v>93</v>
      </c>
      <c r="B136" s="17">
        <v>0.58333333333333304</v>
      </c>
      <c r="C136" s="20" t="s">
        <v>94</v>
      </c>
      <c r="D136" s="16">
        <v>28</v>
      </c>
      <c r="E136" s="17">
        <v>0.5625</v>
      </c>
      <c r="F136" s="17">
        <v>0.58333333333333304</v>
      </c>
      <c r="I136" s="69" t="s">
        <v>93</v>
      </c>
      <c r="J136" s="17">
        <v>0.58333333333333304</v>
      </c>
      <c r="K136" s="21" t="s">
        <v>94</v>
      </c>
      <c r="L136" s="16">
        <v>28</v>
      </c>
      <c r="M136" s="17">
        <v>0.5625</v>
      </c>
      <c r="N136" s="17">
        <v>0.58333333333333304</v>
      </c>
    </row>
    <row r="137" spans="1:14" x14ac:dyDescent="0.35">
      <c r="A137" s="69" t="s">
        <v>93</v>
      </c>
      <c r="B137" s="17">
        <v>0.60416666666666696</v>
      </c>
      <c r="C137" s="20" t="s">
        <v>94</v>
      </c>
      <c r="D137" s="16">
        <v>29</v>
      </c>
      <c r="E137" s="17">
        <v>0.58333333333333304</v>
      </c>
      <c r="F137" s="17">
        <v>0.60416666666666696</v>
      </c>
      <c r="I137" s="69" t="s">
        <v>93</v>
      </c>
      <c r="J137" s="17">
        <v>0.60416666666666696</v>
      </c>
      <c r="K137" s="21" t="s">
        <v>94</v>
      </c>
      <c r="L137" s="16">
        <v>29</v>
      </c>
      <c r="M137" s="17">
        <v>0.58333333333333304</v>
      </c>
      <c r="N137" s="17">
        <v>0.60416666666666696</v>
      </c>
    </row>
    <row r="138" spans="1:14" x14ac:dyDescent="0.35">
      <c r="A138" s="69" t="s">
        <v>93</v>
      </c>
      <c r="B138" s="17">
        <v>0.625</v>
      </c>
      <c r="C138" s="20" t="s">
        <v>94</v>
      </c>
      <c r="D138" s="16">
        <v>30</v>
      </c>
      <c r="E138" s="17">
        <v>0.60416666666666696</v>
      </c>
      <c r="F138" s="17">
        <v>0.625</v>
      </c>
      <c r="I138" s="69" t="s">
        <v>93</v>
      </c>
      <c r="J138" s="17">
        <v>0.625</v>
      </c>
      <c r="K138" s="21" t="s">
        <v>94</v>
      </c>
      <c r="L138" s="16">
        <v>30</v>
      </c>
      <c r="M138" s="17">
        <v>0.60416666666666696</v>
      </c>
      <c r="N138" s="17">
        <v>0.625</v>
      </c>
    </row>
    <row r="139" spans="1:14" x14ac:dyDescent="0.35">
      <c r="A139" s="69" t="s">
        <v>93</v>
      </c>
      <c r="B139" s="17">
        <v>0.64583333333333304</v>
      </c>
      <c r="C139" s="20" t="s">
        <v>94</v>
      </c>
      <c r="D139" s="16">
        <v>31</v>
      </c>
      <c r="E139" s="17">
        <v>0.625</v>
      </c>
      <c r="F139" s="17">
        <v>0.64583333333333304</v>
      </c>
      <c r="I139" s="69" t="s">
        <v>93</v>
      </c>
      <c r="J139" s="17">
        <v>0.64583333333333304</v>
      </c>
      <c r="K139" s="21" t="s">
        <v>94</v>
      </c>
      <c r="L139" s="16">
        <v>31</v>
      </c>
      <c r="M139" s="17">
        <v>0.625</v>
      </c>
      <c r="N139" s="17">
        <v>0.64583333333333304</v>
      </c>
    </row>
    <row r="140" spans="1:14" x14ac:dyDescent="0.35">
      <c r="A140" s="69" t="s">
        <v>93</v>
      </c>
      <c r="B140" s="17">
        <v>0.66666666666666696</v>
      </c>
      <c r="C140" s="20" t="s">
        <v>94</v>
      </c>
      <c r="D140" s="16">
        <v>32</v>
      </c>
      <c r="E140" s="17">
        <v>0.64583333333333304</v>
      </c>
      <c r="F140" s="17">
        <v>0.66666666666666696</v>
      </c>
      <c r="I140" s="69" t="s">
        <v>93</v>
      </c>
      <c r="J140" s="17">
        <v>0.66666666666666696</v>
      </c>
      <c r="K140" s="21" t="s">
        <v>94</v>
      </c>
      <c r="L140" s="16">
        <v>32</v>
      </c>
      <c r="M140" s="17">
        <v>0.64583333333333304</v>
      </c>
      <c r="N140" s="17">
        <v>0.66666666666666696</v>
      </c>
    </row>
    <row r="141" spans="1:14" x14ac:dyDescent="0.35">
      <c r="A141" s="69" t="s">
        <v>93</v>
      </c>
      <c r="B141" s="17">
        <v>0.6875</v>
      </c>
      <c r="C141" s="20" t="s">
        <v>94</v>
      </c>
      <c r="D141" s="16">
        <v>33</v>
      </c>
      <c r="E141" s="17">
        <v>0.66666666666666696</v>
      </c>
      <c r="F141" s="17">
        <v>0.6875</v>
      </c>
      <c r="I141" s="69" t="s">
        <v>93</v>
      </c>
      <c r="J141" s="17">
        <v>0.6875</v>
      </c>
      <c r="K141" s="21" t="s">
        <v>94</v>
      </c>
      <c r="L141" s="16">
        <v>33</v>
      </c>
      <c r="M141" s="17">
        <v>0.66666666666666696</v>
      </c>
      <c r="N141" s="17">
        <v>0.6875</v>
      </c>
    </row>
    <row r="142" spans="1:14" x14ac:dyDescent="0.35">
      <c r="A142" s="69" t="s">
        <v>93</v>
      </c>
      <c r="B142" s="17">
        <v>0.70833333333333304</v>
      </c>
      <c r="C142" s="20" t="s">
        <v>94</v>
      </c>
      <c r="D142" s="16">
        <v>34</v>
      </c>
      <c r="E142" s="17">
        <v>0.6875</v>
      </c>
      <c r="F142" s="17">
        <v>0.70833333333333304</v>
      </c>
      <c r="I142" s="69" t="s">
        <v>93</v>
      </c>
      <c r="J142" s="17">
        <v>0.70833333333333304</v>
      </c>
      <c r="K142" s="21" t="s">
        <v>94</v>
      </c>
      <c r="L142" s="16">
        <v>34</v>
      </c>
      <c r="M142" s="17">
        <v>0.6875</v>
      </c>
      <c r="N142" s="17">
        <v>0.70833333333333304</v>
      </c>
    </row>
    <row r="143" spans="1:14" x14ac:dyDescent="0.35">
      <c r="A143" s="69" t="s">
        <v>93</v>
      </c>
      <c r="B143" s="17">
        <v>0.72916666666666696</v>
      </c>
      <c r="C143" s="20" t="s">
        <v>94</v>
      </c>
      <c r="D143" s="16">
        <v>35</v>
      </c>
      <c r="E143" s="17">
        <v>0.70833333333333304</v>
      </c>
      <c r="F143" s="17">
        <v>0.72916666666666696</v>
      </c>
      <c r="I143" s="69" t="s">
        <v>93</v>
      </c>
      <c r="J143" s="17">
        <v>0.72916666666666696</v>
      </c>
      <c r="K143" s="21" t="s">
        <v>94</v>
      </c>
      <c r="L143" s="16">
        <v>35</v>
      </c>
      <c r="M143" s="17">
        <v>0.70833333333333304</v>
      </c>
      <c r="N143" s="17">
        <v>0.72916666666666696</v>
      </c>
    </row>
    <row r="144" spans="1:14" x14ac:dyDescent="0.35">
      <c r="A144" s="69" t="s">
        <v>93</v>
      </c>
      <c r="B144" s="17">
        <v>0.75</v>
      </c>
      <c r="C144" s="20" t="s">
        <v>94</v>
      </c>
      <c r="D144" s="16">
        <v>36</v>
      </c>
      <c r="E144" s="17">
        <v>0.72916666666666696</v>
      </c>
      <c r="F144" s="17">
        <v>0.75</v>
      </c>
      <c r="I144" s="69" t="s">
        <v>93</v>
      </c>
      <c r="J144" s="17">
        <v>0.75</v>
      </c>
      <c r="K144" s="21" t="s">
        <v>94</v>
      </c>
      <c r="L144" s="16">
        <v>36</v>
      </c>
      <c r="M144" s="17">
        <v>0.72916666666666696</v>
      </c>
      <c r="N144" s="17">
        <v>0.75</v>
      </c>
    </row>
    <row r="145" spans="1:14" x14ac:dyDescent="0.35">
      <c r="A145" s="69" t="s">
        <v>93</v>
      </c>
      <c r="B145" s="17">
        <v>0.77083333333333304</v>
      </c>
      <c r="C145" s="20" t="s">
        <v>94</v>
      </c>
      <c r="D145" s="16">
        <v>37</v>
      </c>
      <c r="E145" s="17">
        <v>0.75</v>
      </c>
      <c r="F145" s="17">
        <v>0.77083333333333304</v>
      </c>
      <c r="I145" s="69" t="s">
        <v>93</v>
      </c>
      <c r="J145" s="17">
        <v>0.77083333333333304</v>
      </c>
      <c r="K145" s="21" t="s">
        <v>94</v>
      </c>
      <c r="L145" s="16">
        <v>37</v>
      </c>
      <c r="M145" s="17">
        <v>0.75</v>
      </c>
      <c r="N145" s="17">
        <v>0.77083333333333304</v>
      </c>
    </row>
    <row r="146" spans="1:14" x14ac:dyDescent="0.35">
      <c r="A146" s="69" t="s">
        <v>93</v>
      </c>
      <c r="B146" s="17">
        <v>0.79166666666666696</v>
      </c>
      <c r="C146" s="20" t="s">
        <v>94</v>
      </c>
      <c r="D146" s="16">
        <v>38</v>
      </c>
      <c r="E146" s="17">
        <v>0.77083333333333304</v>
      </c>
      <c r="F146" s="17">
        <v>0.79166666666666696</v>
      </c>
      <c r="I146" s="69" t="s">
        <v>93</v>
      </c>
      <c r="J146" s="17">
        <v>0.79166666666666696</v>
      </c>
      <c r="K146" s="21" t="s">
        <v>94</v>
      </c>
      <c r="L146" s="16">
        <v>38</v>
      </c>
      <c r="M146" s="17">
        <v>0.77083333333333304</v>
      </c>
      <c r="N146" s="17">
        <v>0.79166666666666696</v>
      </c>
    </row>
    <row r="147" spans="1:14" x14ac:dyDescent="0.35">
      <c r="A147" s="69" t="s">
        <v>93</v>
      </c>
      <c r="B147" s="17">
        <v>0.8125</v>
      </c>
      <c r="C147" s="20" t="s">
        <v>94</v>
      </c>
      <c r="D147" s="16">
        <v>39</v>
      </c>
      <c r="E147" s="17">
        <v>0.79166666666666696</v>
      </c>
      <c r="F147" s="17">
        <v>0.8125</v>
      </c>
      <c r="I147" s="69" t="s">
        <v>93</v>
      </c>
      <c r="J147" s="17">
        <v>0.8125</v>
      </c>
      <c r="K147" s="21" t="s">
        <v>94</v>
      </c>
      <c r="L147" s="16">
        <v>39</v>
      </c>
      <c r="M147" s="17">
        <v>0.79166666666666696</v>
      </c>
      <c r="N147" s="17">
        <v>0.8125</v>
      </c>
    </row>
    <row r="148" spans="1:14" x14ac:dyDescent="0.35">
      <c r="A148" s="69" t="s">
        <v>93</v>
      </c>
      <c r="B148" s="17">
        <v>0.83333333333333304</v>
      </c>
      <c r="C148" s="20" t="s">
        <v>94</v>
      </c>
      <c r="D148" s="16">
        <v>40</v>
      </c>
      <c r="E148" s="17">
        <v>0.8125</v>
      </c>
      <c r="F148" s="17">
        <v>0.83333333333333304</v>
      </c>
      <c r="I148" s="69" t="s">
        <v>93</v>
      </c>
      <c r="J148" s="17">
        <v>0.83333333333333304</v>
      </c>
      <c r="K148" s="21" t="s">
        <v>94</v>
      </c>
      <c r="L148" s="16">
        <v>40</v>
      </c>
      <c r="M148" s="17">
        <v>0.8125</v>
      </c>
      <c r="N148" s="17">
        <v>0.83333333333333304</v>
      </c>
    </row>
    <row r="149" spans="1:14" x14ac:dyDescent="0.35">
      <c r="A149" s="69" t="s">
        <v>93</v>
      </c>
      <c r="B149" s="17">
        <v>0.85416666666666696</v>
      </c>
      <c r="C149" s="20" t="s">
        <v>94</v>
      </c>
      <c r="D149" s="16">
        <v>41</v>
      </c>
      <c r="E149" s="17">
        <v>0.83333333333333304</v>
      </c>
      <c r="F149" s="17">
        <v>0.85416666666666696</v>
      </c>
      <c r="I149" s="69" t="s">
        <v>93</v>
      </c>
      <c r="J149" s="17">
        <v>0.85416666666666696</v>
      </c>
      <c r="K149" s="21" t="s">
        <v>94</v>
      </c>
      <c r="L149" s="16">
        <v>41</v>
      </c>
      <c r="M149" s="17">
        <v>0.83333333333333304</v>
      </c>
      <c r="N149" s="17">
        <v>0.85416666666666696</v>
      </c>
    </row>
    <row r="150" spans="1:14" x14ac:dyDescent="0.35">
      <c r="A150" s="69" t="s">
        <v>93</v>
      </c>
      <c r="B150" s="17">
        <v>0.875</v>
      </c>
      <c r="C150" s="20" t="s">
        <v>94</v>
      </c>
      <c r="D150" s="16">
        <v>42</v>
      </c>
      <c r="E150" s="17">
        <v>0.85416666666666696</v>
      </c>
      <c r="F150" s="17">
        <v>0.875</v>
      </c>
      <c r="I150" s="69" t="s">
        <v>93</v>
      </c>
      <c r="J150" s="17">
        <v>0.875</v>
      </c>
      <c r="K150" s="21" t="s">
        <v>94</v>
      </c>
      <c r="L150" s="16">
        <v>42</v>
      </c>
      <c r="M150" s="17">
        <v>0.85416666666666696</v>
      </c>
      <c r="N150" s="17">
        <v>0.875</v>
      </c>
    </row>
    <row r="151" spans="1:14" x14ac:dyDescent="0.35">
      <c r="A151" s="69" t="s">
        <v>93</v>
      </c>
      <c r="B151" s="17">
        <v>0.89583333333333304</v>
      </c>
      <c r="C151" s="20" t="s">
        <v>94</v>
      </c>
      <c r="D151" s="16">
        <v>43</v>
      </c>
      <c r="E151" s="17">
        <v>0.875</v>
      </c>
      <c r="F151" s="17">
        <v>0.89583333333333304</v>
      </c>
      <c r="I151" s="69" t="s">
        <v>93</v>
      </c>
      <c r="J151" s="17">
        <v>0.89583333333333304</v>
      </c>
      <c r="K151" s="21" t="s">
        <v>94</v>
      </c>
      <c r="L151" s="16">
        <v>43</v>
      </c>
      <c r="M151" s="17">
        <v>0.875</v>
      </c>
      <c r="N151" s="17">
        <v>0.89583333333333304</v>
      </c>
    </row>
    <row r="152" spans="1:14" x14ac:dyDescent="0.35">
      <c r="A152" s="69" t="s">
        <v>93</v>
      </c>
      <c r="B152" s="17">
        <v>0.91666666666666696</v>
      </c>
      <c r="C152" s="20" t="s">
        <v>94</v>
      </c>
      <c r="D152" s="16">
        <v>44</v>
      </c>
      <c r="E152" s="17">
        <v>0.89583333333333304</v>
      </c>
      <c r="F152" s="17">
        <v>0.91666666666666696</v>
      </c>
      <c r="I152" s="69" t="s">
        <v>93</v>
      </c>
      <c r="J152" s="17">
        <v>0.91666666666666696</v>
      </c>
      <c r="K152" s="21" t="s">
        <v>94</v>
      </c>
      <c r="L152" s="16">
        <v>44</v>
      </c>
      <c r="M152" s="17">
        <v>0.89583333333333304</v>
      </c>
      <c r="N152" s="17">
        <v>0.91666666666666696</v>
      </c>
    </row>
    <row r="153" spans="1:14" x14ac:dyDescent="0.35">
      <c r="A153" s="69" t="s">
        <v>93</v>
      </c>
      <c r="B153" s="17">
        <v>0.9375</v>
      </c>
      <c r="C153" s="20" t="s">
        <v>94</v>
      </c>
      <c r="D153" s="16">
        <v>45</v>
      </c>
      <c r="E153" s="17">
        <v>0.91666666666666696</v>
      </c>
      <c r="F153" s="17">
        <v>0.9375</v>
      </c>
      <c r="I153" s="69" t="s">
        <v>93</v>
      </c>
      <c r="J153" s="17">
        <v>0.9375</v>
      </c>
      <c r="K153" s="21" t="s">
        <v>94</v>
      </c>
      <c r="L153" s="16">
        <v>45</v>
      </c>
      <c r="M153" s="17">
        <v>0.91666666666666696</v>
      </c>
      <c r="N153" s="17">
        <v>0.9375</v>
      </c>
    </row>
    <row r="154" spans="1:14" x14ac:dyDescent="0.35">
      <c r="A154" s="69" t="s">
        <v>93</v>
      </c>
      <c r="B154" s="17">
        <v>0.95833333333333304</v>
      </c>
      <c r="C154" s="20" t="s">
        <v>94</v>
      </c>
      <c r="D154" s="16">
        <v>46</v>
      </c>
      <c r="E154" s="17">
        <v>0.9375</v>
      </c>
      <c r="F154" s="17">
        <v>0.95833333333333304</v>
      </c>
      <c r="I154" s="69" t="s">
        <v>93</v>
      </c>
      <c r="J154" s="17">
        <v>0.95833333333333304</v>
      </c>
      <c r="K154" s="21" t="s">
        <v>94</v>
      </c>
      <c r="L154" s="16">
        <v>46</v>
      </c>
      <c r="M154" s="17">
        <v>0.9375</v>
      </c>
      <c r="N154" s="17">
        <v>0.95833333333333304</v>
      </c>
    </row>
    <row r="155" spans="1:14" x14ac:dyDescent="0.35">
      <c r="A155" s="69" t="s">
        <v>93</v>
      </c>
      <c r="B155" s="17">
        <v>0.97916666666666696</v>
      </c>
      <c r="C155" s="20" t="s">
        <v>94</v>
      </c>
      <c r="D155" s="16">
        <v>47</v>
      </c>
      <c r="E155" s="17">
        <v>0.95833333333333304</v>
      </c>
      <c r="F155" s="17">
        <v>0.97916666666666696</v>
      </c>
      <c r="I155" s="69" t="s">
        <v>93</v>
      </c>
      <c r="J155" s="17">
        <v>0.97916666666666696</v>
      </c>
      <c r="K155" s="21" t="s">
        <v>94</v>
      </c>
      <c r="L155" s="16">
        <v>47</v>
      </c>
      <c r="M155" s="17">
        <v>0.95833333333333304</v>
      </c>
      <c r="N155" s="17">
        <v>0.97916666666666696</v>
      </c>
    </row>
    <row r="156" spans="1:14" x14ac:dyDescent="0.35">
      <c r="A156" s="69" t="s">
        <v>93</v>
      </c>
      <c r="B156" s="17">
        <v>1</v>
      </c>
      <c r="C156" s="20" t="s">
        <v>94</v>
      </c>
      <c r="D156" s="16">
        <v>48</v>
      </c>
      <c r="E156" s="17">
        <v>0.97916666666666696</v>
      </c>
      <c r="F156" s="17">
        <v>1</v>
      </c>
      <c r="I156" s="69" t="s">
        <v>93</v>
      </c>
      <c r="J156" s="17">
        <v>1</v>
      </c>
      <c r="K156" s="21" t="s">
        <v>94</v>
      </c>
      <c r="L156" s="16">
        <v>48</v>
      </c>
      <c r="M156" s="17">
        <v>0.97916666666666696</v>
      </c>
      <c r="N156" s="17">
        <v>1</v>
      </c>
    </row>
  </sheetData>
  <mergeCells count="6">
    <mergeCell ref="B55:F55"/>
    <mergeCell ref="J55:N55"/>
    <mergeCell ref="B107:F107"/>
    <mergeCell ref="J107:N107"/>
    <mergeCell ref="B3:F3"/>
    <mergeCell ref="J3:N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F9D8-385B-4E4B-9F4C-A12EB3892C09}">
  <sheetPr>
    <tabColor rgb="FF33CCCC"/>
  </sheetPr>
  <dimension ref="A1:O1497"/>
  <sheetViews>
    <sheetView showGridLines="0" zoomScale="70" zoomScaleNormal="70" workbookViewId="0">
      <selection activeCell="A6" sqref="A6:O6"/>
    </sheetView>
  </sheetViews>
  <sheetFormatPr defaultColWidth="9.1796875" defaultRowHeight="13.5" x14ac:dyDescent="0.25"/>
  <cols>
    <col min="1" max="1" width="15.81640625" style="1" customWidth="1"/>
    <col min="2" max="2" width="19.81640625" style="1" customWidth="1"/>
    <col min="3" max="3" width="21.81640625" style="1" customWidth="1"/>
    <col min="4" max="5" width="11.7265625" style="1" customWidth="1"/>
    <col min="6" max="6" width="17.453125" style="1" bestFit="1" customWidth="1"/>
    <col min="7" max="7" width="26.81640625" style="1" hidden="1" customWidth="1"/>
    <col min="8" max="8" width="20.54296875" style="1" customWidth="1"/>
    <col min="9" max="9" width="20.54296875" style="1" hidden="1" customWidth="1"/>
    <col min="10" max="10" width="28.26953125" style="1" bestFit="1" customWidth="1"/>
    <col min="11" max="11" width="41.26953125" style="1" bestFit="1" customWidth="1"/>
    <col min="12" max="12" width="17.453125" style="1" bestFit="1" customWidth="1"/>
    <col min="13" max="13" width="11.1796875" style="1" bestFit="1" customWidth="1"/>
    <col min="14" max="16384" width="9.1796875" style="1"/>
  </cols>
  <sheetData>
    <row r="1" spans="1:15" ht="15" x14ac:dyDescent="0.3">
      <c r="A1" s="132" t="s">
        <v>97</v>
      </c>
      <c r="B1" s="132"/>
      <c r="C1" s="132"/>
      <c r="D1" s="132"/>
      <c r="E1" s="132"/>
      <c r="F1" s="132"/>
      <c r="G1" s="132"/>
      <c r="H1" s="132"/>
      <c r="I1" s="132"/>
      <c r="J1" s="132"/>
      <c r="K1" s="132"/>
      <c r="L1" s="132"/>
      <c r="M1" s="132"/>
      <c r="N1" s="132"/>
      <c r="O1" s="132"/>
    </row>
    <row r="2" spans="1:15" ht="7.5" customHeight="1" x14ac:dyDescent="0.3">
      <c r="A2" s="87"/>
      <c r="B2" s="87"/>
      <c r="C2" s="87"/>
      <c r="D2" s="87"/>
      <c r="E2" s="87"/>
      <c r="F2" s="87"/>
      <c r="G2" s="87"/>
      <c r="H2" s="87"/>
      <c r="I2" s="87"/>
      <c r="J2" s="87"/>
      <c r="K2" s="87"/>
      <c r="L2" s="87"/>
      <c r="M2" s="87"/>
      <c r="N2" s="87"/>
      <c r="O2" s="87"/>
    </row>
    <row r="3" spans="1:15" ht="14" x14ac:dyDescent="0.3">
      <c r="A3" s="88" t="s">
        <v>39</v>
      </c>
    </row>
    <row r="6" spans="1:15" ht="206.25" customHeight="1" x14ac:dyDescent="0.25">
      <c r="A6" s="160" t="s">
        <v>98</v>
      </c>
      <c r="B6" s="161"/>
      <c r="C6" s="161"/>
      <c r="D6" s="161"/>
      <c r="E6" s="161"/>
      <c r="F6" s="161"/>
      <c r="G6" s="161"/>
      <c r="H6" s="161"/>
      <c r="I6" s="161"/>
      <c r="J6" s="161"/>
      <c r="K6" s="161"/>
      <c r="L6" s="161"/>
      <c r="M6" s="161"/>
      <c r="N6" s="161"/>
      <c r="O6" s="162"/>
    </row>
    <row r="7" spans="1:15" x14ac:dyDescent="0.25">
      <c r="M7" s="82"/>
      <c r="N7" s="82"/>
      <c r="O7" s="82"/>
    </row>
    <row r="8" spans="1:15" x14ac:dyDescent="0.25">
      <c r="C8" s="89" t="s">
        <v>99</v>
      </c>
      <c r="G8" s="89"/>
      <c r="H8" s="89"/>
      <c r="I8" s="89" t="s">
        <v>100</v>
      </c>
      <c r="J8" s="89"/>
      <c r="K8" s="89" t="s">
        <v>101</v>
      </c>
      <c r="M8" s="82"/>
      <c r="N8" s="82"/>
      <c r="O8" s="82"/>
    </row>
    <row r="9" spans="1:15" ht="14" x14ac:dyDescent="0.3">
      <c r="A9" s="68" t="s">
        <v>102</v>
      </c>
      <c r="B9" s="68" t="s">
        <v>91</v>
      </c>
      <c r="C9" s="90" t="s">
        <v>103</v>
      </c>
      <c r="D9" s="113" t="s">
        <v>88</v>
      </c>
      <c r="E9" s="113" t="s">
        <v>89</v>
      </c>
      <c r="F9" s="113" t="s">
        <v>90</v>
      </c>
      <c r="G9" s="113" t="s">
        <v>104</v>
      </c>
      <c r="H9" s="113" t="s">
        <v>105</v>
      </c>
      <c r="I9" s="113" t="s">
        <v>106</v>
      </c>
      <c r="J9" s="113" t="s">
        <v>107</v>
      </c>
      <c r="K9" s="114" t="s">
        <v>87</v>
      </c>
      <c r="M9" s="83"/>
      <c r="N9" s="83"/>
      <c r="O9" s="83"/>
    </row>
    <row r="10" spans="1:15" x14ac:dyDescent="0.25">
      <c r="A10" s="111">
        <v>45139</v>
      </c>
      <c r="B10" s="86">
        <v>2.0833333333333332E-2</v>
      </c>
      <c r="C10" s="91">
        <v>12</v>
      </c>
      <c r="D10" s="118">
        <v>1</v>
      </c>
      <c r="E10" s="119">
        <v>0</v>
      </c>
      <c r="F10" s="119">
        <v>2.0833333333333332E-2</v>
      </c>
      <c r="G10" s="115">
        <f>WEEKDAY(A10)</f>
        <v>3</v>
      </c>
      <c r="H10" s="116" t="str" cm="1">
        <f t="array" ref="H10">_xlfn.IFS((G10&gt;=2)*(G10&lt;=6), "Weekday", G10=7, "Saturday", G10=1, "Sunday")</f>
        <v>Weekday</v>
      </c>
      <c r="I10" s="116">
        <f>MONTH(A10)</f>
        <v>8</v>
      </c>
      <c r="J10" s="116" t="str">
        <f>IF(AND(I10&gt;6, I10&lt;9), "High season", "Low season")</f>
        <v>High season</v>
      </c>
      <c r="K10" s="117" t="str" cm="1">
        <f t="array" ref="K10">_xlfn.IFS(AND(H10="Weekday", J10="High season"), VLOOKUP(B10, high_weekday, 2, 0),
    AND(H10="Saturday", J10="High season"), VLOOKUP(B10, high_saturday, 2, 0),
    AND(H10="Sunday", J10="High season"), VLOOKUP(B10, high_sunday, 2, 0),
    AND(H10="Weekday", J10="Low season"), VLOOKUP(B10, low_weekdays, 2, 0),
    AND(H10="Saturday", J10="Low season"), VLOOKUP(B10, low_saturday, 2, 0),
    AND(H10="Sunday", J10="Low season"), VLOOKUP(B10, low_sunday, 2, 0),
    TRUE, "error")</f>
        <v>Off-peak</v>
      </c>
      <c r="L10" s="92"/>
      <c r="N10" s="85"/>
      <c r="O10" s="85"/>
    </row>
    <row r="11" spans="1:15" x14ac:dyDescent="0.25">
      <c r="A11" s="111">
        <v>45139</v>
      </c>
      <c r="B11" s="86">
        <v>4.1666666666666664E-2</v>
      </c>
      <c r="C11" s="91">
        <v>10</v>
      </c>
      <c r="D11" s="118">
        <v>2</v>
      </c>
      <c r="E11" s="119">
        <v>2.0833333333333332E-2</v>
      </c>
      <c r="F11" s="119">
        <v>4.1666666666666664E-2</v>
      </c>
      <c r="G11" s="115">
        <f t="shared" ref="G11:G58" si="0">WEEKDAY(A11)</f>
        <v>3</v>
      </c>
      <c r="H11" s="116" t="str" cm="1">
        <f t="array" ref="H11">_xlfn.IFS((G11&gt;=2)*(G11&lt;=6), "Weekday", G11=7, "Saturday", G11=1, "Sunday")</f>
        <v>Weekday</v>
      </c>
      <c r="I11" s="116">
        <f t="shared" ref="I11:I58" si="1">MONTH(A11)</f>
        <v>8</v>
      </c>
      <c r="J11" s="116" t="str">
        <f t="shared" ref="J11:J57" si="2">IF(AND(I11&gt;6, I11&lt;9), "High season", "Low season")</f>
        <v>High season</v>
      </c>
      <c r="K11" s="117" t="str" cm="1">
        <f t="array" ref="K11">_xlfn.IFS(AND(H11="Weekday", J11="High season"), VLOOKUP(B11, high_weekday, 2, 0),
    AND(H11="Saturday", J11="High season"), VLOOKUP(B11, high_saturday, 2, 0),
    AND(H11="Sunday", J11="High season"), VLOOKUP(B11, high_sunday, 2, 0),
    AND(H11="Weekday", J11="Low season"), VLOOKUP(B11, low_weekdays, 2, 0),
    AND(H11="Saturday", J11="Low season"), VLOOKUP(B11, low_saturday, 2, 0),
    AND(H11="Sunday", J11="Low season"), VLOOKUP(B11, low_sunday, 2, 0),
    TRUE, "error")</f>
        <v>Off-peak</v>
      </c>
      <c r="L11" s="120"/>
      <c r="M11" s="84"/>
      <c r="N11" s="85"/>
      <c r="O11" s="85"/>
    </row>
    <row r="12" spans="1:15" x14ac:dyDescent="0.25">
      <c r="A12" s="111">
        <v>45139</v>
      </c>
      <c r="B12" s="86">
        <v>6.25E-2</v>
      </c>
      <c r="C12" s="91">
        <v>81</v>
      </c>
      <c r="D12" s="118">
        <v>3</v>
      </c>
      <c r="E12" s="119">
        <v>4.1666666666666664E-2</v>
      </c>
      <c r="F12" s="119">
        <v>6.25E-2</v>
      </c>
      <c r="G12" s="115">
        <f t="shared" si="0"/>
        <v>3</v>
      </c>
      <c r="H12" s="116" t="str" cm="1">
        <f t="array" ref="H12">_xlfn.IFS((G12&gt;=2)*(G12&lt;=6), "Weekday", G12=7, "Saturday", G12=1, "Sunday")</f>
        <v>Weekday</v>
      </c>
      <c r="I12" s="116">
        <f t="shared" si="1"/>
        <v>8</v>
      </c>
      <c r="J12" s="116" t="str">
        <f t="shared" si="2"/>
        <v>High season</v>
      </c>
      <c r="K12" s="117" t="str" cm="1">
        <f t="array" ref="K12">_xlfn.IFS(AND(H12="Weekday", J12="High season"), VLOOKUP(B12, high_weekday, 2, 0),
    AND(H12="Saturday", J12="High season"), VLOOKUP(B12, high_saturday, 2, 0),
    AND(H12="Sunday", J12="High season"), VLOOKUP(B12, high_sunday, 2, 0),
    AND(H12="Weekday", J12="Low season"), VLOOKUP(B12, low_weekdays, 2, 0),
    AND(H12="Saturday", J12="Low season"), VLOOKUP(B12, low_saturday, 2, 0),
    AND(H12="Sunday", J12="Low season"), VLOOKUP(B12, low_sunday, 2, 0),
    TRUE, "error")</f>
        <v>Off-peak</v>
      </c>
      <c r="M12" s="84"/>
      <c r="N12" s="85"/>
      <c r="O12" s="85"/>
    </row>
    <row r="13" spans="1:15" x14ac:dyDescent="0.25">
      <c r="A13" s="111">
        <v>45139</v>
      </c>
      <c r="B13" s="86">
        <v>8.3333333333333301E-2</v>
      </c>
      <c r="C13" s="91">
        <v>34</v>
      </c>
      <c r="D13" s="118">
        <v>4</v>
      </c>
      <c r="E13" s="119">
        <v>6.25E-2</v>
      </c>
      <c r="F13" s="119">
        <v>8.3333333333333301E-2</v>
      </c>
      <c r="G13" s="115">
        <f t="shared" si="0"/>
        <v>3</v>
      </c>
      <c r="H13" s="116" t="str" cm="1">
        <f t="array" ref="H13">_xlfn.IFS((G13&gt;=2)*(G13&lt;=6), "Weekday", G13=7, "Saturday", G13=1, "Sunday")</f>
        <v>Weekday</v>
      </c>
      <c r="I13" s="116">
        <f t="shared" si="1"/>
        <v>8</v>
      </c>
      <c r="J13" s="116" t="str">
        <f t="shared" si="2"/>
        <v>High season</v>
      </c>
      <c r="K13" s="117" t="str" cm="1">
        <f t="array" ref="K13">_xlfn.IFS(AND(H13="Weekday", J13="High season"), VLOOKUP(B13, high_weekday, 2, 0),
    AND(H13="Saturday", J13="High season"), VLOOKUP(B13, high_saturday, 2, 0),
    AND(H13="Sunday", J13="High season"), VLOOKUP(B13, high_sunday, 2, 0),
    AND(H13="Weekday", J13="Low season"), VLOOKUP(B13, low_weekdays, 2, 0),
    AND(H13="Saturday", J13="Low season"), VLOOKUP(B13, low_saturday, 2, 0),
    AND(H13="Sunday", J13="Low season"), VLOOKUP(B13, low_sunday, 2, 0),
    TRUE, "error")</f>
        <v>Off-peak</v>
      </c>
      <c r="M13" s="84"/>
      <c r="N13" s="85"/>
      <c r="O13" s="85"/>
    </row>
    <row r="14" spans="1:15" x14ac:dyDescent="0.25">
      <c r="A14" s="111">
        <v>45139</v>
      </c>
      <c r="B14" s="86">
        <v>0.104166666666667</v>
      </c>
      <c r="C14" s="91">
        <v>67</v>
      </c>
      <c r="D14" s="118">
        <v>5</v>
      </c>
      <c r="E14" s="119">
        <v>8.3333333333333301E-2</v>
      </c>
      <c r="F14" s="119">
        <v>0.104166666666667</v>
      </c>
      <c r="G14" s="115">
        <f t="shared" si="0"/>
        <v>3</v>
      </c>
      <c r="H14" s="116" t="str" cm="1">
        <f t="array" ref="H14">_xlfn.IFS((G14&gt;=2)*(G14&lt;=6), "Weekday", G14=7, "Saturday", G14=1, "Sunday")</f>
        <v>Weekday</v>
      </c>
      <c r="I14" s="116">
        <f t="shared" si="1"/>
        <v>8</v>
      </c>
      <c r="J14" s="116" t="str">
        <f t="shared" si="2"/>
        <v>High season</v>
      </c>
      <c r="K14" s="117" t="str" cm="1">
        <f t="array" ref="K14">_xlfn.IFS(AND(H14="Weekday", J14="High season"), VLOOKUP(B14, high_weekday, 2, 0),
    AND(H14="Saturday", J14="High season"), VLOOKUP(B14, high_saturday, 2, 0),
    AND(H14="Sunday", J14="High season"), VLOOKUP(B14, high_sunday, 2, 0),
    AND(H14="Weekday", J14="Low season"), VLOOKUP(B14, low_weekdays, 2, 0),
    AND(H14="Saturday", J14="Low season"), VLOOKUP(B14, low_saturday, 2, 0),
    AND(H14="Sunday", J14="Low season"), VLOOKUP(B14, low_sunday, 2, 0),
    TRUE, "error")</f>
        <v>Off-peak</v>
      </c>
      <c r="M14" s="84"/>
      <c r="N14" s="85"/>
      <c r="O14" s="85"/>
    </row>
    <row r="15" spans="1:15" x14ac:dyDescent="0.25">
      <c r="A15" s="111">
        <v>45139</v>
      </c>
      <c r="B15" s="86">
        <v>0.125</v>
      </c>
      <c r="C15" s="91">
        <v>26</v>
      </c>
      <c r="D15" s="118">
        <v>6</v>
      </c>
      <c r="E15" s="119">
        <v>0.104166666666667</v>
      </c>
      <c r="F15" s="119">
        <v>0.125</v>
      </c>
      <c r="G15" s="115">
        <f t="shared" si="0"/>
        <v>3</v>
      </c>
      <c r="H15" s="116" t="str" cm="1">
        <f t="array" ref="H15">_xlfn.IFS((G15&gt;=2)*(G15&lt;=6), "Weekday", G15=7, "Saturday", G15=1, "Sunday")</f>
        <v>Weekday</v>
      </c>
      <c r="I15" s="116">
        <f t="shared" si="1"/>
        <v>8</v>
      </c>
      <c r="J15" s="116" t="str">
        <f t="shared" si="2"/>
        <v>High season</v>
      </c>
      <c r="K15" s="117" t="str" cm="1">
        <f t="array" ref="K15">_xlfn.IFS(AND(H15="Weekday", J15="High season"), VLOOKUP(B15, high_weekday, 2, 0),
    AND(H15="Saturday", J15="High season"), VLOOKUP(B15, high_saturday, 2, 0),
    AND(H15="Sunday", J15="High season"), VLOOKUP(B15, high_sunday, 2, 0),
    AND(H15="Weekday", J15="Low season"), VLOOKUP(B15, low_weekdays, 2, 0),
    AND(H15="Saturday", J15="Low season"), VLOOKUP(B15, low_saturday, 2, 0),
    AND(H15="Sunday", J15="Low season"), VLOOKUP(B15, low_sunday, 2, 0),
    TRUE, "error")</f>
        <v>Off-peak</v>
      </c>
      <c r="M15" s="84"/>
      <c r="N15" s="85"/>
      <c r="O15" s="85"/>
    </row>
    <row r="16" spans="1:15" x14ac:dyDescent="0.25">
      <c r="A16" s="111">
        <v>45139</v>
      </c>
      <c r="B16" s="86">
        <v>0.14583333333333301</v>
      </c>
      <c r="C16" s="91">
        <v>22</v>
      </c>
      <c r="D16" s="118">
        <v>7</v>
      </c>
      <c r="E16" s="119">
        <v>0.125</v>
      </c>
      <c r="F16" s="119">
        <v>0.14583333333333301</v>
      </c>
      <c r="G16" s="115">
        <f t="shared" si="0"/>
        <v>3</v>
      </c>
      <c r="H16" s="116" t="str" cm="1">
        <f t="array" ref="H16">_xlfn.IFS((G16&gt;=2)*(G16&lt;=6), "Weekday", G16=7, "Saturday", G16=1, "Sunday")</f>
        <v>Weekday</v>
      </c>
      <c r="I16" s="116">
        <f t="shared" si="1"/>
        <v>8</v>
      </c>
      <c r="J16" s="116" t="str">
        <f t="shared" si="2"/>
        <v>High season</v>
      </c>
      <c r="K16" s="117" t="str" cm="1">
        <f t="array" ref="K16">_xlfn.IFS(AND(H16="Weekday", J16="High season"), VLOOKUP(B16, high_weekday, 2, 0),
    AND(H16="Saturday", J16="High season"), VLOOKUP(B16, high_saturday, 2, 0),
    AND(H16="Sunday", J16="High season"), VLOOKUP(B16, high_sunday, 2, 0),
    AND(H16="Weekday", J16="Low season"), VLOOKUP(B16, low_weekdays, 2, 0),
    AND(H16="Saturday", J16="Low season"), VLOOKUP(B16, low_saturday, 2, 0),
    AND(H16="Sunday", J16="Low season"), VLOOKUP(B16, low_sunday, 2, 0),
    TRUE, "error")</f>
        <v>Off-peak</v>
      </c>
      <c r="M16" s="84"/>
      <c r="N16" s="85"/>
      <c r="O16" s="85"/>
    </row>
    <row r="17" spans="1:15" x14ac:dyDescent="0.25">
      <c r="A17" s="111">
        <v>45139</v>
      </c>
      <c r="B17" s="86">
        <v>0.16666666666666699</v>
      </c>
      <c r="C17" s="91">
        <v>69</v>
      </c>
      <c r="D17" s="118">
        <v>8</v>
      </c>
      <c r="E17" s="119">
        <v>0.14583333333333301</v>
      </c>
      <c r="F17" s="119">
        <v>0.16666666666666699</v>
      </c>
      <c r="G17" s="115">
        <f t="shared" si="0"/>
        <v>3</v>
      </c>
      <c r="H17" s="116" t="str" cm="1">
        <f t="array" ref="H17">_xlfn.IFS((G17&gt;=2)*(G17&lt;=6), "Weekday", G17=7, "Saturday", G17=1, "Sunday")</f>
        <v>Weekday</v>
      </c>
      <c r="I17" s="116">
        <f t="shared" si="1"/>
        <v>8</v>
      </c>
      <c r="J17" s="116" t="str">
        <f t="shared" si="2"/>
        <v>High season</v>
      </c>
      <c r="K17" s="117" t="str" cm="1">
        <f t="array" ref="K17">_xlfn.IFS(AND(H17="Weekday", J17="High season"), VLOOKUP(B17, high_weekday, 2, 0),
    AND(H17="Saturday", J17="High season"), VLOOKUP(B17, high_saturday, 2, 0),
    AND(H17="Sunday", J17="High season"), VLOOKUP(B17, high_sunday, 2, 0),
    AND(H17="Weekday", J17="Low season"), VLOOKUP(B17, low_weekdays, 2, 0),
    AND(H17="Saturday", J17="Low season"), VLOOKUP(B17, low_saturday, 2, 0),
    AND(H17="Sunday", J17="Low season"), VLOOKUP(B17, low_sunday, 2, 0),
    TRUE, "error")</f>
        <v>Off-peak</v>
      </c>
      <c r="M17" s="84"/>
      <c r="N17" s="85"/>
      <c r="O17" s="85"/>
    </row>
    <row r="18" spans="1:15" x14ac:dyDescent="0.25">
      <c r="A18" s="111">
        <v>45139</v>
      </c>
      <c r="B18" s="86">
        <v>0.1875</v>
      </c>
      <c r="C18" s="91">
        <v>88</v>
      </c>
      <c r="D18" s="118">
        <v>9</v>
      </c>
      <c r="E18" s="119">
        <v>0.16666666666666699</v>
      </c>
      <c r="F18" s="119">
        <v>0.1875</v>
      </c>
      <c r="G18" s="115">
        <f t="shared" si="0"/>
        <v>3</v>
      </c>
      <c r="H18" s="116" t="str" cm="1">
        <f t="array" ref="H18">_xlfn.IFS((G18&gt;=2)*(G18&lt;=6), "Weekday", G18=7, "Saturday", G18=1, "Sunday")</f>
        <v>Weekday</v>
      </c>
      <c r="I18" s="116">
        <f t="shared" si="1"/>
        <v>8</v>
      </c>
      <c r="J18" s="116" t="str">
        <f t="shared" si="2"/>
        <v>High season</v>
      </c>
      <c r="K18" s="117" t="str" cm="1">
        <f t="array" ref="K18">_xlfn.IFS(AND(H18="Weekday", J18="High season"), VLOOKUP(B18, high_weekday, 2, 0),
    AND(H18="Saturday", J18="High season"), VLOOKUP(B18, high_saturday, 2, 0),
    AND(H18="Sunday", J18="High season"), VLOOKUP(B18, high_sunday, 2, 0),
    AND(H18="Weekday", J18="Low season"), VLOOKUP(B18, low_weekdays, 2, 0),
    AND(H18="Saturday", J18="Low season"), VLOOKUP(B18, low_saturday, 2, 0),
    AND(H18="Sunday", J18="Low season"), VLOOKUP(B18, low_sunday, 2, 0),
    TRUE, "error")</f>
        <v>Off-peak</v>
      </c>
      <c r="M18" s="84"/>
      <c r="N18" s="85"/>
      <c r="O18" s="85"/>
    </row>
    <row r="19" spans="1:15" x14ac:dyDescent="0.25">
      <c r="A19" s="111">
        <v>45139</v>
      </c>
      <c r="B19" s="86">
        <v>0.20833333333333301</v>
      </c>
      <c r="C19" s="91">
        <v>15</v>
      </c>
      <c r="D19" s="118">
        <v>10</v>
      </c>
      <c r="E19" s="119">
        <v>0.1875</v>
      </c>
      <c r="F19" s="119">
        <v>0.20833333333333301</v>
      </c>
      <c r="G19" s="115">
        <f t="shared" si="0"/>
        <v>3</v>
      </c>
      <c r="H19" s="116" t="str" cm="1">
        <f t="array" ref="H19">_xlfn.IFS((G19&gt;=2)*(G19&lt;=6), "Weekday", G19=7, "Saturday", G19=1, "Sunday")</f>
        <v>Weekday</v>
      </c>
      <c r="I19" s="116">
        <f t="shared" si="1"/>
        <v>8</v>
      </c>
      <c r="J19" s="116" t="str">
        <f t="shared" si="2"/>
        <v>High season</v>
      </c>
      <c r="K19" s="117" t="str" cm="1">
        <f t="array" ref="K19">_xlfn.IFS(AND(H19="Weekday", J19="High season"), VLOOKUP(B19, high_weekday, 2, 0),
    AND(H19="Saturday", J19="High season"), VLOOKUP(B19, high_saturday, 2, 0),
    AND(H19="Sunday", J19="High season"), VLOOKUP(B19, high_sunday, 2, 0),
    AND(H19="Weekday", J19="Low season"), VLOOKUP(B19, low_weekdays, 2, 0),
    AND(H19="Saturday", J19="Low season"), VLOOKUP(B19, low_saturday, 2, 0),
    AND(H19="Sunday", J19="Low season"), VLOOKUP(B19, low_sunday, 2, 0),
    TRUE, "error")</f>
        <v>Off-peak</v>
      </c>
      <c r="M19" s="84"/>
      <c r="N19" s="85"/>
      <c r="O19" s="85"/>
    </row>
    <row r="20" spans="1:15" x14ac:dyDescent="0.25">
      <c r="A20" s="111">
        <v>45139</v>
      </c>
      <c r="B20" s="86">
        <v>0.22916666666666699</v>
      </c>
      <c r="C20" s="91">
        <v>22</v>
      </c>
      <c r="D20" s="118">
        <v>11</v>
      </c>
      <c r="E20" s="119">
        <v>0.20833333333333301</v>
      </c>
      <c r="F20" s="119">
        <v>0.22916666666666699</v>
      </c>
      <c r="G20" s="115">
        <f t="shared" si="0"/>
        <v>3</v>
      </c>
      <c r="H20" s="116" t="str" cm="1">
        <f t="array" ref="H20">_xlfn.IFS((G20&gt;=2)*(G20&lt;=6), "Weekday", G20=7, "Saturday", G20=1, "Sunday")</f>
        <v>Weekday</v>
      </c>
      <c r="I20" s="116">
        <f t="shared" si="1"/>
        <v>8</v>
      </c>
      <c r="J20" s="116" t="str">
        <f t="shared" si="2"/>
        <v>High season</v>
      </c>
      <c r="K20" s="117" t="str" cm="1">
        <f t="array" ref="K20">_xlfn.IFS(AND(H20="Weekday", J20="High season"), VLOOKUP(B20, high_weekday, 2, 0),
    AND(H20="Saturday", J20="High season"), VLOOKUP(B20, high_saturday, 2, 0),
    AND(H20="Sunday", J20="High season"), VLOOKUP(B20, high_sunday, 2, 0),
    AND(H20="Weekday", J20="Low season"), VLOOKUP(B20, low_weekdays, 2, 0),
    AND(H20="Saturday", J20="Low season"), VLOOKUP(B20, low_saturday, 2, 0),
    AND(H20="Sunday", J20="Low season"), VLOOKUP(B20, low_sunday, 2, 0),
    TRUE, "error")</f>
        <v>Off-peak</v>
      </c>
      <c r="M20" s="84"/>
      <c r="N20" s="85"/>
      <c r="O20" s="85"/>
    </row>
    <row r="21" spans="1:15" x14ac:dyDescent="0.25">
      <c r="A21" s="111">
        <v>45139</v>
      </c>
      <c r="B21" s="86">
        <v>0.25</v>
      </c>
      <c r="C21" s="91">
        <v>20</v>
      </c>
      <c r="D21" s="118">
        <v>12</v>
      </c>
      <c r="E21" s="119">
        <v>0.22916666666666699</v>
      </c>
      <c r="F21" s="119">
        <v>0.25</v>
      </c>
      <c r="G21" s="115">
        <f t="shared" si="0"/>
        <v>3</v>
      </c>
      <c r="H21" s="116" t="str" cm="1">
        <f t="array" ref="H21">_xlfn.IFS((G21&gt;=2)*(G21&lt;=6), "Weekday", G21=7, "Saturday", G21=1, "Sunday")</f>
        <v>Weekday</v>
      </c>
      <c r="I21" s="116">
        <f t="shared" si="1"/>
        <v>8</v>
      </c>
      <c r="J21" s="116" t="str">
        <f t="shared" si="2"/>
        <v>High season</v>
      </c>
      <c r="K21" s="117" t="str" cm="1">
        <f t="array" ref="K21">_xlfn.IFS(AND(H21="Weekday", J21="High season"), VLOOKUP(B21, high_weekday, 2, 0),
    AND(H21="Saturday", J21="High season"), VLOOKUP(B21, high_saturday, 2, 0),
    AND(H21="Sunday", J21="High season"), VLOOKUP(B21, high_sunday, 2, 0),
    AND(H21="Weekday", J21="Low season"), VLOOKUP(B21, low_weekdays, 2, 0),
    AND(H21="Saturday", J21="Low season"), VLOOKUP(B21, low_saturday, 2, 0),
    AND(H21="Sunday", J21="Low season"), VLOOKUP(B21, low_sunday, 2, 0),
    TRUE, "error")</f>
        <v>Off-peak</v>
      </c>
      <c r="M21" s="84"/>
      <c r="N21" s="85"/>
      <c r="O21" s="85"/>
    </row>
    <row r="22" spans="1:15" x14ac:dyDescent="0.25">
      <c r="A22" s="111">
        <v>45139</v>
      </c>
      <c r="B22" s="86">
        <v>0.27083333333333298</v>
      </c>
      <c r="C22" s="91">
        <v>93</v>
      </c>
      <c r="D22" s="118">
        <v>13</v>
      </c>
      <c r="E22" s="119">
        <v>0.25</v>
      </c>
      <c r="F22" s="119">
        <v>0.27083333333333298</v>
      </c>
      <c r="G22" s="115">
        <f t="shared" si="0"/>
        <v>3</v>
      </c>
      <c r="H22" s="116" t="str" cm="1">
        <f t="array" ref="H22">_xlfn.IFS((G22&gt;=2)*(G22&lt;=6), "Weekday", G22=7, "Saturday", G22=1, "Sunday")</f>
        <v>Weekday</v>
      </c>
      <c r="I22" s="116">
        <f t="shared" si="1"/>
        <v>8</v>
      </c>
      <c r="J22" s="116" t="str">
        <f t="shared" si="2"/>
        <v>High season</v>
      </c>
      <c r="K22" s="117" t="str" cm="1">
        <f t="array" ref="K22">_xlfn.IFS(AND(H22="Weekday", J22="High season"), VLOOKUP(B22, high_weekday, 2, 0),
    AND(H22="Saturday", J22="High season"), VLOOKUP(B22, high_saturday, 2, 0),
    AND(H22="Sunday", J22="High season"), VLOOKUP(B22, high_sunday, 2, 0),
    AND(H22="Weekday", J22="Low season"), VLOOKUP(B22, low_weekdays, 2, 0),
    AND(H22="Saturday", J22="Low season"), VLOOKUP(B22, low_saturday, 2, 0),
    AND(H22="Sunday", J22="Low season"), VLOOKUP(B22, low_sunday, 2, 0),
    TRUE, "error")</f>
        <v>Peak</v>
      </c>
      <c r="M22" s="84"/>
      <c r="N22" s="85"/>
      <c r="O22" s="85"/>
    </row>
    <row r="23" spans="1:15" x14ac:dyDescent="0.25">
      <c r="A23" s="111">
        <v>45139</v>
      </c>
      <c r="B23" s="86">
        <v>0.29166666666666702</v>
      </c>
      <c r="C23" s="91">
        <v>95</v>
      </c>
      <c r="D23" s="118">
        <v>14</v>
      </c>
      <c r="E23" s="119">
        <v>0.27083333333333298</v>
      </c>
      <c r="F23" s="119">
        <v>0.29166666666666702</v>
      </c>
      <c r="G23" s="115">
        <f t="shared" si="0"/>
        <v>3</v>
      </c>
      <c r="H23" s="116" t="str" cm="1">
        <f t="array" ref="H23">_xlfn.IFS((G23&gt;=2)*(G23&lt;=6), "Weekday", G23=7, "Saturday", G23=1, "Sunday")</f>
        <v>Weekday</v>
      </c>
      <c r="I23" s="116">
        <f t="shared" si="1"/>
        <v>8</v>
      </c>
      <c r="J23" s="116" t="str">
        <f t="shared" si="2"/>
        <v>High season</v>
      </c>
      <c r="K23" s="117" t="str" cm="1">
        <f t="array" ref="K23">_xlfn.IFS(AND(H23="Weekday", J23="High season"), VLOOKUP(B23, high_weekday, 2, 0),
    AND(H23="Saturday", J23="High season"), VLOOKUP(B23, high_saturday, 2, 0),
    AND(H23="Sunday", J23="High season"), VLOOKUP(B23, high_sunday, 2, 0),
    AND(H23="Weekday", J23="Low season"), VLOOKUP(B23, low_weekdays, 2, 0),
    AND(H23="Saturday", J23="Low season"), VLOOKUP(B23, low_saturday, 2, 0),
    AND(H23="Sunday", J23="Low season"), VLOOKUP(B23, low_sunday, 2, 0),
    TRUE, "error")</f>
        <v>Peak</v>
      </c>
      <c r="M23" s="84"/>
      <c r="N23" s="85"/>
      <c r="O23" s="85"/>
    </row>
    <row r="24" spans="1:15" x14ac:dyDescent="0.25">
      <c r="A24" s="111">
        <v>45139</v>
      </c>
      <c r="B24" s="86">
        <v>0.3125</v>
      </c>
      <c r="C24" s="91">
        <v>89</v>
      </c>
      <c r="D24" s="118">
        <v>15</v>
      </c>
      <c r="E24" s="119">
        <v>0.29166666666666702</v>
      </c>
      <c r="F24" s="119">
        <v>0.3125</v>
      </c>
      <c r="G24" s="115">
        <f t="shared" si="0"/>
        <v>3</v>
      </c>
      <c r="H24" s="116" t="str" cm="1">
        <f t="array" ref="H24">_xlfn.IFS((G24&gt;=2)*(G24&lt;=6), "Weekday", G24=7, "Saturday", G24=1, "Sunday")</f>
        <v>Weekday</v>
      </c>
      <c r="I24" s="116">
        <f t="shared" si="1"/>
        <v>8</v>
      </c>
      <c r="J24" s="116" t="str">
        <f t="shared" si="2"/>
        <v>High season</v>
      </c>
      <c r="K24" s="117" t="str" cm="1">
        <f t="array" ref="K24">_xlfn.IFS(AND(H24="Weekday", J24="High season"), VLOOKUP(B24, high_weekday, 2, 0),
    AND(H24="Saturday", J24="High season"), VLOOKUP(B24, high_saturday, 2, 0),
    AND(H24="Sunday", J24="High season"), VLOOKUP(B24, high_sunday, 2, 0),
    AND(H24="Weekday", J24="Low season"), VLOOKUP(B24, low_weekdays, 2, 0),
    AND(H24="Saturday", J24="Low season"), VLOOKUP(B24, low_saturday, 2, 0),
    AND(H24="Sunday", J24="Low season"), VLOOKUP(B24, low_sunday, 2, 0),
    TRUE, "error")</f>
        <v>Peak</v>
      </c>
      <c r="M24" s="84"/>
      <c r="N24" s="85"/>
      <c r="O24" s="85"/>
    </row>
    <row r="25" spans="1:15" x14ac:dyDescent="0.25">
      <c r="A25" s="111">
        <v>45139</v>
      </c>
      <c r="B25" s="86">
        <v>0.33333333333333298</v>
      </c>
      <c r="C25" s="91">
        <v>86</v>
      </c>
      <c r="D25" s="118">
        <v>16</v>
      </c>
      <c r="E25" s="119">
        <v>0.3125</v>
      </c>
      <c r="F25" s="119">
        <v>0.33333333333333298</v>
      </c>
      <c r="G25" s="115">
        <f t="shared" si="0"/>
        <v>3</v>
      </c>
      <c r="H25" s="116" t="str" cm="1">
        <f t="array" ref="H25">_xlfn.IFS((G25&gt;=2)*(G25&lt;=6), "Weekday", G25=7, "Saturday", G25=1, "Sunday")</f>
        <v>Weekday</v>
      </c>
      <c r="I25" s="116">
        <f t="shared" si="1"/>
        <v>8</v>
      </c>
      <c r="J25" s="116" t="str">
        <f t="shared" si="2"/>
        <v>High season</v>
      </c>
      <c r="K25" s="117" t="str" cm="1">
        <f t="array" ref="K25">_xlfn.IFS(AND(H25="Weekday", J25="High season"), VLOOKUP(B25, high_weekday, 2, 0),
    AND(H25="Saturday", J25="High season"), VLOOKUP(B25, high_saturday, 2, 0),
    AND(H25="Sunday", J25="High season"), VLOOKUP(B25, high_sunday, 2, 0),
    AND(H25="Weekday", J25="Low season"), VLOOKUP(B25, low_weekdays, 2, 0),
    AND(H25="Saturday", J25="Low season"), VLOOKUP(B25, low_saturday, 2, 0),
    AND(H25="Sunday", J25="Low season"), VLOOKUP(B25, low_sunday, 2, 0),
    TRUE, "error")</f>
        <v>Peak</v>
      </c>
      <c r="M25" s="84"/>
      <c r="N25" s="85"/>
      <c r="O25" s="85"/>
    </row>
    <row r="26" spans="1:15" x14ac:dyDescent="0.25">
      <c r="A26" s="111">
        <v>45139</v>
      </c>
      <c r="B26" s="86">
        <v>0.35416666666666702</v>
      </c>
      <c r="C26" s="91">
        <v>56</v>
      </c>
      <c r="D26" s="118">
        <v>17</v>
      </c>
      <c r="E26" s="119">
        <v>0.33333333333333298</v>
      </c>
      <c r="F26" s="119">
        <v>0.35416666666666702</v>
      </c>
      <c r="G26" s="115">
        <f t="shared" si="0"/>
        <v>3</v>
      </c>
      <c r="H26" s="116" t="str" cm="1">
        <f t="array" ref="H26">_xlfn.IFS((G26&gt;=2)*(G26&lt;=6), "Weekday", G26=7, "Saturday", G26=1, "Sunday")</f>
        <v>Weekday</v>
      </c>
      <c r="I26" s="116">
        <f t="shared" si="1"/>
        <v>8</v>
      </c>
      <c r="J26" s="116" t="str">
        <f t="shared" si="2"/>
        <v>High season</v>
      </c>
      <c r="K26" s="117" t="str" cm="1">
        <f t="array" ref="K26">_xlfn.IFS(AND(H26="Weekday", J26="High season"), VLOOKUP(B26, high_weekday, 2, 0),
    AND(H26="Saturday", J26="High season"), VLOOKUP(B26, high_saturday, 2, 0),
    AND(H26="Sunday", J26="High season"), VLOOKUP(B26, high_sunday, 2, 0),
    AND(H26="Weekday", J26="Low season"), VLOOKUP(B26, low_weekdays, 2, 0),
    AND(H26="Saturday", J26="Low season"), VLOOKUP(B26, low_saturday, 2, 0),
    AND(H26="Sunday", J26="Low season"), VLOOKUP(B26, low_sunday, 2, 0),
    TRUE, "error")</f>
        <v>Peak</v>
      </c>
      <c r="M26" s="84"/>
      <c r="N26" s="85"/>
      <c r="O26" s="85"/>
    </row>
    <row r="27" spans="1:15" x14ac:dyDescent="0.25">
      <c r="A27" s="111">
        <v>45139</v>
      </c>
      <c r="B27" s="86">
        <v>0.375</v>
      </c>
      <c r="C27" s="91">
        <v>62</v>
      </c>
      <c r="D27" s="118">
        <v>18</v>
      </c>
      <c r="E27" s="119">
        <v>0.35416666666666702</v>
      </c>
      <c r="F27" s="119">
        <v>0.375</v>
      </c>
      <c r="G27" s="115">
        <f t="shared" si="0"/>
        <v>3</v>
      </c>
      <c r="H27" s="116" t="str" cm="1">
        <f t="array" ref="H27">_xlfn.IFS((G27&gt;=2)*(G27&lt;=6), "Weekday", G27=7, "Saturday", G27=1, "Sunday")</f>
        <v>Weekday</v>
      </c>
      <c r="I27" s="116">
        <f t="shared" si="1"/>
        <v>8</v>
      </c>
      <c r="J27" s="116" t="str">
        <f t="shared" si="2"/>
        <v>High season</v>
      </c>
      <c r="K27" s="117" t="str" cm="1">
        <f t="array" ref="K27">_xlfn.IFS(AND(H27="Weekday", J27="High season"), VLOOKUP(B27, high_weekday, 2, 0),
    AND(H27="Saturday", J27="High season"), VLOOKUP(B27, high_saturday, 2, 0),
    AND(H27="Sunday", J27="High season"), VLOOKUP(B27, high_sunday, 2, 0),
    AND(H27="Weekday", J27="Low season"), VLOOKUP(B27, low_weekdays, 2, 0),
    AND(H27="Saturday", J27="Low season"), VLOOKUP(B27, low_saturday, 2, 0),
    AND(H27="Sunday", J27="Low season"), VLOOKUP(B27, low_sunday, 2, 0),
    TRUE, "error")</f>
        <v>Peak</v>
      </c>
      <c r="M27" s="84"/>
      <c r="N27" s="85"/>
      <c r="O27" s="85"/>
    </row>
    <row r="28" spans="1:15" x14ac:dyDescent="0.25">
      <c r="A28" s="111">
        <v>45139</v>
      </c>
      <c r="B28" s="86">
        <v>0.39583333333333298</v>
      </c>
      <c r="C28" s="91">
        <v>82</v>
      </c>
      <c r="D28" s="118">
        <v>19</v>
      </c>
      <c r="E28" s="119">
        <v>0.375</v>
      </c>
      <c r="F28" s="119">
        <v>0.39583333333333298</v>
      </c>
      <c r="G28" s="115">
        <f t="shared" si="0"/>
        <v>3</v>
      </c>
      <c r="H28" s="116" t="str" cm="1">
        <f t="array" ref="H28">_xlfn.IFS((G28&gt;=2)*(G28&lt;=6), "Weekday", G28=7, "Saturday", G28=1, "Sunday")</f>
        <v>Weekday</v>
      </c>
      <c r="I28" s="116">
        <f t="shared" si="1"/>
        <v>8</v>
      </c>
      <c r="J28" s="116" t="str">
        <f t="shared" si="2"/>
        <v>High season</v>
      </c>
      <c r="K28" s="117" t="str" cm="1">
        <f t="array" ref="K28">_xlfn.IFS(AND(H28="Weekday", J28="High season"), VLOOKUP(B28, high_weekday, 2, 0),
    AND(H28="Saturday", J28="High season"), VLOOKUP(B28, high_saturday, 2, 0),
    AND(H28="Sunday", J28="High season"), VLOOKUP(B28, high_sunday, 2, 0),
    AND(H28="Weekday", J28="Low season"), VLOOKUP(B28, low_weekdays, 2, 0),
    AND(H28="Saturday", J28="Low season"), VLOOKUP(B28, low_saturday, 2, 0),
    AND(H28="Sunday", J28="Low season"), VLOOKUP(B28, low_sunday, 2, 0),
    TRUE, "error")</f>
        <v>Standard</v>
      </c>
      <c r="M28" s="84"/>
      <c r="N28" s="85"/>
      <c r="O28" s="85"/>
    </row>
    <row r="29" spans="1:15" x14ac:dyDescent="0.25">
      <c r="A29" s="111">
        <v>45139</v>
      </c>
      <c r="B29" s="86">
        <v>0.41666666666666702</v>
      </c>
      <c r="C29" s="91">
        <v>94</v>
      </c>
      <c r="D29" s="118">
        <v>20</v>
      </c>
      <c r="E29" s="119">
        <v>0.39583333333333298</v>
      </c>
      <c r="F29" s="119">
        <v>0.41666666666666702</v>
      </c>
      <c r="G29" s="115">
        <f t="shared" si="0"/>
        <v>3</v>
      </c>
      <c r="H29" s="116" t="str" cm="1">
        <f t="array" ref="H29">_xlfn.IFS((G29&gt;=2)*(G29&lt;=6), "Weekday", G29=7, "Saturday", G29=1, "Sunday")</f>
        <v>Weekday</v>
      </c>
      <c r="I29" s="116">
        <f t="shared" si="1"/>
        <v>8</v>
      </c>
      <c r="J29" s="116" t="str">
        <f t="shared" si="2"/>
        <v>High season</v>
      </c>
      <c r="K29" s="117" t="str" cm="1">
        <f t="array" ref="K29">_xlfn.IFS(AND(H29="Weekday", J29="High season"), VLOOKUP(B29, high_weekday, 2, 0),
    AND(H29="Saturday", J29="High season"), VLOOKUP(B29, high_saturday, 2, 0),
    AND(H29="Sunday", J29="High season"), VLOOKUP(B29, high_sunday, 2, 0),
    AND(H29="Weekday", J29="Low season"), VLOOKUP(B29, low_weekdays, 2, 0),
    AND(H29="Saturday", J29="Low season"), VLOOKUP(B29, low_saturday, 2, 0),
    AND(H29="Sunday", J29="Low season"), VLOOKUP(B29, low_sunday, 2, 0),
    TRUE, "error")</f>
        <v>Standard</v>
      </c>
      <c r="M29" s="84"/>
      <c r="N29" s="85"/>
      <c r="O29" s="85"/>
    </row>
    <row r="30" spans="1:15" x14ac:dyDescent="0.25">
      <c r="A30" s="111">
        <v>45139</v>
      </c>
      <c r="B30" s="86">
        <v>0.4375</v>
      </c>
      <c r="C30" s="91">
        <v>96</v>
      </c>
      <c r="D30" s="118">
        <v>21</v>
      </c>
      <c r="E30" s="119">
        <v>0.41666666666666702</v>
      </c>
      <c r="F30" s="119">
        <v>0.4375</v>
      </c>
      <c r="G30" s="115">
        <f t="shared" si="0"/>
        <v>3</v>
      </c>
      <c r="H30" s="116" t="str" cm="1">
        <f t="array" ref="H30">_xlfn.IFS((G30&gt;=2)*(G30&lt;=6), "Weekday", G30=7, "Saturday", G30=1, "Sunday")</f>
        <v>Weekday</v>
      </c>
      <c r="I30" s="116">
        <f t="shared" si="1"/>
        <v>8</v>
      </c>
      <c r="J30" s="116" t="str">
        <f t="shared" si="2"/>
        <v>High season</v>
      </c>
      <c r="K30" s="117" t="str" cm="1">
        <f t="array" ref="K30">_xlfn.IFS(AND(H30="Weekday", J30="High season"), VLOOKUP(B30, high_weekday, 2, 0),
    AND(H30="Saturday", J30="High season"), VLOOKUP(B30, high_saturday, 2, 0),
    AND(H30="Sunday", J30="High season"), VLOOKUP(B30, high_sunday, 2, 0),
    AND(H30="Weekday", J30="Low season"), VLOOKUP(B30, low_weekdays, 2, 0),
    AND(H30="Saturday", J30="Low season"), VLOOKUP(B30, low_saturday, 2, 0),
    AND(H30="Sunday", J30="Low season"), VLOOKUP(B30, low_sunday, 2, 0),
    TRUE, "error")</f>
        <v>Standard</v>
      </c>
      <c r="M30" s="84"/>
      <c r="N30" s="85"/>
      <c r="O30" s="85"/>
    </row>
    <row r="31" spans="1:15" x14ac:dyDescent="0.25">
      <c r="A31" s="111">
        <v>45139</v>
      </c>
      <c r="B31" s="86">
        <v>0.45833333333333298</v>
      </c>
      <c r="C31" s="91">
        <v>100</v>
      </c>
      <c r="D31" s="118">
        <v>22</v>
      </c>
      <c r="E31" s="119">
        <v>0.4375</v>
      </c>
      <c r="F31" s="119">
        <v>0.45833333333333298</v>
      </c>
      <c r="G31" s="115">
        <f t="shared" si="0"/>
        <v>3</v>
      </c>
      <c r="H31" s="116" t="str" cm="1">
        <f t="array" ref="H31">_xlfn.IFS((G31&gt;=2)*(G31&lt;=6), "Weekday", G31=7, "Saturday", G31=1, "Sunday")</f>
        <v>Weekday</v>
      </c>
      <c r="I31" s="116">
        <f t="shared" si="1"/>
        <v>8</v>
      </c>
      <c r="J31" s="116" t="str">
        <f t="shared" si="2"/>
        <v>High season</v>
      </c>
      <c r="K31" s="117" t="str" cm="1">
        <f t="array" ref="K31">_xlfn.IFS(AND(H31="Weekday", J31="High season"), VLOOKUP(B31, high_weekday, 2, 0),
    AND(H31="Saturday", J31="High season"), VLOOKUP(B31, high_saturday, 2, 0),
    AND(H31="Sunday", J31="High season"), VLOOKUP(B31, high_sunday, 2, 0),
    AND(H31="Weekday", J31="Low season"), VLOOKUP(B31, low_weekdays, 2, 0),
    AND(H31="Saturday", J31="Low season"), VLOOKUP(B31, low_saturday, 2, 0),
    AND(H31="Sunday", J31="Low season"), VLOOKUP(B31, low_sunday, 2, 0),
    TRUE, "error")</f>
        <v>Standard</v>
      </c>
      <c r="M31" s="84"/>
      <c r="N31" s="85"/>
      <c r="O31" s="85"/>
    </row>
    <row r="32" spans="1:15" x14ac:dyDescent="0.25">
      <c r="A32" s="111">
        <v>45139</v>
      </c>
      <c r="B32" s="86">
        <v>0.47916666666666702</v>
      </c>
      <c r="C32" s="91">
        <v>25</v>
      </c>
      <c r="D32" s="118">
        <v>23</v>
      </c>
      <c r="E32" s="119">
        <v>0.45833333333333298</v>
      </c>
      <c r="F32" s="119">
        <v>0.47916666666666702</v>
      </c>
      <c r="G32" s="115">
        <f t="shared" si="0"/>
        <v>3</v>
      </c>
      <c r="H32" s="116" t="str" cm="1">
        <f t="array" ref="H32">_xlfn.IFS((G32&gt;=2)*(G32&lt;=6), "Weekday", G32=7, "Saturday", G32=1, "Sunday")</f>
        <v>Weekday</v>
      </c>
      <c r="I32" s="116">
        <f t="shared" si="1"/>
        <v>8</v>
      </c>
      <c r="J32" s="116" t="str">
        <f t="shared" si="2"/>
        <v>High season</v>
      </c>
      <c r="K32" s="117" t="str" cm="1">
        <f t="array" ref="K32">_xlfn.IFS(AND(H32="Weekday", J32="High season"), VLOOKUP(B32, high_weekday, 2, 0),
    AND(H32="Saturday", J32="High season"), VLOOKUP(B32, high_saturday, 2, 0),
    AND(H32="Sunday", J32="High season"), VLOOKUP(B32, high_sunday, 2, 0),
    AND(H32="Weekday", J32="Low season"), VLOOKUP(B32, low_weekdays, 2, 0),
    AND(H32="Saturday", J32="Low season"), VLOOKUP(B32, low_saturday, 2, 0),
    AND(H32="Sunday", J32="Low season"), VLOOKUP(B32, low_sunday, 2, 0),
    TRUE, "error")</f>
        <v>Standard</v>
      </c>
      <c r="M32" s="84"/>
      <c r="N32" s="85"/>
      <c r="O32" s="85"/>
    </row>
    <row r="33" spans="1:15" x14ac:dyDescent="0.25">
      <c r="A33" s="111">
        <v>45139</v>
      </c>
      <c r="B33" s="86">
        <v>0.5</v>
      </c>
      <c r="C33" s="91">
        <v>84</v>
      </c>
      <c r="D33" s="118">
        <v>24</v>
      </c>
      <c r="E33" s="119">
        <v>0.47916666666666702</v>
      </c>
      <c r="F33" s="119">
        <v>0.5</v>
      </c>
      <c r="G33" s="115">
        <f t="shared" si="0"/>
        <v>3</v>
      </c>
      <c r="H33" s="116" t="str" cm="1">
        <f t="array" ref="H33">_xlfn.IFS((G33&gt;=2)*(G33&lt;=6), "Weekday", G33=7, "Saturday", G33=1, "Sunday")</f>
        <v>Weekday</v>
      </c>
      <c r="I33" s="116">
        <f t="shared" si="1"/>
        <v>8</v>
      </c>
      <c r="J33" s="116" t="str">
        <f t="shared" si="2"/>
        <v>High season</v>
      </c>
      <c r="K33" s="117" t="str" cm="1">
        <f t="array" ref="K33">_xlfn.IFS(AND(H33="Weekday", J33="High season"), VLOOKUP(B33, high_weekday, 2, 0),
    AND(H33="Saturday", J33="High season"), VLOOKUP(B33, high_saturday, 2, 0),
    AND(H33="Sunday", J33="High season"), VLOOKUP(B33, high_sunday, 2, 0),
    AND(H33="Weekday", J33="Low season"), VLOOKUP(B33, low_weekdays, 2, 0),
    AND(H33="Saturday", J33="Low season"), VLOOKUP(B33, low_saturday, 2, 0),
    AND(H33="Sunday", J33="Low season"), VLOOKUP(B33, low_sunday, 2, 0),
    TRUE, "error")</f>
        <v>Standard</v>
      </c>
      <c r="M33" s="84"/>
      <c r="N33" s="85"/>
      <c r="O33" s="85"/>
    </row>
    <row r="34" spans="1:15" x14ac:dyDescent="0.25">
      <c r="A34" s="111">
        <v>45139</v>
      </c>
      <c r="B34" s="86">
        <v>0.52083333333333304</v>
      </c>
      <c r="C34" s="91">
        <v>94</v>
      </c>
      <c r="D34" s="118">
        <v>25</v>
      </c>
      <c r="E34" s="119">
        <v>0.5</v>
      </c>
      <c r="F34" s="119">
        <v>0.52083333333333304</v>
      </c>
      <c r="G34" s="115">
        <f t="shared" si="0"/>
        <v>3</v>
      </c>
      <c r="H34" s="116" t="str" cm="1">
        <f t="array" ref="H34">_xlfn.IFS((G34&gt;=2)*(G34&lt;=6), "Weekday", G34=7, "Saturday", G34=1, "Sunday")</f>
        <v>Weekday</v>
      </c>
      <c r="I34" s="116">
        <f t="shared" si="1"/>
        <v>8</v>
      </c>
      <c r="J34" s="116" t="str">
        <f t="shared" si="2"/>
        <v>High season</v>
      </c>
      <c r="K34" s="117" t="str" cm="1">
        <f t="array" ref="K34">_xlfn.IFS(AND(H34="Weekday", J34="High season"), VLOOKUP(B34, high_weekday, 2, 0),
    AND(H34="Saturday", J34="High season"), VLOOKUP(B34, high_saturday, 2, 0),
    AND(H34="Sunday", J34="High season"), VLOOKUP(B34, high_sunday, 2, 0),
    AND(H34="Weekday", J34="Low season"), VLOOKUP(B34, low_weekdays, 2, 0),
    AND(H34="Saturday", J34="Low season"), VLOOKUP(B34, low_saturday, 2, 0),
    AND(H34="Sunday", J34="Low season"), VLOOKUP(B34, low_sunday, 2, 0),
    TRUE, "error")</f>
        <v>Standard</v>
      </c>
      <c r="M34" s="84"/>
      <c r="N34" s="85"/>
      <c r="O34" s="85"/>
    </row>
    <row r="35" spans="1:15" x14ac:dyDescent="0.25">
      <c r="A35" s="111">
        <v>45139</v>
      </c>
      <c r="B35" s="86">
        <v>0.54166666666666696</v>
      </c>
      <c r="C35" s="91">
        <v>83</v>
      </c>
      <c r="D35" s="118">
        <v>26</v>
      </c>
      <c r="E35" s="119">
        <v>0.52083333333333304</v>
      </c>
      <c r="F35" s="119">
        <v>0.54166666666666696</v>
      </c>
      <c r="G35" s="115">
        <f t="shared" si="0"/>
        <v>3</v>
      </c>
      <c r="H35" s="116" t="str" cm="1">
        <f t="array" ref="H35">_xlfn.IFS((G35&gt;=2)*(G35&lt;=6), "Weekday", G35=7, "Saturday", G35=1, "Sunday")</f>
        <v>Weekday</v>
      </c>
      <c r="I35" s="116">
        <f t="shared" si="1"/>
        <v>8</v>
      </c>
      <c r="J35" s="116" t="str">
        <f t="shared" si="2"/>
        <v>High season</v>
      </c>
      <c r="K35" s="117" t="str" cm="1">
        <f t="array" ref="K35">_xlfn.IFS(AND(H35="Weekday", J35="High season"), VLOOKUP(B35, high_weekday, 2, 0),
    AND(H35="Saturday", J35="High season"), VLOOKUP(B35, high_saturday, 2, 0),
    AND(H35="Sunday", J35="High season"), VLOOKUP(B35, high_sunday, 2, 0),
    AND(H35="Weekday", J35="Low season"), VLOOKUP(B35, low_weekdays, 2, 0),
    AND(H35="Saturday", J35="Low season"), VLOOKUP(B35, low_saturday, 2, 0),
    AND(H35="Sunday", J35="Low season"), VLOOKUP(B35, low_sunday, 2, 0),
    TRUE, "error")</f>
        <v>Standard</v>
      </c>
      <c r="M35" s="84"/>
      <c r="N35" s="85"/>
      <c r="O35" s="85"/>
    </row>
    <row r="36" spans="1:15" x14ac:dyDescent="0.25">
      <c r="A36" s="111">
        <v>45139</v>
      </c>
      <c r="B36" s="86">
        <v>0.5625</v>
      </c>
      <c r="C36" s="91">
        <v>73</v>
      </c>
      <c r="D36" s="118">
        <v>27</v>
      </c>
      <c r="E36" s="119">
        <v>0.54166666666666696</v>
      </c>
      <c r="F36" s="119">
        <v>0.5625</v>
      </c>
      <c r="G36" s="115">
        <f t="shared" si="0"/>
        <v>3</v>
      </c>
      <c r="H36" s="116" t="str" cm="1">
        <f t="array" ref="H36">_xlfn.IFS((G36&gt;=2)*(G36&lt;=6), "Weekday", G36=7, "Saturday", G36=1, "Sunday")</f>
        <v>Weekday</v>
      </c>
      <c r="I36" s="116">
        <f t="shared" si="1"/>
        <v>8</v>
      </c>
      <c r="J36" s="116" t="str">
        <f t="shared" si="2"/>
        <v>High season</v>
      </c>
      <c r="K36" s="117" t="str" cm="1">
        <f t="array" ref="K36">_xlfn.IFS(AND(H36="Weekday", J36="High season"), VLOOKUP(B36, high_weekday, 2, 0),
    AND(H36="Saturday", J36="High season"), VLOOKUP(B36, high_saturday, 2, 0),
    AND(H36="Sunday", J36="High season"), VLOOKUP(B36, high_sunday, 2, 0),
    AND(H36="Weekday", J36="Low season"), VLOOKUP(B36, low_weekdays, 2, 0),
    AND(H36="Saturday", J36="Low season"), VLOOKUP(B36, low_saturday, 2, 0),
    AND(H36="Sunday", J36="Low season"), VLOOKUP(B36, low_sunday, 2, 0),
    TRUE, "error")</f>
        <v>Standard</v>
      </c>
      <c r="M36" s="84"/>
      <c r="N36" s="85"/>
      <c r="O36" s="85"/>
    </row>
    <row r="37" spans="1:15" x14ac:dyDescent="0.25">
      <c r="A37" s="111">
        <v>45139</v>
      </c>
      <c r="B37" s="86">
        <v>0.58333333333333304</v>
      </c>
      <c r="C37" s="91">
        <v>99</v>
      </c>
      <c r="D37" s="118">
        <v>28</v>
      </c>
      <c r="E37" s="119">
        <v>0.5625</v>
      </c>
      <c r="F37" s="119">
        <v>0.58333333333333304</v>
      </c>
      <c r="G37" s="115">
        <f t="shared" si="0"/>
        <v>3</v>
      </c>
      <c r="H37" s="116" t="str" cm="1">
        <f t="array" ref="H37">_xlfn.IFS((G37&gt;=2)*(G37&lt;=6), "Weekday", G37=7, "Saturday", G37=1, "Sunday")</f>
        <v>Weekday</v>
      </c>
      <c r="I37" s="116">
        <f t="shared" si="1"/>
        <v>8</v>
      </c>
      <c r="J37" s="116" t="str">
        <f t="shared" si="2"/>
        <v>High season</v>
      </c>
      <c r="K37" s="117" t="str" cm="1">
        <f t="array" ref="K37">_xlfn.IFS(AND(H37="Weekday", J37="High season"), VLOOKUP(B37, high_weekday, 2, 0),
    AND(H37="Saturday", J37="High season"), VLOOKUP(B37, high_saturday, 2, 0),
    AND(H37="Sunday", J37="High season"), VLOOKUP(B37, high_sunday, 2, 0),
    AND(H37="Weekday", J37="Low season"), VLOOKUP(B37, low_weekdays, 2, 0),
    AND(H37="Saturday", J37="Low season"), VLOOKUP(B37, low_saturday, 2, 0),
    AND(H37="Sunday", J37="Low season"), VLOOKUP(B37, low_sunday, 2, 0),
    TRUE, "error")</f>
        <v>Standard</v>
      </c>
      <c r="M37" s="84"/>
      <c r="N37" s="85"/>
      <c r="O37" s="85"/>
    </row>
    <row r="38" spans="1:15" x14ac:dyDescent="0.25">
      <c r="A38" s="111">
        <v>45139</v>
      </c>
      <c r="B38" s="86">
        <v>0.60416666666666696</v>
      </c>
      <c r="C38" s="91">
        <v>46</v>
      </c>
      <c r="D38" s="118">
        <v>29</v>
      </c>
      <c r="E38" s="119">
        <v>0.58333333333333304</v>
      </c>
      <c r="F38" s="119">
        <v>0.60416666666666696</v>
      </c>
      <c r="G38" s="115">
        <f t="shared" si="0"/>
        <v>3</v>
      </c>
      <c r="H38" s="116" t="str" cm="1">
        <f t="array" ref="H38">_xlfn.IFS((G38&gt;=2)*(G38&lt;=6), "Weekday", G38=7, "Saturday", G38=1, "Sunday")</f>
        <v>Weekday</v>
      </c>
      <c r="I38" s="116">
        <f t="shared" si="1"/>
        <v>8</v>
      </c>
      <c r="J38" s="116" t="str">
        <f t="shared" si="2"/>
        <v>High season</v>
      </c>
      <c r="K38" s="117" t="str" cm="1">
        <f t="array" ref="K38">_xlfn.IFS(AND(H38="Weekday", J38="High season"), VLOOKUP(B38, high_weekday, 2, 0),
    AND(H38="Saturday", J38="High season"), VLOOKUP(B38, high_saturday, 2, 0),
    AND(H38="Sunday", J38="High season"), VLOOKUP(B38, high_sunday, 2, 0),
    AND(H38="Weekday", J38="Low season"), VLOOKUP(B38, low_weekdays, 2, 0),
    AND(H38="Saturday", J38="Low season"), VLOOKUP(B38, low_saturday, 2, 0),
    AND(H38="Sunday", J38="Low season"), VLOOKUP(B38, low_sunday, 2, 0),
    TRUE, "error")</f>
        <v>Standard</v>
      </c>
      <c r="M38" s="84"/>
      <c r="N38" s="85"/>
      <c r="O38" s="85"/>
    </row>
    <row r="39" spans="1:15" x14ac:dyDescent="0.25">
      <c r="A39" s="111">
        <v>45139</v>
      </c>
      <c r="B39" s="86">
        <v>0.625</v>
      </c>
      <c r="C39" s="91">
        <v>88</v>
      </c>
      <c r="D39" s="118">
        <v>30</v>
      </c>
      <c r="E39" s="119">
        <v>0.60416666666666696</v>
      </c>
      <c r="F39" s="119">
        <v>0.625</v>
      </c>
      <c r="G39" s="115">
        <f t="shared" si="0"/>
        <v>3</v>
      </c>
      <c r="H39" s="116" t="str" cm="1">
        <f t="array" ref="H39">_xlfn.IFS((G39&gt;=2)*(G39&lt;=6), "Weekday", G39=7, "Saturday", G39=1, "Sunday")</f>
        <v>Weekday</v>
      </c>
      <c r="I39" s="116">
        <f t="shared" si="1"/>
        <v>8</v>
      </c>
      <c r="J39" s="116" t="str">
        <f t="shared" si="2"/>
        <v>High season</v>
      </c>
      <c r="K39" s="117" t="str" cm="1">
        <f t="array" ref="K39">_xlfn.IFS(AND(H39="Weekday", J39="High season"), VLOOKUP(B39, high_weekday, 2, 0),
    AND(H39="Saturday", J39="High season"), VLOOKUP(B39, high_saturday, 2, 0),
    AND(H39="Sunday", J39="High season"), VLOOKUP(B39, high_sunday, 2, 0),
    AND(H39="Weekday", J39="Low season"), VLOOKUP(B39, low_weekdays, 2, 0),
    AND(H39="Saturday", J39="Low season"), VLOOKUP(B39, low_saturday, 2, 0),
    AND(H39="Sunday", J39="Low season"), VLOOKUP(B39, low_sunday, 2, 0),
    TRUE, "error")</f>
        <v>Standard</v>
      </c>
      <c r="M39" s="84"/>
      <c r="N39" s="85"/>
      <c r="O39" s="85"/>
    </row>
    <row r="40" spans="1:15" x14ac:dyDescent="0.25">
      <c r="A40" s="111">
        <v>45139</v>
      </c>
      <c r="B40" s="86">
        <v>0.64583333333333304</v>
      </c>
      <c r="C40" s="91">
        <v>97</v>
      </c>
      <c r="D40" s="118">
        <v>31</v>
      </c>
      <c r="E40" s="119">
        <v>0.625</v>
      </c>
      <c r="F40" s="119">
        <v>0.64583333333333304</v>
      </c>
      <c r="G40" s="115">
        <f t="shared" si="0"/>
        <v>3</v>
      </c>
      <c r="H40" s="116" t="str" cm="1">
        <f t="array" ref="H40">_xlfn.IFS((G40&gt;=2)*(G40&lt;=6), "Weekday", G40=7, "Saturday", G40=1, "Sunday")</f>
        <v>Weekday</v>
      </c>
      <c r="I40" s="116">
        <f t="shared" si="1"/>
        <v>8</v>
      </c>
      <c r="J40" s="116" t="str">
        <f t="shared" si="2"/>
        <v>High season</v>
      </c>
      <c r="K40" s="117" t="str" cm="1">
        <f t="array" ref="K40">_xlfn.IFS(AND(H40="Weekday", J40="High season"), VLOOKUP(B40, high_weekday, 2, 0),
    AND(H40="Saturday", J40="High season"), VLOOKUP(B40, high_saturday, 2, 0),
    AND(H40="Sunday", J40="High season"), VLOOKUP(B40, high_sunday, 2, 0),
    AND(H40="Weekday", J40="Low season"), VLOOKUP(B40, low_weekdays, 2, 0),
    AND(H40="Saturday", J40="Low season"), VLOOKUP(B40, low_saturday, 2, 0),
    AND(H40="Sunday", J40="Low season"), VLOOKUP(B40, low_sunday, 2, 0),
    TRUE, "error")</f>
        <v>Standard</v>
      </c>
      <c r="M40" s="84"/>
      <c r="N40" s="85"/>
      <c r="O40" s="85"/>
    </row>
    <row r="41" spans="1:15" x14ac:dyDescent="0.25">
      <c r="A41" s="111">
        <v>45139</v>
      </c>
      <c r="B41" s="86">
        <v>0.66666666666666696</v>
      </c>
      <c r="C41" s="91">
        <v>57</v>
      </c>
      <c r="D41" s="118">
        <v>32</v>
      </c>
      <c r="E41" s="119">
        <v>0.64583333333333304</v>
      </c>
      <c r="F41" s="119">
        <v>0.66666666666666696</v>
      </c>
      <c r="G41" s="115">
        <f t="shared" si="0"/>
        <v>3</v>
      </c>
      <c r="H41" s="116" t="str" cm="1">
        <f t="array" ref="H41">_xlfn.IFS((G41&gt;=2)*(G41&lt;=6), "Weekday", G41=7, "Saturday", G41=1, "Sunday")</f>
        <v>Weekday</v>
      </c>
      <c r="I41" s="116">
        <f t="shared" si="1"/>
        <v>8</v>
      </c>
      <c r="J41" s="116" t="str">
        <f t="shared" si="2"/>
        <v>High season</v>
      </c>
      <c r="K41" s="117" t="str" cm="1">
        <f t="array" ref="K41">_xlfn.IFS(AND(H41="Weekday", J41="High season"), VLOOKUP(B41, high_weekday, 2, 0),
    AND(H41="Saturday", J41="High season"), VLOOKUP(B41, high_saturday, 2, 0),
    AND(H41="Sunday", J41="High season"), VLOOKUP(B41, high_sunday, 2, 0),
    AND(H41="Weekday", J41="Low season"), VLOOKUP(B41, low_weekdays, 2, 0),
    AND(H41="Saturday", J41="Low season"), VLOOKUP(B41, low_saturday, 2, 0),
    AND(H41="Sunday", J41="Low season"), VLOOKUP(B41, low_sunday, 2, 0),
    TRUE, "error")</f>
        <v>Standard</v>
      </c>
      <c r="M41" s="84"/>
      <c r="N41" s="85"/>
      <c r="O41" s="85"/>
    </row>
    <row r="42" spans="1:15" x14ac:dyDescent="0.25">
      <c r="A42" s="111">
        <v>45139</v>
      </c>
      <c r="B42" s="86">
        <v>0.6875</v>
      </c>
      <c r="C42" s="91">
        <v>70</v>
      </c>
      <c r="D42" s="118">
        <v>33</v>
      </c>
      <c r="E42" s="119">
        <v>0.66666666666666696</v>
      </c>
      <c r="F42" s="119">
        <v>0.6875</v>
      </c>
      <c r="G42" s="115">
        <f t="shared" si="0"/>
        <v>3</v>
      </c>
      <c r="H42" s="116" t="str" cm="1">
        <f t="array" ref="H42">_xlfn.IFS((G42&gt;=2)*(G42&lt;=6), "Weekday", G42=7, "Saturday", G42=1, "Sunday")</f>
        <v>Weekday</v>
      </c>
      <c r="I42" s="116">
        <f t="shared" si="1"/>
        <v>8</v>
      </c>
      <c r="J42" s="116" t="str">
        <f t="shared" si="2"/>
        <v>High season</v>
      </c>
      <c r="K42" s="117" t="str" cm="1">
        <f t="array" ref="K42">_xlfn.IFS(AND(H42="Weekday", J42="High season"), VLOOKUP(B42, high_weekday, 2, 0),
    AND(H42="Saturday", J42="High season"), VLOOKUP(B42, high_saturday, 2, 0),
    AND(H42="Sunday", J42="High season"), VLOOKUP(B42, high_sunday, 2, 0),
    AND(H42="Weekday", J42="Low season"), VLOOKUP(B42, low_weekdays, 2, 0),
    AND(H42="Saturday", J42="Low season"), VLOOKUP(B42, low_saturday, 2, 0),
    AND(H42="Sunday", J42="Low season"), VLOOKUP(B42, low_sunday, 2, 0),
    TRUE, "error")</f>
        <v>Standard</v>
      </c>
      <c r="M42" s="84"/>
      <c r="N42" s="85"/>
      <c r="O42" s="85"/>
    </row>
    <row r="43" spans="1:15" x14ac:dyDescent="0.25">
      <c r="A43" s="111">
        <v>45139</v>
      </c>
      <c r="B43" s="86">
        <v>0.70833333333333304</v>
      </c>
      <c r="C43" s="91">
        <v>17</v>
      </c>
      <c r="D43" s="118">
        <v>34</v>
      </c>
      <c r="E43" s="119">
        <v>0.6875</v>
      </c>
      <c r="F43" s="119">
        <v>0.70833333333333304</v>
      </c>
      <c r="G43" s="115">
        <f t="shared" si="0"/>
        <v>3</v>
      </c>
      <c r="H43" s="116" t="str" cm="1">
        <f t="array" ref="H43">_xlfn.IFS((G43&gt;=2)*(G43&lt;=6), "Weekday", G43=7, "Saturday", G43=1, "Sunday")</f>
        <v>Weekday</v>
      </c>
      <c r="I43" s="116">
        <f t="shared" si="1"/>
        <v>8</v>
      </c>
      <c r="J43" s="116" t="str">
        <f t="shared" si="2"/>
        <v>High season</v>
      </c>
      <c r="K43" s="117" t="str" cm="1">
        <f t="array" ref="K43">_xlfn.IFS(AND(H43="Weekday", J43="High season"), VLOOKUP(B43, high_weekday, 2, 0),
    AND(H43="Saturday", J43="High season"), VLOOKUP(B43, high_saturday, 2, 0),
    AND(H43="Sunday", J43="High season"), VLOOKUP(B43, high_sunday, 2, 0),
    AND(H43="Weekday", J43="Low season"), VLOOKUP(B43, low_weekdays, 2, 0),
    AND(H43="Saturday", J43="Low season"), VLOOKUP(B43, low_saturday, 2, 0),
    AND(H43="Sunday", J43="Low season"), VLOOKUP(B43, low_sunday, 2, 0),
    TRUE, "error")</f>
        <v>Standard</v>
      </c>
      <c r="M43" s="84"/>
      <c r="N43" s="85"/>
      <c r="O43" s="85"/>
    </row>
    <row r="44" spans="1:15" x14ac:dyDescent="0.25">
      <c r="A44" s="111">
        <v>45139</v>
      </c>
      <c r="B44" s="86">
        <v>0.72916666666666696</v>
      </c>
      <c r="C44" s="91">
        <v>43</v>
      </c>
      <c r="D44" s="118">
        <v>35</v>
      </c>
      <c r="E44" s="119">
        <v>0.70833333333333304</v>
      </c>
      <c r="F44" s="119">
        <v>0.72916666666666696</v>
      </c>
      <c r="G44" s="115">
        <f t="shared" si="0"/>
        <v>3</v>
      </c>
      <c r="H44" s="116" t="str" cm="1">
        <f t="array" ref="H44">_xlfn.IFS((G44&gt;=2)*(G44&lt;=6), "Weekday", G44=7, "Saturday", G44=1, "Sunday")</f>
        <v>Weekday</v>
      </c>
      <c r="I44" s="116">
        <f t="shared" si="1"/>
        <v>8</v>
      </c>
      <c r="J44" s="116" t="str">
        <f t="shared" si="2"/>
        <v>High season</v>
      </c>
      <c r="K44" s="117" t="str" cm="1">
        <f t="array" ref="K44">_xlfn.IFS(AND(H44="Weekday", J44="High season"), VLOOKUP(B44, high_weekday, 2, 0),
    AND(H44="Saturday", J44="High season"), VLOOKUP(B44, high_saturday, 2, 0),
    AND(H44="Sunday", J44="High season"), VLOOKUP(B44, high_sunday, 2, 0),
    AND(H44="Weekday", J44="Low season"), VLOOKUP(B44, low_weekdays, 2, 0),
    AND(H44="Saturday", J44="Low season"), VLOOKUP(B44, low_saturday, 2, 0),
    AND(H44="Sunday", J44="Low season"), VLOOKUP(B44, low_sunday, 2, 0),
    TRUE, "error")</f>
        <v>Peak</v>
      </c>
      <c r="M44" s="84"/>
      <c r="N44" s="85"/>
      <c r="O44" s="85"/>
    </row>
    <row r="45" spans="1:15" x14ac:dyDescent="0.25">
      <c r="A45" s="111">
        <v>45139</v>
      </c>
      <c r="B45" s="86">
        <v>0.75</v>
      </c>
      <c r="C45" s="91">
        <v>58</v>
      </c>
      <c r="D45" s="118">
        <v>36</v>
      </c>
      <c r="E45" s="119">
        <v>0.72916666666666696</v>
      </c>
      <c r="F45" s="119">
        <v>0.75</v>
      </c>
      <c r="G45" s="115">
        <f t="shared" si="0"/>
        <v>3</v>
      </c>
      <c r="H45" s="116" t="str" cm="1">
        <f t="array" ref="H45">_xlfn.IFS((G45&gt;=2)*(G45&lt;=6), "Weekday", G45=7, "Saturday", G45=1, "Sunday")</f>
        <v>Weekday</v>
      </c>
      <c r="I45" s="116">
        <f t="shared" si="1"/>
        <v>8</v>
      </c>
      <c r="J45" s="116" t="str">
        <f t="shared" si="2"/>
        <v>High season</v>
      </c>
      <c r="K45" s="117" t="str" cm="1">
        <f t="array" ref="K45">_xlfn.IFS(AND(H45="Weekday", J45="High season"), VLOOKUP(B45, high_weekday, 2, 0),
    AND(H45="Saturday", J45="High season"), VLOOKUP(B45, high_saturday, 2, 0),
    AND(H45="Sunday", J45="High season"), VLOOKUP(B45, high_sunday, 2, 0),
    AND(H45="Weekday", J45="Low season"), VLOOKUP(B45, low_weekdays, 2, 0),
    AND(H45="Saturday", J45="Low season"), VLOOKUP(B45, low_saturday, 2, 0),
    AND(H45="Sunday", J45="Low season"), VLOOKUP(B45, low_sunday, 2, 0),
    TRUE, "error")</f>
        <v>Peak</v>
      </c>
      <c r="M45" s="84"/>
      <c r="N45" s="85"/>
      <c r="O45" s="85"/>
    </row>
    <row r="46" spans="1:15" x14ac:dyDescent="0.25">
      <c r="A46" s="111">
        <v>45139</v>
      </c>
      <c r="B46" s="86">
        <v>0.77083333333333304</v>
      </c>
      <c r="C46" s="91">
        <v>83</v>
      </c>
      <c r="D46" s="118">
        <v>37</v>
      </c>
      <c r="E46" s="119">
        <v>0.75</v>
      </c>
      <c r="F46" s="119">
        <v>0.77083333333333304</v>
      </c>
      <c r="G46" s="115">
        <f t="shared" si="0"/>
        <v>3</v>
      </c>
      <c r="H46" s="116" t="str" cm="1">
        <f t="array" ref="H46">_xlfn.IFS((G46&gt;=2)*(G46&lt;=6), "Weekday", G46=7, "Saturday", G46=1, "Sunday")</f>
        <v>Weekday</v>
      </c>
      <c r="I46" s="116">
        <f t="shared" si="1"/>
        <v>8</v>
      </c>
      <c r="J46" s="116" t="str">
        <f t="shared" si="2"/>
        <v>High season</v>
      </c>
      <c r="K46" s="117" t="str" cm="1">
        <f t="array" ref="K46">_xlfn.IFS(AND(H46="Weekday", J46="High season"), VLOOKUP(B46, high_weekday, 2, 0),
    AND(H46="Saturday", J46="High season"), VLOOKUP(B46, high_saturday, 2, 0),
    AND(H46="Sunday", J46="High season"), VLOOKUP(B46, high_sunday, 2, 0),
    AND(H46="Weekday", J46="Low season"), VLOOKUP(B46, low_weekdays, 2, 0),
    AND(H46="Saturday", J46="Low season"), VLOOKUP(B46, low_saturday, 2, 0),
    AND(H46="Sunday", J46="Low season"), VLOOKUP(B46, low_sunday, 2, 0),
    TRUE, "error")</f>
        <v>Peak</v>
      </c>
      <c r="M46" s="84"/>
      <c r="N46" s="85"/>
      <c r="O46" s="85"/>
    </row>
    <row r="47" spans="1:15" x14ac:dyDescent="0.25">
      <c r="A47" s="111">
        <v>45139</v>
      </c>
      <c r="B47" s="86">
        <v>0.79166666666666696</v>
      </c>
      <c r="C47" s="91">
        <v>96</v>
      </c>
      <c r="D47" s="118">
        <v>38</v>
      </c>
      <c r="E47" s="119">
        <v>0.77083333333333304</v>
      </c>
      <c r="F47" s="119">
        <v>0.79166666666666696</v>
      </c>
      <c r="G47" s="115">
        <f t="shared" si="0"/>
        <v>3</v>
      </c>
      <c r="H47" s="116" t="str" cm="1">
        <f t="array" ref="H47">_xlfn.IFS((G47&gt;=2)*(G47&lt;=6), "Weekday", G47=7, "Saturday", G47=1, "Sunday")</f>
        <v>Weekday</v>
      </c>
      <c r="I47" s="116">
        <f t="shared" si="1"/>
        <v>8</v>
      </c>
      <c r="J47" s="116" t="str">
        <f t="shared" si="2"/>
        <v>High season</v>
      </c>
      <c r="K47" s="117" t="str" cm="1">
        <f t="array" ref="K47">_xlfn.IFS(AND(H47="Weekday", J47="High season"), VLOOKUP(B47, high_weekday, 2, 0),
    AND(H47="Saturday", J47="High season"), VLOOKUP(B47, high_saturday, 2, 0),
    AND(H47="Sunday", J47="High season"), VLOOKUP(B47, high_sunday, 2, 0),
    AND(H47="Weekday", J47="Low season"), VLOOKUP(B47, low_weekdays, 2, 0),
    AND(H47="Saturday", J47="Low season"), VLOOKUP(B47, low_saturday, 2, 0),
    AND(H47="Sunday", J47="Low season"), VLOOKUP(B47, low_sunday, 2, 0),
    TRUE, "error")</f>
        <v>Peak</v>
      </c>
      <c r="M47" s="84"/>
      <c r="N47" s="85"/>
      <c r="O47" s="85"/>
    </row>
    <row r="48" spans="1:15" x14ac:dyDescent="0.25">
      <c r="A48" s="111">
        <v>45139</v>
      </c>
      <c r="B48" s="86">
        <v>0.8125</v>
      </c>
      <c r="C48" s="91">
        <v>86</v>
      </c>
      <c r="D48" s="118">
        <v>39</v>
      </c>
      <c r="E48" s="119">
        <v>0.79166666666666696</v>
      </c>
      <c r="F48" s="119">
        <v>0.8125</v>
      </c>
      <c r="G48" s="115">
        <f t="shared" si="0"/>
        <v>3</v>
      </c>
      <c r="H48" s="116" t="str" cm="1">
        <f t="array" ref="H48">_xlfn.IFS((G48&gt;=2)*(G48&lt;=6), "Weekday", G48=7, "Saturday", G48=1, "Sunday")</f>
        <v>Weekday</v>
      </c>
      <c r="I48" s="116">
        <f t="shared" si="1"/>
        <v>8</v>
      </c>
      <c r="J48" s="116" t="str">
        <f t="shared" si="2"/>
        <v>High season</v>
      </c>
      <c r="K48" s="117" t="str" cm="1">
        <f t="array" ref="K48">_xlfn.IFS(AND(H48="Weekday", J48="High season"), VLOOKUP(B48, high_weekday, 2, 0),
    AND(H48="Saturday", J48="High season"), VLOOKUP(B48, high_saturday, 2, 0),
    AND(H48="Sunday", J48="High season"), VLOOKUP(B48, high_sunday, 2, 0),
    AND(H48="Weekday", J48="Low season"), VLOOKUP(B48, low_weekdays, 2, 0),
    AND(H48="Saturday", J48="Low season"), VLOOKUP(B48, low_saturday, 2, 0),
    AND(H48="Sunday", J48="Low season"), VLOOKUP(B48, low_sunday, 2, 0),
    TRUE, "error")</f>
        <v>Standard</v>
      </c>
      <c r="M48" s="84"/>
      <c r="N48" s="85"/>
      <c r="O48" s="85"/>
    </row>
    <row r="49" spans="1:15" x14ac:dyDescent="0.25">
      <c r="A49" s="111">
        <v>45139</v>
      </c>
      <c r="B49" s="86">
        <v>0.83333333333333304</v>
      </c>
      <c r="C49" s="91">
        <v>72</v>
      </c>
      <c r="D49" s="118">
        <v>40</v>
      </c>
      <c r="E49" s="119">
        <v>0.8125</v>
      </c>
      <c r="F49" s="119">
        <v>0.83333333333333304</v>
      </c>
      <c r="G49" s="115">
        <f t="shared" si="0"/>
        <v>3</v>
      </c>
      <c r="H49" s="116" t="str" cm="1">
        <f t="array" ref="H49">_xlfn.IFS((G49&gt;=2)*(G49&lt;=6), "Weekday", G49=7, "Saturday", G49=1, "Sunday")</f>
        <v>Weekday</v>
      </c>
      <c r="I49" s="116">
        <f t="shared" si="1"/>
        <v>8</v>
      </c>
      <c r="J49" s="116" t="str">
        <f t="shared" si="2"/>
        <v>High season</v>
      </c>
      <c r="K49" s="117" t="str" cm="1">
        <f t="array" ref="K49">_xlfn.IFS(AND(H49="Weekday", J49="High season"), VLOOKUP(B49, high_weekday, 2, 0),
    AND(H49="Saturday", J49="High season"), VLOOKUP(B49, high_saturday, 2, 0),
    AND(H49="Sunday", J49="High season"), VLOOKUP(B49, high_sunday, 2, 0),
    AND(H49="Weekday", J49="Low season"), VLOOKUP(B49, low_weekdays, 2, 0),
    AND(H49="Saturday", J49="Low season"), VLOOKUP(B49, low_saturday, 2, 0),
    AND(H49="Sunday", J49="Low season"), VLOOKUP(B49, low_sunday, 2, 0),
    TRUE, "error")</f>
        <v>Standard</v>
      </c>
      <c r="M49" s="84"/>
      <c r="N49" s="85"/>
      <c r="O49" s="85"/>
    </row>
    <row r="50" spans="1:15" x14ac:dyDescent="0.25">
      <c r="A50" s="111">
        <v>45139</v>
      </c>
      <c r="B50" s="86">
        <v>0.85416666666666696</v>
      </c>
      <c r="C50" s="91">
        <v>27</v>
      </c>
      <c r="D50" s="118">
        <v>41</v>
      </c>
      <c r="E50" s="119">
        <v>0.83333333333333304</v>
      </c>
      <c r="F50" s="119">
        <v>0.85416666666666696</v>
      </c>
      <c r="G50" s="115">
        <f t="shared" si="0"/>
        <v>3</v>
      </c>
      <c r="H50" s="116" t="str" cm="1">
        <f t="array" ref="H50">_xlfn.IFS((G50&gt;=2)*(G50&lt;=6), "Weekday", G50=7, "Saturday", G50=1, "Sunday")</f>
        <v>Weekday</v>
      </c>
      <c r="I50" s="116">
        <f t="shared" si="1"/>
        <v>8</v>
      </c>
      <c r="J50" s="116" t="str">
        <f t="shared" si="2"/>
        <v>High season</v>
      </c>
      <c r="K50" s="117" t="str" cm="1">
        <f t="array" ref="K50">_xlfn.IFS(AND(H50="Weekday", J50="High season"), VLOOKUP(B50, high_weekday, 2, 0),
    AND(H50="Saturday", J50="High season"), VLOOKUP(B50, high_saturday, 2, 0),
    AND(H50="Sunday", J50="High season"), VLOOKUP(B50, high_sunday, 2, 0),
    AND(H50="Weekday", J50="Low season"), VLOOKUP(B50, low_weekdays, 2, 0),
    AND(H50="Saturday", J50="Low season"), VLOOKUP(B50, low_saturday, 2, 0),
    AND(H50="Sunday", J50="Low season"), VLOOKUP(B50, low_sunday, 2, 0),
    TRUE, "error")</f>
        <v>Standard</v>
      </c>
      <c r="M50" s="84"/>
      <c r="N50" s="85"/>
      <c r="O50" s="85"/>
    </row>
    <row r="51" spans="1:15" x14ac:dyDescent="0.25">
      <c r="A51" s="111">
        <v>45139</v>
      </c>
      <c r="B51" s="86">
        <v>0.875</v>
      </c>
      <c r="C51" s="91">
        <v>53</v>
      </c>
      <c r="D51" s="118">
        <v>42</v>
      </c>
      <c r="E51" s="119">
        <v>0.85416666666666696</v>
      </c>
      <c r="F51" s="119">
        <v>0.875</v>
      </c>
      <c r="G51" s="115">
        <f t="shared" si="0"/>
        <v>3</v>
      </c>
      <c r="H51" s="116" t="str" cm="1">
        <f t="array" ref="H51">_xlfn.IFS((G51&gt;=2)*(G51&lt;=6), "Weekday", G51=7, "Saturday", G51=1, "Sunday")</f>
        <v>Weekday</v>
      </c>
      <c r="I51" s="116">
        <f t="shared" si="1"/>
        <v>8</v>
      </c>
      <c r="J51" s="116" t="str">
        <f t="shared" si="2"/>
        <v>High season</v>
      </c>
      <c r="K51" s="117" t="str" cm="1">
        <f t="array" ref="K51">_xlfn.IFS(AND(H51="Weekday", J51="High season"), VLOOKUP(B51, high_weekday, 2, 0),
    AND(H51="Saturday", J51="High season"), VLOOKUP(B51, high_saturday, 2, 0),
    AND(H51="Sunday", J51="High season"), VLOOKUP(B51, high_sunday, 2, 0),
    AND(H51="Weekday", J51="Low season"), VLOOKUP(B51, low_weekdays, 2, 0),
    AND(H51="Saturday", J51="Low season"), VLOOKUP(B51, low_saturday, 2, 0),
    AND(H51="Sunday", J51="Low season"), VLOOKUP(B51, low_sunday, 2, 0),
    TRUE, "error")</f>
        <v>Standard</v>
      </c>
      <c r="M51" s="84"/>
      <c r="N51" s="85"/>
      <c r="O51" s="85"/>
    </row>
    <row r="52" spans="1:15" x14ac:dyDescent="0.25">
      <c r="A52" s="111">
        <v>45139</v>
      </c>
      <c r="B52" s="86">
        <v>0.89583333333333304</v>
      </c>
      <c r="C52" s="91">
        <v>75</v>
      </c>
      <c r="D52" s="118">
        <v>43</v>
      </c>
      <c r="E52" s="119">
        <v>0.875</v>
      </c>
      <c r="F52" s="119">
        <v>0.89583333333333304</v>
      </c>
      <c r="G52" s="115">
        <f t="shared" si="0"/>
        <v>3</v>
      </c>
      <c r="H52" s="116" t="str" cm="1">
        <f t="array" ref="H52">_xlfn.IFS((G52&gt;=2)*(G52&lt;=6), "Weekday", G52=7, "Saturday", G52=1, "Sunday")</f>
        <v>Weekday</v>
      </c>
      <c r="I52" s="116">
        <f t="shared" si="1"/>
        <v>8</v>
      </c>
      <c r="J52" s="116" t="str">
        <f t="shared" si="2"/>
        <v>High season</v>
      </c>
      <c r="K52" s="117" t="str" cm="1">
        <f t="array" ref="K52">_xlfn.IFS(AND(H52="Weekday", J52="High season"), VLOOKUP(B52, high_weekday, 2, 0),
    AND(H52="Saturday", J52="High season"), VLOOKUP(B52, high_saturday, 2, 0),
    AND(H52="Sunday", J52="High season"), VLOOKUP(B52, high_sunday, 2, 0),
    AND(H52="Weekday", J52="Low season"), VLOOKUP(B52, low_weekdays, 2, 0),
    AND(H52="Saturday", J52="Low season"), VLOOKUP(B52, low_saturday, 2, 0),
    AND(H52="Sunday", J52="Low season"), VLOOKUP(B52, low_sunday, 2, 0),
    TRUE, "error")</f>
        <v>Standard</v>
      </c>
      <c r="M52" s="84"/>
      <c r="N52" s="85"/>
      <c r="O52" s="85"/>
    </row>
    <row r="53" spans="1:15" x14ac:dyDescent="0.25">
      <c r="A53" s="111">
        <v>45139</v>
      </c>
      <c r="B53" s="86">
        <v>0.91666666666666696</v>
      </c>
      <c r="C53" s="91">
        <v>41</v>
      </c>
      <c r="D53" s="118">
        <v>44</v>
      </c>
      <c r="E53" s="119">
        <v>0.89583333333333304</v>
      </c>
      <c r="F53" s="119">
        <v>0.91666666666666696</v>
      </c>
      <c r="G53" s="115">
        <f t="shared" si="0"/>
        <v>3</v>
      </c>
      <c r="H53" s="116" t="str" cm="1">
        <f t="array" ref="H53">_xlfn.IFS((G53&gt;=2)*(G53&lt;=6), "Weekday", G53=7, "Saturday", G53=1, "Sunday")</f>
        <v>Weekday</v>
      </c>
      <c r="I53" s="116">
        <f t="shared" si="1"/>
        <v>8</v>
      </c>
      <c r="J53" s="116" t="str">
        <f t="shared" si="2"/>
        <v>High season</v>
      </c>
      <c r="K53" s="117" t="str" cm="1">
        <f t="array" ref="K53">_xlfn.IFS(AND(H53="Weekday", J53="High season"), VLOOKUP(B53, high_weekday, 2, 0),
    AND(H53="Saturday", J53="High season"), VLOOKUP(B53, high_saturday, 2, 0),
    AND(H53="Sunday", J53="High season"), VLOOKUP(B53, high_sunday, 2, 0),
    AND(H53="Weekday", J53="Low season"), VLOOKUP(B53, low_weekdays, 2, 0),
    AND(H53="Saturday", J53="Low season"), VLOOKUP(B53, low_saturday, 2, 0),
    AND(H53="Sunday", J53="Low season"), VLOOKUP(B53, low_sunday, 2, 0),
    TRUE, "error")</f>
        <v>Standard</v>
      </c>
      <c r="M53" s="84"/>
      <c r="N53" s="85"/>
      <c r="O53" s="85"/>
    </row>
    <row r="54" spans="1:15" x14ac:dyDescent="0.25">
      <c r="A54" s="111">
        <v>45139</v>
      </c>
      <c r="B54" s="86">
        <v>0.9375</v>
      </c>
      <c r="C54" s="91">
        <v>100</v>
      </c>
      <c r="D54" s="118">
        <v>45</v>
      </c>
      <c r="E54" s="119">
        <v>0.91666666666666696</v>
      </c>
      <c r="F54" s="119">
        <v>0.9375</v>
      </c>
      <c r="G54" s="115">
        <f t="shared" si="0"/>
        <v>3</v>
      </c>
      <c r="H54" s="116" t="str" cm="1">
        <f t="array" ref="H54">_xlfn.IFS((G54&gt;=2)*(G54&lt;=6), "Weekday", G54=7, "Saturday", G54=1, "Sunday")</f>
        <v>Weekday</v>
      </c>
      <c r="I54" s="116">
        <f t="shared" si="1"/>
        <v>8</v>
      </c>
      <c r="J54" s="116" t="str">
        <f t="shared" si="2"/>
        <v>High season</v>
      </c>
      <c r="K54" s="117" t="str" cm="1">
        <f t="array" ref="K54">_xlfn.IFS(AND(H54="Weekday", J54="High season"), VLOOKUP(B54, high_weekday, 2, 0),
    AND(H54="Saturday", J54="High season"), VLOOKUP(B54, high_saturday, 2, 0),
    AND(H54="Sunday", J54="High season"), VLOOKUP(B54, high_sunday, 2, 0),
    AND(H54="Weekday", J54="Low season"), VLOOKUP(B54, low_weekdays, 2, 0),
    AND(H54="Saturday", J54="Low season"), VLOOKUP(B54, low_saturday, 2, 0),
    AND(H54="Sunday", J54="Low season"), VLOOKUP(B54, low_sunday, 2, 0),
    TRUE, "error")</f>
        <v>Off-peak</v>
      </c>
      <c r="M54" s="84"/>
      <c r="N54" s="85"/>
      <c r="O54" s="85"/>
    </row>
    <row r="55" spans="1:15" x14ac:dyDescent="0.25">
      <c r="A55" s="111">
        <v>45139</v>
      </c>
      <c r="B55" s="86">
        <v>0.95833333333333304</v>
      </c>
      <c r="C55" s="91">
        <v>25</v>
      </c>
      <c r="D55" s="118">
        <v>46</v>
      </c>
      <c r="E55" s="119">
        <v>0.9375</v>
      </c>
      <c r="F55" s="119">
        <v>0.95833333333333304</v>
      </c>
      <c r="G55" s="115">
        <f t="shared" si="0"/>
        <v>3</v>
      </c>
      <c r="H55" s="116" t="str" cm="1">
        <f t="array" ref="H55">_xlfn.IFS((G55&gt;=2)*(G55&lt;=6), "Weekday", G55=7, "Saturday", G55=1, "Sunday")</f>
        <v>Weekday</v>
      </c>
      <c r="I55" s="116">
        <f t="shared" si="1"/>
        <v>8</v>
      </c>
      <c r="J55" s="116" t="str">
        <f t="shared" si="2"/>
        <v>High season</v>
      </c>
      <c r="K55" s="117" t="str" cm="1">
        <f t="array" ref="K55">_xlfn.IFS(AND(H55="Weekday", J55="High season"), VLOOKUP(B55, high_weekday, 2, 0),
    AND(H55="Saturday", J55="High season"), VLOOKUP(B55, high_saturday, 2, 0),
    AND(H55="Sunday", J55="High season"), VLOOKUP(B55, high_sunday, 2, 0),
    AND(H55="Weekday", J55="Low season"), VLOOKUP(B55, low_weekdays, 2, 0),
    AND(H55="Saturday", J55="Low season"), VLOOKUP(B55, low_saturday, 2, 0),
    AND(H55="Sunday", J55="Low season"), VLOOKUP(B55, low_sunday, 2, 0),
    TRUE, "error")</f>
        <v>Off-peak</v>
      </c>
      <c r="M55" s="84"/>
      <c r="N55" s="85"/>
      <c r="O55" s="85"/>
    </row>
    <row r="56" spans="1:15" x14ac:dyDescent="0.25">
      <c r="A56" s="111">
        <v>45139</v>
      </c>
      <c r="B56" s="86">
        <v>0.97916666666666696</v>
      </c>
      <c r="C56" s="91">
        <v>32</v>
      </c>
      <c r="D56" s="118">
        <v>47</v>
      </c>
      <c r="E56" s="119">
        <v>0.95833333333333304</v>
      </c>
      <c r="F56" s="119">
        <v>0.97916666666666696</v>
      </c>
      <c r="G56" s="115">
        <f t="shared" si="0"/>
        <v>3</v>
      </c>
      <c r="H56" s="116" t="str" cm="1">
        <f t="array" ref="H56">_xlfn.IFS((G56&gt;=2)*(G56&lt;=6), "Weekday", G56=7, "Saturday", G56=1, "Sunday")</f>
        <v>Weekday</v>
      </c>
      <c r="I56" s="116">
        <f t="shared" si="1"/>
        <v>8</v>
      </c>
      <c r="J56" s="116" t="str">
        <f t="shared" si="2"/>
        <v>High season</v>
      </c>
      <c r="K56" s="117" t="str" cm="1">
        <f t="array" ref="K56">_xlfn.IFS(AND(H56="Weekday", J56="High season"), VLOOKUP(B56, high_weekday, 2, 0),
    AND(H56="Saturday", J56="High season"), VLOOKUP(B56, high_saturday, 2, 0),
    AND(H56="Sunday", J56="High season"), VLOOKUP(B56, high_sunday, 2, 0),
    AND(H56="Weekday", J56="Low season"), VLOOKUP(B56, low_weekdays, 2, 0),
    AND(H56="Saturday", J56="Low season"), VLOOKUP(B56, low_saturday, 2, 0),
    AND(H56="Sunday", J56="Low season"), VLOOKUP(B56, low_sunday, 2, 0),
    TRUE, "error")</f>
        <v>Off-peak</v>
      </c>
      <c r="M56" s="84"/>
      <c r="N56" s="85"/>
      <c r="O56" s="85"/>
    </row>
    <row r="57" spans="1:15" x14ac:dyDescent="0.25">
      <c r="A57" s="111">
        <v>45139</v>
      </c>
      <c r="B57" s="86">
        <v>1</v>
      </c>
      <c r="C57" s="91">
        <v>37</v>
      </c>
      <c r="D57" s="118">
        <v>48</v>
      </c>
      <c r="E57" s="119">
        <v>0.97916666666666696</v>
      </c>
      <c r="F57" s="119">
        <v>1</v>
      </c>
      <c r="G57" s="115">
        <f t="shared" si="0"/>
        <v>3</v>
      </c>
      <c r="H57" s="116" t="str" cm="1">
        <f t="array" ref="H57">_xlfn.IFS((G57&gt;=2)*(G57&lt;=6), "Weekday", G57=7, "Saturday", G57=1, "Sunday")</f>
        <v>Weekday</v>
      </c>
      <c r="I57" s="116">
        <f t="shared" si="1"/>
        <v>8</v>
      </c>
      <c r="J57" s="116" t="str">
        <f t="shared" si="2"/>
        <v>High season</v>
      </c>
      <c r="K57" s="117" t="str" cm="1">
        <f t="array" ref="K57">_xlfn.IFS(AND(H57="Weekday", J57="High season"), VLOOKUP(B57, high_weekday, 2, 0),
    AND(H57="Saturday", J57="High season"), VLOOKUP(B57, high_saturday, 2, 0),
    AND(H57="Sunday", J57="High season"), VLOOKUP(B57, high_sunday, 2, 0),
    AND(H57="Weekday", J57="Low season"), VLOOKUP(B57, low_weekdays, 2, 0),
    AND(H57="Saturday", J57="Low season"), VLOOKUP(B57, low_saturday, 2, 0),
    AND(H57="Sunday", J57="Low season"), VLOOKUP(B57, low_sunday, 2, 0),
    TRUE, "error")</f>
        <v>Off-peak</v>
      </c>
      <c r="M57" s="84"/>
      <c r="N57" s="85"/>
      <c r="O57" s="85"/>
    </row>
    <row r="58" spans="1:15" x14ac:dyDescent="0.25">
      <c r="A58" s="111">
        <v>45140</v>
      </c>
      <c r="B58" s="86">
        <v>2.0833333333333332E-2</v>
      </c>
      <c r="C58" s="91">
        <v>12</v>
      </c>
      <c r="D58" s="118">
        <v>1</v>
      </c>
      <c r="E58" s="119">
        <v>0</v>
      </c>
      <c r="F58" s="119">
        <v>2.0833333333333332E-2</v>
      </c>
      <c r="G58" s="115">
        <f t="shared" si="0"/>
        <v>4</v>
      </c>
      <c r="H58" s="116" t="str" cm="1">
        <f t="array" ref="H58">_xlfn.IFS((G58&gt;=2)*(G58&lt;=6), "Weekday", G58=7, "Saturday", G58=1, "Sunday")</f>
        <v>Weekday</v>
      </c>
      <c r="I58" s="116">
        <f t="shared" si="1"/>
        <v>8</v>
      </c>
      <c r="J58" s="116" t="str">
        <f t="shared" ref="J58:J121" si="3">IF(AND(I58&gt;6, I58&lt;9), "High season", "Low season")</f>
        <v>High season</v>
      </c>
      <c r="K58" s="117" t="str" cm="1">
        <f t="array" ref="K58">_xlfn.IFS(AND(H58="Weekday", J58="High season"), VLOOKUP(B58, high_weekday, 2, 0),
    AND(H58="Saturday", J58="High season"), VLOOKUP(B58, high_saturday, 2, 0),
    AND(H58="Sunday", J58="High season"), VLOOKUP(B58, high_sunday, 2, 0),
    AND(H58="Weekday", J58="Low season"), VLOOKUP(B58, low_weekdays, 2, 0),
    AND(H58="Saturday", J58="Low season"), VLOOKUP(B58, low_saturday, 2, 0),
    AND(H58="Sunday", J58="Low season"), VLOOKUP(B58, low_sunday, 2, 0),
    TRUE, "error")</f>
        <v>Off-peak</v>
      </c>
    </row>
    <row r="59" spans="1:15" x14ac:dyDescent="0.25">
      <c r="A59" s="111">
        <v>45140</v>
      </c>
      <c r="B59" s="86">
        <v>4.1666666666666664E-2</v>
      </c>
      <c r="C59" s="91">
        <v>10</v>
      </c>
      <c r="D59" s="118">
        <v>2</v>
      </c>
      <c r="E59" s="119">
        <v>2.0833333333333332E-2</v>
      </c>
      <c r="F59" s="119">
        <v>4.1666666666666664E-2</v>
      </c>
      <c r="G59" s="115">
        <f t="shared" ref="G59:G122" si="4">WEEKDAY(A59)</f>
        <v>4</v>
      </c>
      <c r="H59" s="116" t="str" cm="1">
        <f t="array" ref="H59">_xlfn.IFS((G59&gt;=2)*(G59&lt;=6), "Weekday", G59=7, "Saturday", G59=1, "Sunday")</f>
        <v>Weekday</v>
      </c>
      <c r="I59" s="116">
        <f t="shared" ref="I59:I122" si="5">MONTH(A59)</f>
        <v>8</v>
      </c>
      <c r="J59" s="116" t="str">
        <f t="shared" si="3"/>
        <v>High season</v>
      </c>
      <c r="K59" s="117" t="str" cm="1">
        <f t="array" ref="K59">_xlfn.IFS(AND(H59="Weekday", J59="High season"), VLOOKUP(B59, high_weekday, 2, 0),
    AND(H59="Saturday", J59="High season"), VLOOKUP(B59, high_saturday, 2, 0),
    AND(H59="Sunday", J59="High season"), VLOOKUP(B59, high_sunday, 2, 0),
    AND(H59="Weekday", J59="Low season"), VLOOKUP(B59, low_weekdays, 2, 0),
    AND(H59="Saturday", J59="Low season"), VLOOKUP(B59, low_saturday, 2, 0),
    AND(H59="Sunday", J59="Low season"), VLOOKUP(B59, low_sunday, 2, 0),
    TRUE, "error")</f>
        <v>Off-peak</v>
      </c>
    </row>
    <row r="60" spans="1:15" x14ac:dyDescent="0.25">
      <c r="A60" s="111">
        <v>45140</v>
      </c>
      <c r="B60" s="86">
        <v>6.25E-2</v>
      </c>
      <c r="C60" s="91">
        <v>81</v>
      </c>
      <c r="D60" s="118">
        <v>3</v>
      </c>
      <c r="E60" s="119">
        <v>4.1666666666666664E-2</v>
      </c>
      <c r="F60" s="119">
        <v>6.25E-2</v>
      </c>
      <c r="G60" s="115">
        <f t="shared" si="4"/>
        <v>4</v>
      </c>
      <c r="H60" s="116" t="str" cm="1">
        <f t="array" ref="H60">_xlfn.IFS((G60&gt;=2)*(G60&lt;=6), "Weekday", G60=7, "Saturday", G60=1, "Sunday")</f>
        <v>Weekday</v>
      </c>
      <c r="I60" s="116">
        <f t="shared" si="5"/>
        <v>8</v>
      </c>
      <c r="J60" s="116" t="str">
        <f t="shared" si="3"/>
        <v>High season</v>
      </c>
      <c r="K60" s="117" t="str" cm="1">
        <f t="array" ref="K60">_xlfn.IFS(AND(H60="Weekday", J60="High season"), VLOOKUP(B60, high_weekday, 2, 0),
    AND(H60="Saturday", J60="High season"), VLOOKUP(B60, high_saturday, 2, 0),
    AND(H60="Sunday", J60="High season"), VLOOKUP(B60, high_sunday, 2, 0),
    AND(H60="Weekday", J60="Low season"), VLOOKUP(B60, low_weekdays, 2, 0),
    AND(H60="Saturday", J60="Low season"), VLOOKUP(B60, low_saturday, 2, 0),
    AND(H60="Sunday", J60="Low season"), VLOOKUP(B60, low_sunday, 2, 0),
    TRUE, "error")</f>
        <v>Off-peak</v>
      </c>
    </row>
    <row r="61" spans="1:15" x14ac:dyDescent="0.25">
      <c r="A61" s="111">
        <v>45140</v>
      </c>
      <c r="B61" s="86">
        <v>8.3333333333333301E-2</v>
      </c>
      <c r="C61" s="91">
        <v>34</v>
      </c>
      <c r="D61" s="118">
        <v>4</v>
      </c>
      <c r="E61" s="119">
        <v>6.25E-2</v>
      </c>
      <c r="F61" s="119">
        <v>8.3333333333333301E-2</v>
      </c>
      <c r="G61" s="115">
        <f t="shared" si="4"/>
        <v>4</v>
      </c>
      <c r="H61" s="116" t="str" cm="1">
        <f t="array" ref="H61">_xlfn.IFS((G61&gt;=2)*(G61&lt;=6), "Weekday", G61=7, "Saturday", G61=1, "Sunday")</f>
        <v>Weekday</v>
      </c>
      <c r="I61" s="116">
        <f t="shared" si="5"/>
        <v>8</v>
      </c>
      <c r="J61" s="116" t="str">
        <f t="shared" si="3"/>
        <v>High season</v>
      </c>
      <c r="K61" s="117" t="str" cm="1">
        <f t="array" ref="K61">_xlfn.IFS(AND(H61="Weekday", J61="High season"), VLOOKUP(B61, high_weekday, 2, 0),
    AND(H61="Saturday", J61="High season"), VLOOKUP(B61, high_saturday, 2, 0),
    AND(H61="Sunday", J61="High season"), VLOOKUP(B61, high_sunday, 2, 0),
    AND(H61="Weekday", J61="Low season"), VLOOKUP(B61, low_weekdays, 2, 0),
    AND(H61="Saturday", J61="Low season"), VLOOKUP(B61, low_saturday, 2, 0),
    AND(H61="Sunday", J61="Low season"), VLOOKUP(B61, low_sunday, 2, 0),
    TRUE, "error")</f>
        <v>Off-peak</v>
      </c>
    </row>
    <row r="62" spans="1:15" x14ac:dyDescent="0.25">
      <c r="A62" s="111">
        <v>45140</v>
      </c>
      <c r="B62" s="86">
        <v>0.104166666666667</v>
      </c>
      <c r="C62" s="91">
        <v>67</v>
      </c>
      <c r="D62" s="118">
        <v>5</v>
      </c>
      <c r="E62" s="119">
        <v>8.3333333333333301E-2</v>
      </c>
      <c r="F62" s="119">
        <v>0.104166666666667</v>
      </c>
      <c r="G62" s="115">
        <f t="shared" si="4"/>
        <v>4</v>
      </c>
      <c r="H62" s="116" t="str" cm="1">
        <f t="array" ref="H62">_xlfn.IFS((G62&gt;=2)*(G62&lt;=6), "Weekday", G62=7, "Saturday", G62=1, "Sunday")</f>
        <v>Weekday</v>
      </c>
      <c r="I62" s="116">
        <f t="shared" si="5"/>
        <v>8</v>
      </c>
      <c r="J62" s="116" t="str">
        <f t="shared" si="3"/>
        <v>High season</v>
      </c>
      <c r="K62" s="117" t="str" cm="1">
        <f t="array" ref="K62">_xlfn.IFS(AND(H62="Weekday", J62="High season"), VLOOKUP(B62, high_weekday, 2, 0),
    AND(H62="Saturday", J62="High season"), VLOOKUP(B62, high_saturday, 2, 0),
    AND(H62="Sunday", J62="High season"), VLOOKUP(B62, high_sunday, 2, 0),
    AND(H62="Weekday", J62="Low season"), VLOOKUP(B62, low_weekdays, 2, 0),
    AND(H62="Saturday", J62="Low season"), VLOOKUP(B62, low_saturday, 2, 0),
    AND(H62="Sunday", J62="Low season"), VLOOKUP(B62, low_sunday, 2, 0),
    TRUE, "error")</f>
        <v>Off-peak</v>
      </c>
    </row>
    <row r="63" spans="1:15" x14ac:dyDescent="0.25">
      <c r="A63" s="111">
        <v>45140</v>
      </c>
      <c r="B63" s="86">
        <v>0.125</v>
      </c>
      <c r="C63" s="91">
        <v>26</v>
      </c>
      <c r="D63" s="118">
        <v>6</v>
      </c>
      <c r="E63" s="119">
        <v>0.104166666666667</v>
      </c>
      <c r="F63" s="119">
        <v>0.125</v>
      </c>
      <c r="G63" s="115">
        <f t="shared" si="4"/>
        <v>4</v>
      </c>
      <c r="H63" s="116" t="str" cm="1">
        <f t="array" ref="H63">_xlfn.IFS((G63&gt;=2)*(G63&lt;=6), "Weekday", G63=7, "Saturday", G63=1, "Sunday")</f>
        <v>Weekday</v>
      </c>
      <c r="I63" s="116">
        <f t="shared" si="5"/>
        <v>8</v>
      </c>
      <c r="J63" s="116" t="str">
        <f t="shared" si="3"/>
        <v>High season</v>
      </c>
      <c r="K63" s="117" t="str" cm="1">
        <f t="array" ref="K63">_xlfn.IFS(AND(H63="Weekday", J63="High season"), VLOOKUP(B63, high_weekday, 2, 0),
    AND(H63="Saturday", J63="High season"), VLOOKUP(B63, high_saturday, 2, 0),
    AND(H63="Sunday", J63="High season"), VLOOKUP(B63, high_sunday, 2, 0),
    AND(H63="Weekday", J63="Low season"), VLOOKUP(B63, low_weekdays, 2, 0),
    AND(H63="Saturday", J63="Low season"), VLOOKUP(B63, low_saturday, 2, 0),
    AND(H63="Sunday", J63="Low season"), VLOOKUP(B63, low_sunday, 2, 0),
    TRUE, "error")</f>
        <v>Off-peak</v>
      </c>
    </row>
    <row r="64" spans="1:15" x14ac:dyDescent="0.25">
      <c r="A64" s="111">
        <v>45140</v>
      </c>
      <c r="B64" s="86">
        <v>0.14583333333333301</v>
      </c>
      <c r="C64" s="91">
        <v>22</v>
      </c>
      <c r="D64" s="118">
        <v>7</v>
      </c>
      <c r="E64" s="119">
        <v>0.125</v>
      </c>
      <c r="F64" s="119">
        <v>0.14583333333333301</v>
      </c>
      <c r="G64" s="115">
        <f t="shared" si="4"/>
        <v>4</v>
      </c>
      <c r="H64" s="116" t="str" cm="1">
        <f t="array" ref="H64">_xlfn.IFS((G64&gt;=2)*(G64&lt;=6), "Weekday", G64=7, "Saturday", G64=1, "Sunday")</f>
        <v>Weekday</v>
      </c>
      <c r="I64" s="116">
        <f t="shared" si="5"/>
        <v>8</v>
      </c>
      <c r="J64" s="116" t="str">
        <f t="shared" si="3"/>
        <v>High season</v>
      </c>
      <c r="K64" s="117" t="str" cm="1">
        <f t="array" ref="K64">_xlfn.IFS(AND(H64="Weekday", J64="High season"), VLOOKUP(B64, high_weekday, 2, 0),
    AND(H64="Saturday", J64="High season"), VLOOKUP(B64, high_saturday, 2, 0),
    AND(H64="Sunday", J64="High season"), VLOOKUP(B64, high_sunday, 2, 0),
    AND(H64="Weekday", J64="Low season"), VLOOKUP(B64, low_weekdays, 2, 0),
    AND(H64="Saturday", J64="Low season"), VLOOKUP(B64, low_saturday, 2, 0),
    AND(H64="Sunday", J64="Low season"), VLOOKUP(B64, low_sunday, 2, 0),
    TRUE, "error")</f>
        <v>Off-peak</v>
      </c>
    </row>
    <row r="65" spans="1:11" x14ac:dyDescent="0.25">
      <c r="A65" s="111">
        <v>45140</v>
      </c>
      <c r="B65" s="86">
        <v>0.16666666666666699</v>
      </c>
      <c r="C65" s="91">
        <v>69</v>
      </c>
      <c r="D65" s="118">
        <v>8</v>
      </c>
      <c r="E65" s="119">
        <v>0.14583333333333301</v>
      </c>
      <c r="F65" s="119">
        <v>0.16666666666666699</v>
      </c>
      <c r="G65" s="115">
        <f t="shared" si="4"/>
        <v>4</v>
      </c>
      <c r="H65" s="116" t="str" cm="1">
        <f t="array" ref="H65">_xlfn.IFS((G65&gt;=2)*(G65&lt;=6), "Weekday", G65=7, "Saturday", G65=1, "Sunday")</f>
        <v>Weekday</v>
      </c>
      <c r="I65" s="116">
        <f t="shared" si="5"/>
        <v>8</v>
      </c>
      <c r="J65" s="116" t="str">
        <f t="shared" si="3"/>
        <v>High season</v>
      </c>
      <c r="K65" s="117" t="str" cm="1">
        <f t="array" ref="K65">_xlfn.IFS(AND(H65="Weekday", J65="High season"), VLOOKUP(B65, high_weekday, 2, 0),
    AND(H65="Saturday", J65="High season"), VLOOKUP(B65, high_saturday, 2, 0),
    AND(H65="Sunday", J65="High season"), VLOOKUP(B65, high_sunday, 2, 0),
    AND(H65="Weekday", J65="Low season"), VLOOKUP(B65, low_weekdays, 2, 0),
    AND(H65="Saturday", J65="Low season"), VLOOKUP(B65, low_saturday, 2, 0),
    AND(H65="Sunday", J65="Low season"), VLOOKUP(B65, low_sunday, 2, 0),
    TRUE, "error")</f>
        <v>Off-peak</v>
      </c>
    </row>
    <row r="66" spans="1:11" x14ac:dyDescent="0.25">
      <c r="A66" s="111">
        <v>45140</v>
      </c>
      <c r="B66" s="86">
        <v>0.1875</v>
      </c>
      <c r="C66" s="91">
        <v>88</v>
      </c>
      <c r="D66" s="118">
        <v>9</v>
      </c>
      <c r="E66" s="119">
        <v>0.16666666666666699</v>
      </c>
      <c r="F66" s="119">
        <v>0.1875</v>
      </c>
      <c r="G66" s="115">
        <f t="shared" si="4"/>
        <v>4</v>
      </c>
      <c r="H66" s="116" t="str" cm="1">
        <f t="array" ref="H66">_xlfn.IFS((G66&gt;=2)*(G66&lt;=6), "Weekday", G66=7, "Saturday", G66=1, "Sunday")</f>
        <v>Weekday</v>
      </c>
      <c r="I66" s="116">
        <f t="shared" si="5"/>
        <v>8</v>
      </c>
      <c r="J66" s="116" t="str">
        <f t="shared" si="3"/>
        <v>High season</v>
      </c>
      <c r="K66" s="117" t="str" cm="1">
        <f t="array" ref="K66">_xlfn.IFS(AND(H66="Weekday", J66="High season"), VLOOKUP(B66, high_weekday, 2, 0),
    AND(H66="Saturday", J66="High season"), VLOOKUP(B66, high_saturday, 2, 0),
    AND(H66="Sunday", J66="High season"), VLOOKUP(B66, high_sunday, 2, 0),
    AND(H66="Weekday", J66="Low season"), VLOOKUP(B66, low_weekdays, 2, 0),
    AND(H66="Saturday", J66="Low season"), VLOOKUP(B66, low_saturday, 2, 0),
    AND(H66="Sunday", J66="Low season"), VLOOKUP(B66, low_sunday, 2, 0),
    TRUE, "error")</f>
        <v>Off-peak</v>
      </c>
    </row>
    <row r="67" spans="1:11" x14ac:dyDescent="0.25">
      <c r="A67" s="111">
        <v>45140</v>
      </c>
      <c r="B67" s="86">
        <v>0.20833333333333301</v>
      </c>
      <c r="C67" s="91">
        <v>15</v>
      </c>
      <c r="D67" s="118">
        <v>10</v>
      </c>
      <c r="E67" s="119">
        <v>0.1875</v>
      </c>
      <c r="F67" s="119">
        <v>0.20833333333333301</v>
      </c>
      <c r="G67" s="115">
        <f t="shared" si="4"/>
        <v>4</v>
      </c>
      <c r="H67" s="116" t="str" cm="1">
        <f t="array" ref="H67">_xlfn.IFS((G67&gt;=2)*(G67&lt;=6), "Weekday", G67=7, "Saturday", G67=1, "Sunday")</f>
        <v>Weekday</v>
      </c>
      <c r="I67" s="116">
        <f t="shared" si="5"/>
        <v>8</v>
      </c>
      <c r="J67" s="116" t="str">
        <f t="shared" si="3"/>
        <v>High season</v>
      </c>
      <c r="K67" s="117" t="str" cm="1">
        <f t="array" ref="K67">_xlfn.IFS(AND(H67="Weekday", J67="High season"), VLOOKUP(B67, high_weekday, 2, 0),
    AND(H67="Saturday", J67="High season"), VLOOKUP(B67, high_saturday, 2, 0),
    AND(H67="Sunday", J67="High season"), VLOOKUP(B67, high_sunday, 2, 0),
    AND(H67="Weekday", J67="Low season"), VLOOKUP(B67, low_weekdays, 2, 0),
    AND(H67="Saturday", J67="Low season"), VLOOKUP(B67, low_saturday, 2, 0),
    AND(H67="Sunday", J67="Low season"), VLOOKUP(B67, low_sunday, 2, 0),
    TRUE, "error")</f>
        <v>Off-peak</v>
      </c>
    </row>
    <row r="68" spans="1:11" x14ac:dyDescent="0.25">
      <c r="A68" s="111">
        <v>45140</v>
      </c>
      <c r="B68" s="86">
        <v>0.22916666666666699</v>
      </c>
      <c r="C68" s="91">
        <v>22</v>
      </c>
      <c r="D68" s="118">
        <v>11</v>
      </c>
      <c r="E68" s="119">
        <v>0.20833333333333301</v>
      </c>
      <c r="F68" s="119">
        <v>0.22916666666666699</v>
      </c>
      <c r="G68" s="115">
        <f t="shared" si="4"/>
        <v>4</v>
      </c>
      <c r="H68" s="116" t="str" cm="1">
        <f t="array" ref="H68">_xlfn.IFS((G68&gt;=2)*(G68&lt;=6), "Weekday", G68=7, "Saturday", G68=1, "Sunday")</f>
        <v>Weekday</v>
      </c>
      <c r="I68" s="116">
        <f t="shared" si="5"/>
        <v>8</v>
      </c>
      <c r="J68" s="116" t="str">
        <f t="shared" si="3"/>
        <v>High season</v>
      </c>
      <c r="K68" s="117" t="str" cm="1">
        <f t="array" ref="K68">_xlfn.IFS(AND(H68="Weekday", J68="High season"), VLOOKUP(B68, high_weekday, 2, 0),
    AND(H68="Saturday", J68="High season"), VLOOKUP(B68, high_saturday, 2, 0),
    AND(H68="Sunday", J68="High season"), VLOOKUP(B68, high_sunday, 2, 0),
    AND(H68="Weekday", J68="Low season"), VLOOKUP(B68, low_weekdays, 2, 0),
    AND(H68="Saturday", J68="Low season"), VLOOKUP(B68, low_saturday, 2, 0),
    AND(H68="Sunday", J68="Low season"), VLOOKUP(B68, low_sunday, 2, 0),
    TRUE, "error")</f>
        <v>Off-peak</v>
      </c>
    </row>
    <row r="69" spans="1:11" x14ac:dyDescent="0.25">
      <c r="A69" s="111">
        <v>45140</v>
      </c>
      <c r="B69" s="86">
        <v>0.25</v>
      </c>
      <c r="C69" s="91">
        <v>20</v>
      </c>
      <c r="D69" s="118">
        <v>12</v>
      </c>
      <c r="E69" s="119">
        <v>0.22916666666666699</v>
      </c>
      <c r="F69" s="119">
        <v>0.25</v>
      </c>
      <c r="G69" s="115">
        <f t="shared" si="4"/>
        <v>4</v>
      </c>
      <c r="H69" s="116" t="str" cm="1">
        <f t="array" ref="H69">_xlfn.IFS((G69&gt;=2)*(G69&lt;=6), "Weekday", G69=7, "Saturday", G69=1, "Sunday")</f>
        <v>Weekday</v>
      </c>
      <c r="I69" s="116">
        <f t="shared" si="5"/>
        <v>8</v>
      </c>
      <c r="J69" s="116" t="str">
        <f t="shared" si="3"/>
        <v>High season</v>
      </c>
      <c r="K69" s="117" t="str" cm="1">
        <f t="array" ref="K69">_xlfn.IFS(AND(H69="Weekday", J69="High season"), VLOOKUP(B69, high_weekday, 2, 0),
    AND(H69="Saturday", J69="High season"), VLOOKUP(B69, high_saturday, 2, 0),
    AND(H69="Sunday", J69="High season"), VLOOKUP(B69, high_sunday, 2, 0),
    AND(H69="Weekday", J69="Low season"), VLOOKUP(B69, low_weekdays, 2, 0),
    AND(H69="Saturday", J69="Low season"), VLOOKUP(B69, low_saturday, 2, 0),
    AND(H69="Sunday", J69="Low season"), VLOOKUP(B69, low_sunday, 2, 0),
    TRUE, "error")</f>
        <v>Off-peak</v>
      </c>
    </row>
    <row r="70" spans="1:11" x14ac:dyDescent="0.25">
      <c r="A70" s="111">
        <v>45140</v>
      </c>
      <c r="B70" s="86">
        <v>0.27083333333333298</v>
      </c>
      <c r="C70" s="91">
        <v>93</v>
      </c>
      <c r="D70" s="118">
        <v>13</v>
      </c>
      <c r="E70" s="119">
        <v>0.25</v>
      </c>
      <c r="F70" s="119">
        <v>0.27083333333333298</v>
      </c>
      <c r="G70" s="115">
        <f t="shared" si="4"/>
        <v>4</v>
      </c>
      <c r="H70" s="116" t="str" cm="1">
        <f t="array" ref="H70">_xlfn.IFS((G70&gt;=2)*(G70&lt;=6), "Weekday", G70=7, "Saturday", G70=1, "Sunday")</f>
        <v>Weekday</v>
      </c>
      <c r="I70" s="116">
        <f t="shared" si="5"/>
        <v>8</v>
      </c>
      <c r="J70" s="116" t="str">
        <f t="shared" si="3"/>
        <v>High season</v>
      </c>
      <c r="K70" s="117" t="str" cm="1">
        <f t="array" ref="K70">_xlfn.IFS(AND(H70="Weekday", J70="High season"), VLOOKUP(B70, high_weekday, 2, 0),
    AND(H70="Saturday", J70="High season"), VLOOKUP(B70, high_saturday, 2, 0),
    AND(H70="Sunday", J70="High season"), VLOOKUP(B70, high_sunday, 2, 0),
    AND(H70="Weekday", J70="Low season"), VLOOKUP(B70, low_weekdays, 2, 0),
    AND(H70="Saturday", J70="Low season"), VLOOKUP(B70, low_saturday, 2, 0),
    AND(H70="Sunday", J70="Low season"), VLOOKUP(B70, low_sunday, 2, 0),
    TRUE, "error")</f>
        <v>Peak</v>
      </c>
    </row>
    <row r="71" spans="1:11" x14ac:dyDescent="0.25">
      <c r="A71" s="111">
        <v>45140</v>
      </c>
      <c r="B71" s="86">
        <v>0.29166666666666702</v>
      </c>
      <c r="C71" s="91">
        <v>95</v>
      </c>
      <c r="D71" s="118">
        <v>14</v>
      </c>
      <c r="E71" s="119">
        <v>0.27083333333333298</v>
      </c>
      <c r="F71" s="119">
        <v>0.29166666666666702</v>
      </c>
      <c r="G71" s="115">
        <f t="shared" si="4"/>
        <v>4</v>
      </c>
      <c r="H71" s="116" t="str" cm="1">
        <f t="array" ref="H71">_xlfn.IFS((G71&gt;=2)*(G71&lt;=6), "Weekday", G71=7, "Saturday", G71=1, "Sunday")</f>
        <v>Weekday</v>
      </c>
      <c r="I71" s="116">
        <f t="shared" si="5"/>
        <v>8</v>
      </c>
      <c r="J71" s="116" t="str">
        <f t="shared" si="3"/>
        <v>High season</v>
      </c>
      <c r="K71" s="117" t="str" cm="1">
        <f t="array" ref="K71">_xlfn.IFS(AND(H71="Weekday", J71="High season"), VLOOKUP(B71, high_weekday, 2, 0),
    AND(H71="Saturday", J71="High season"), VLOOKUP(B71, high_saturday, 2, 0),
    AND(H71="Sunday", J71="High season"), VLOOKUP(B71, high_sunday, 2, 0),
    AND(H71="Weekday", J71="Low season"), VLOOKUP(B71, low_weekdays, 2, 0),
    AND(H71="Saturday", J71="Low season"), VLOOKUP(B71, low_saturday, 2, 0),
    AND(H71="Sunday", J71="Low season"), VLOOKUP(B71, low_sunday, 2, 0),
    TRUE, "error")</f>
        <v>Peak</v>
      </c>
    </row>
    <row r="72" spans="1:11" x14ac:dyDescent="0.25">
      <c r="A72" s="111">
        <v>45140</v>
      </c>
      <c r="B72" s="86">
        <v>0.3125</v>
      </c>
      <c r="C72" s="91">
        <v>89</v>
      </c>
      <c r="D72" s="118">
        <v>15</v>
      </c>
      <c r="E72" s="119">
        <v>0.29166666666666702</v>
      </c>
      <c r="F72" s="119">
        <v>0.3125</v>
      </c>
      <c r="G72" s="115">
        <f t="shared" si="4"/>
        <v>4</v>
      </c>
      <c r="H72" s="116" t="str" cm="1">
        <f t="array" ref="H72">_xlfn.IFS((G72&gt;=2)*(G72&lt;=6), "Weekday", G72=7, "Saturday", G72=1, "Sunday")</f>
        <v>Weekday</v>
      </c>
      <c r="I72" s="116">
        <f t="shared" si="5"/>
        <v>8</v>
      </c>
      <c r="J72" s="116" t="str">
        <f t="shared" si="3"/>
        <v>High season</v>
      </c>
      <c r="K72" s="117" t="str" cm="1">
        <f t="array" ref="K72">_xlfn.IFS(AND(H72="Weekday", J72="High season"), VLOOKUP(B72, high_weekday, 2, 0),
    AND(H72="Saturday", J72="High season"), VLOOKUP(B72, high_saturday, 2, 0),
    AND(H72="Sunday", J72="High season"), VLOOKUP(B72, high_sunday, 2, 0),
    AND(H72="Weekday", J72="Low season"), VLOOKUP(B72, low_weekdays, 2, 0),
    AND(H72="Saturday", J72="Low season"), VLOOKUP(B72, low_saturday, 2, 0),
    AND(H72="Sunday", J72="Low season"), VLOOKUP(B72, low_sunday, 2, 0),
    TRUE, "error")</f>
        <v>Peak</v>
      </c>
    </row>
    <row r="73" spans="1:11" x14ac:dyDescent="0.25">
      <c r="A73" s="111">
        <v>45140</v>
      </c>
      <c r="B73" s="86">
        <v>0.33333333333333298</v>
      </c>
      <c r="C73" s="91">
        <v>86</v>
      </c>
      <c r="D73" s="118">
        <v>16</v>
      </c>
      <c r="E73" s="119">
        <v>0.3125</v>
      </c>
      <c r="F73" s="119">
        <v>0.33333333333333298</v>
      </c>
      <c r="G73" s="115">
        <f t="shared" si="4"/>
        <v>4</v>
      </c>
      <c r="H73" s="116" t="str" cm="1">
        <f t="array" ref="H73">_xlfn.IFS((G73&gt;=2)*(G73&lt;=6), "Weekday", G73=7, "Saturday", G73=1, "Sunday")</f>
        <v>Weekday</v>
      </c>
      <c r="I73" s="116">
        <f t="shared" si="5"/>
        <v>8</v>
      </c>
      <c r="J73" s="116" t="str">
        <f t="shared" si="3"/>
        <v>High season</v>
      </c>
      <c r="K73" s="117" t="str" cm="1">
        <f t="array" ref="K73">_xlfn.IFS(AND(H73="Weekday", J73="High season"), VLOOKUP(B73, high_weekday, 2, 0),
    AND(H73="Saturday", J73="High season"), VLOOKUP(B73, high_saturday, 2, 0),
    AND(H73="Sunday", J73="High season"), VLOOKUP(B73, high_sunday, 2, 0),
    AND(H73="Weekday", J73="Low season"), VLOOKUP(B73, low_weekdays, 2, 0),
    AND(H73="Saturday", J73="Low season"), VLOOKUP(B73, low_saturday, 2, 0),
    AND(H73="Sunday", J73="Low season"), VLOOKUP(B73, low_sunday, 2, 0),
    TRUE, "error")</f>
        <v>Peak</v>
      </c>
    </row>
    <row r="74" spans="1:11" x14ac:dyDescent="0.25">
      <c r="A74" s="111">
        <v>45140</v>
      </c>
      <c r="B74" s="86">
        <v>0.35416666666666702</v>
      </c>
      <c r="C74" s="91">
        <v>56</v>
      </c>
      <c r="D74" s="118">
        <v>17</v>
      </c>
      <c r="E74" s="119">
        <v>0.33333333333333298</v>
      </c>
      <c r="F74" s="119">
        <v>0.35416666666666702</v>
      </c>
      <c r="G74" s="115">
        <f t="shared" si="4"/>
        <v>4</v>
      </c>
      <c r="H74" s="116" t="str" cm="1">
        <f t="array" ref="H74">_xlfn.IFS((G74&gt;=2)*(G74&lt;=6), "Weekday", G74=7, "Saturday", G74=1, "Sunday")</f>
        <v>Weekday</v>
      </c>
      <c r="I74" s="116">
        <f t="shared" si="5"/>
        <v>8</v>
      </c>
      <c r="J74" s="116" t="str">
        <f t="shared" si="3"/>
        <v>High season</v>
      </c>
      <c r="K74" s="117" t="str" cm="1">
        <f t="array" ref="K74">_xlfn.IFS(AND(H74="Weekday", J74="High season"), VLOOKUP(B74, high_weekday, 2, 0),
    AND(H74="Saturday", J74="High season"), VLOOKUP(B74, high_saturday, 2, 0),
    AND(H74="Sunday", J74="High season"), VLOOKUP(B74, high_sunday, 2, 0),
    AND(H74="Weekday", J74="Low season"), VLOOKUP(B74, low_weekdays, 2, 0),
    AND(H74="Saturday", J74="Low season"), VLOOKUP(B74, low_saturday, 2, 0),
    AND(H74="Sunday", J74="Low season"), VLOOKUP(B74, low_sunday, 2, 0),
    TRUE, "error")</f>
        <v>Peak</v>
      </c>
    </row>
    <row r="75" spans="1:11" x14ac:dyDescent="0.25">
      <c r="A75" s="111">
        <v>45140</v>
      </c>
      <c r="B75" s="86">
        <v>0.375</v>
      </c>
      <c r="C75" s="91">
        <v>62</v>
      </c>
      <c r="D75" s="118">
        <v>18</v>
      </c>
      <c r="E75" s="119">
        <v>0.35416666666666702</v>
      </c>
      <c r="F75" s="119">
        <v>0.375</v>
      </c>
      <c r="G75" s="115">
        <f t="shared" si="4"/>
        <v>4</v>
      </c>
      <c r="H75" s="116" t="str" cm="1">
        <f t="array" ref="H75">_xlfn.IFS((G75&gt;=2)*(G75&lt;=6), "Weekday", G75=7, "Saturday", G75=1, "Sunday")</f>
        <v>Weekday</v>
      </c>
      <c r="I75" s="116">
        <f t="shared" si="5"/>
        <v>8</v>
      </c>
      <c r="J75" s="116" t="str">
        <f t="shared" si="3"/>
        <v>High season</v>
      </c>
      <c r="K75" s="117" t="str" cm="1">
        <f t="array" ref="K75">_xlfn.IFS(AND(H75="Weekday", J75="High season"), VLOOKUP(B75, high_weekday, 2, 0),
    AND(H75="Saturday", J75="High season"), VLOOKUP(B75, high_saturday, 2, 0),
    AND(H75="Sunday", J75="High season"), VLOOKUP(B75, high_sunday, 2, 0),
    AND(H75="Weekday", J75="Low season"), VLOOKUP(B75, low_weekdays, 2, 0),
    AND(H75="Saturday", J75="Low season"), VLOOKUP(B75, low_saturday, 2, 0),
    AND(H75="Sunday", J75="Low season"), VLOOKUP(B75, low_sunday, 2, 0),
    TRUE, "error")</f>
        <v>Peak</v>
      </c>
    </row>
    <row r="76" spans="1:11" x14ac:dyDescent="0.25">
      <c r="A76" s="111">
        <v>45140</v>
      </c>
      <c r="B76" s="86">
        <v>0.39583333333333298</v>
      </c>
      <c r="C76" s="91">
        <v>82</v>
      </c>
      <c r="D76" s="118">
        <v>19</v>
      </c>
      <c r="E76" s="119">
        <v>0.375</v>
      </c>
      <c r="F76" s="119">
        <v>0.39583333333333298</v>
      </c>
      <c r="G76" s="115">
        <f t="shared" si="4"/>
        <v>4</v>
      </c>
      <c r="H76" s="116" t="str" cm="1">
        <f t="array" ref="H76">_xlfn.IFS((G76&gt;=2)*(G76&lt;=6), "Weekday", G76=7, "Saturday", G76=1, "Sunday")</f>
        <v>Weekday</v>
      </c>
      <c r="I76" s="116">
        <f t="shared" si="5"/>
        <v>8</v>
      </c>
      <c r="J76" s="116" t="str">
        <f t="shared" si="3"/>
        <v>High season</v>
      </c>
      <c r="K76" s="117" t="str" cm="1">
        <f t="array" ref="K76">_xlfn.IFS(AND(H76="Weekday", J76="High season"), VLOOKUP(B76, high_weekday, 2, 0),
    AND(H76="Saturday", J76="High season"), VLOOKUP(B76, high_saturday, 2, 0),
    AND(H76="Sunday", J76="High season"), VLOOKUP(B76, high_sunday, 2, 0),
    AND(H76="Weekday", J76="Low season"), VLOOKUP(B76, low_weekdays, 2, 0),
    AND(H76="Saturday", J76="Low season"), VLOOKUP(B76, low_saturday, 2, 0),
    AND(H76="Sunday", J76="Low season"), VLOOKUP(B76, low_sunday, 2, 0),
    TRUE, "error")</f>
        <v>Standard</v>
      </c>
    </row>
    <row r="77" spans="1:11" x14ac:dyDescent="0.25">
      <c r="A77" s="111">
        <v>45140</v>
      </c>
      <c r="B77" s="86">
        <v>0.41666666666666702</v>
      </c>
      <c r="C77" s="91">
        <v>94</v>
      </c>
      <c r="D77" s="118">
        <v>20</v>
      </c>
      <c r="E77" s="119">
        <v>0.39583333333333298</v>
      </c>
      <c r="F77" s="119">
        <v>0.41666666666666702</v>
      </c>
      <c r="G77" s="115">
        <f t="shared" si="4"/>
        <v>4</v>
      </c>
      <c r="H77" s="116" t="str" cm="1">
        <f t="array" ref="H77">_xlfn.IFS((G77&gt;=2)*(G77&lt;=6), "Weekday", G77=7, "Saturday", G77=1, "Sunday")</f>
        <v>Weekday</v>
      </c>
      <c r="I77" s="116">
        <f t="shared" si="5"/>
        <v>8</v>
      </c>
      <c r="J77" s="116" t="str">
        <f t="shared" si="3"/>
        <v>High season</v>
      </c>
      <c r="K77" s="117" t="str" cm="1">
        <f t="array" ref="K77">_xlfn.IFS(AND(H77="Weekday", J77="High season"), VLOOKUP(B77, high_weekday, 2, 0),
    AND(H77="Saturday", J77="High season"), VLOOKUP(B77, high_saturday, 2, 0),
    AND(H77="Sunday", J77="High season"), VLOOKUP(B77, high_sunday, 2, 0),
    AND(H77="Weekday", J77="Low season"), VLOOKUP(B77, low_weekdays, 2, 0),
    AND(H77="Saturday", J77="Low season"), VLOOKUP(B77, low_saturday, 2, 0),
    AND(H77="Sunday", J77="Low season"), VLOOKUP(B77, low_sunday, 2, 0),
    TRUE, "error")</f>
        <v>Standard</v>
      </c>
    </row>
    <row r="78" spans="1:11" x14ac:dyDescent="0.25">
      <c r="A78" s="111">
        <v>45140</v>
      </c>
      <c r="B78" s="86">
        <v>0.4375</v>
      </c>
      <c r="C78" s="91">
        <v>96</v>
      </c>
      <c r="D78" s="118">
        <v>21</v>
      </c>
      <c r="E78" s="119">
        <v>0.41666666666666702</v>
      </c>
      <c r="F78" s="119">
        <v>0.4375</v>
      </c>
      <c r="G78" s="115">
        <f t="shared" si="4"/>
        <v>4</v>
      </c>
      <c r="H78" s="116" t="str" cm="1">
        <f t="array" ref="H78">_xlfn.IFS((G78&gt;=2)*(G78&lt;=6), "Weekday", G78=7, "Saturday", G78=1, "Sunday")</f>
        <v>Weekday</v>
      </c>
      <c r="I78" s="116">
        <f t="shared" si="5"/>
        <v>8</v>
      </c>
      <c r="J78" s="116" t="str">
        <f t="shared" si="3"/>
        <v>High season</v>
      </c>
      <c r="K78" s="117" t="str" cm="1">
        <f t="array" ref="K78">_xlfn.IFS(AND(H78="Weekday", J78="High season"), VLOOKUP(B78, high_weekday, 2, 0),
    AND(H78="Saturday", J78="High season"), VLOOKUP(B78, high_saturday, 2, 0),
    AND(H78="Sunday", J78="High season"), VLOOKUP(B78, high_sunday, 2, 0),
    AND(H78="Weekday", J78="Low season"), VLOOKUP(B78, low_weekdays, 2, 0),
    AND(H78="Saturday", J78="Low season"), VLOOKUP(B78, low_saturday, 2, 0),
    AND(H78="Sunday", J78="Low season"), VLOOKUP(B78, low_sunday, 2, 0),
    TRUE, "error")</f>
        <v>Standard</v>
      </c>
    </row>
    <row r="79" spans="1:11" x14ac:dyDescent="0.25">
      <c r="A79" s="111">
        <v>45140</v>
      </c>
      <c r="B79" s="86">
        <v>0.45833333333333298</v>
      </c>
      <c r="C79" s="91">
        <v>100</v>
      </c>
      <c r="D79" s="118">
        <v>22</v>
      </c>
      <c r="E79" s="119">
        <v>0.4375</v>
      </c>
      <c r="F79" s="119">
        <v>0.45833333333333298</v>
      </c>
      <c r="G79" s="115">
        <f t="shared" si="4"/>
        <v>4</v>
      </c>
      <c r="H79" s="116" t="str" cm="1">
        <f t="array" ref="H79">_xlfn.IFS((G79&gt;=2)*(G79&lt;=6), "Weekday", G79=7, "Saturday", G79=1, "Sunday")</f>
        <v>Weekday</v>
      </c>
      <c r="I79" s="116">
        <f t="shared" si="5"/>
        <v>8</v>
      </c>
      <c r="J79" s="116" t="str">
        <f t="shared" si="3"/>
        <v>High season</v>
      </c>
      <c r="K79" s="117" t="str" cm="1">
        <f t="array" ref="K79">_xlfn.IFS(AND(H79="Weekday", J79="High season"), VLOOKUP(B79, high_weekday, 2, 0),
    AND(H79="Saturday", J79="High season"), VLOOKUP(B79, high_saturday, 2, 0),
    AND(H79="Sunday", J79="High season"), VLOOKUP(B79, high_sunday, 2, 0),
    AND(H79="Weekday", J79="Low season"), VLOOKUP(B79, low_weekdays, 2, 0),
    AND(H79="Saturday", J79="Low season"), VLOOKUP(B79, low_saturday, 2, 0),
    AND(H79="Sunday", J79="Low season"), VLOOKUP(B79, low_sunday, 2, 0),
    TRUE, "error")</f>
        <v>Standard</v>
      </c>
    </row>
    <row r="80" spans="1:11" x14ac:dyDescent="0.25">
      <c r="A80" s="111">
        <v>45140</v>
      </c>
      <c r="B80" s="86">
        <v>0.47916666666666702</v>
      </c>
      <c r="C80" s="91">
        <v>25</v>
      </c>
      <c r="D80" s="118">
        <v>23</v>
      </c>
      <c r="E80" s="119">
        <v>0.45833333333333298</v>
      </c>
      <c r="F80" s="119">
        <v>0.47916666666666702</v>
      </c>
      <c r="G80" s="115">
        <f t="shared" si="4"/>
        <v>4</v>
      </c>
      <c r="H80" s="116" t="str" cm="1">
        <f t="array" ref="H80">_xlfn.IFS((G80&gt;=2)*(G80&lt;=6), "Weekday", G80=7, "Saturday", G80=1, "Sunday")</f>
        <v>Weekday</v>
      </c>
      <c r="I80" s="116">
        <f t="shared" si="5"/>
        <v>8</v>
      </c>
      <c r="J80" s="116" t="str">
        <f t="shared" si="3"/>
        <v>High season</v>
      </c>
      <c r="K80" s="117" t="str" cm="1">
        <f t="array" ref="K80">_xlfn.IFS(AND(H80="Weekday", J80="High season"), VLOOKUP(B80, high_weekday, 2, 0),
    AND(H80="Saturday", J80="High season"), VLOOKUP(B80, high_saturday, 2, 0),
    AND(H80="Sunday", J80="High season"), VLOOKUP(B80, high_sunday, 2, 0),
    AND(H80="Weekday", J80="Low season"), VLOOKUP(B80, low_weekdays, 2, 0),
    AND(H80="Saturday", J80="Low season"), VLOOKUP(B80, low_saturday, 2, 0),
    AND(H80="Sunday", J80="Low season"), VLOOKUP(B80, low_sunday, 2, 0),
    TRUE, "error")</f>
        <v>Standard</v>
      </c>
    </row>
    <row r="81" spans="1:11" x14ac:dyDescent="0.25">
      <c r="A81" s="111">
        <v>45140</v>
      </c>
      <c r="B81" s="86">
        <v>0.5</v>
      </c>
      <c r="C81" s="91">
        <v>84</v>
      </c>
      <c r="D81" s="118">
        <v>24</v>
      </c>
      <c r="E81" s="119">
        <v>0.47916666666666702</v>
      </c>
      <c r="F81" s="119">
        <v>0.5</v>
      </c>
      <c r="G81" s="115">
        <f t="shared" si="4"/>
        <v>4</v>
      </c>
      <c r="H81" s="116" t="str" cm="1">
        <f t="array" ref="H81">_xlfn.IFS((G81&gt;=2)*(G81&lt;=6), "Weekday", G81=7, "Saturday", G81=1, "Sunday")</f>
        <v>Weekday</v>
      </c>
      <c r="I81" s="116">
        <f t="shared" si="5"/>
        <v>8</v>
      </c>
      <c r="J81" s="116" t="str">
        <f t="shared" si="3"/>
        <v>High season</v>
      </c>
      <c r="K81" s="117" t="str" cm="1">
        <f t="array" ref="K81">_xlfn.IFS(AND(H81="Weekday", J81="High season"), VLOOKUP(B81, high_weekday, 2, 0),
    AND(H81="Saturday", J81="High season"), VLOOKUP(B81, high_saturday, 2, 0),
    AND(H81="Sunday", J81="High season"), VLOOKUP(B81, high_sunday, 2, 0),
    AND(H81="Weekday", J81="Low season"), VLOOKUP(B81, low_weekdays, 2, 0),
    AND(H81="Saturday", J81="Low season"), VLOOKUP(B81, low_saturday, 2, 0),
    AND(H81="Sunday", J81="Low season"), VLOOKUP(B81, low_sunday, 2, 0),
    TRUE, "error")</f>
        <v>Standard</v>
      </c>
    </row>
    <row r="82" spans="1:11" x14ac:dyDescent="0.25">
      <c r="A82" s="111">
        <v>45140</v>
      </c>
      <c r="B82" s="86">
        <v>0.52083333333333304</v>
      </c>
      <c r="C82" s="91">
        <v>94</v>
      </c>
      <c r="D82" s="118">
        <v>25</v>
      </c>
      <c r="E82" s="119">
        <v>0.5</v>
      </c>
      <c r="F82" s="119">
        <v>0.52083333333333304</v>
      </c>
      <c r="G82" s="115">
        <f t="shared" si="4"/>
        <v>4</v>
      </c>
      <c r="H82" s="116" t="str" cm="1">
        <f t="array" ref="H82">_xlfn.IFS((G82&gt;=2)*(G82&lt;=6), "Weekday", G82=7, "Saturday", G82=1, "Sunday")</f>
        <v>Weekday</v>
      </c>
      <c r="I82" s="116">
        <f t="shared" si="5"/>
        <v>8</v>
      </c>
      <c r="J82" s="116" t="str">
        <f t="shared" si="3"/>
        <v>High season</v>
      </c>
      <c r="K82" s="117" t="str" cm="1">
        <f t="array" ref="K82">_xlfn.IFS(AND(H82="Weekday", J82="High season"), VLOOKUP(B82, high_weekday, 2, 0),
    AND(H82="Saturday", J82="High season"), VLOOKUP(B82, high_saturday, 2, 0),
    AND(H82="Sunday", J82="High season"), VLOOKUP(B82, high_sunday, 2, 0),
    AND(H82="Weekday", J82="Low season"), VLOOKUP(B82, low_weekdays, 2, 0),
    AND(H82="Saturday", J82="Low season"), VLOOKUP(B82, low_saturday, 2, 0),
    AND(H82="Sunday", J82="Low season"), VLOOKUP(B82, low_sunday, 2, 0),
    TRUE, "error")</f>
        <v>Standard</v>
      </c>
    </row>
    <row r="83" spans="1:11" x14ac:dyDescent="0.25">
      <c r="A83" s="111">
        <v>45140</v>
      </c>
      <c r="B83" s="86">
        <v>0.54166666666666696</v>
      </c>
      <c r="C83" s="91">
        <v>83</v>
      </c>
      <c r="D83" s="118">
        <v>26</v>
      </c>
      <c r="E83" s="119">
        <v>0.52083333333333304</v>
      </c>
      <c r="F83" s="119">
        <v>0.54166666666666696</v>
      </c>
      <c r="G83" s="115">
        <f t="shared" si="4"/>
        <v>4</v>
      </c>
      <c r="H83" s="116" t="str" cm="1">
        <f t="array" ref="H83">_xlfn.IFS((G83&gt;=2)*(G83&lt;=6), "Weekday", G83=7, "Saturday", G83=1, "Sunday")</f>
        <v>Weekday</v>
      </c>
      <c r="I83" s="116">
        <f t="shared" si="5"/>
        <v>8</v>
      </c>
      <c r="J83" s="116" t="str">
        <f t="shared" si="3"/>
        <v>High season</v>
      </c>
      <c r="K83" s="117" t="str" cm="1">
        <f t="array" ref="K83">_xlfn.IFS(AND(H83="Weekday", J83="High season"), VLOOKUP(B83, high_weekday, 2, 0),
    AND(H83="Saturday", J83="High season"), VLOOKUP(B83, high_saturday, 2, 0),
    AND(H83="Sunday", J83="High season"), VLOOKUP(B83, high_sunday, 2, 0),
    AND(H83="Weekday", J83="Low season"), VLOOKUP(B83, low_weekdays, 2, 0),
    AND(H83="Saturday", J83="Low season"), VLOOKUP(B83, low_saturday, 2, 0),
    AND(H83="Sunday", J83="Low season"), VLOOKUP(B83, low_sunday, 2, 0),
    TRUE, "error")</f>
        <v>Standard</v>
      </c>
    </row>
    <row r="84" spans="1:11" x14ac:dyDescent="0.25">
      <c r="A84" s="111">
        <v>45140</v>
      </c>
      <c r="B84" s="86">
        <v>0.5625</v>
      </c>
      <c r="C84" s="91">
        <v>73</v>
      </c>
      <c r="D84" s="118">
        <v>27</v>
      </c>
      <c r="E84" s="119">
        <v>0.54166666666666696</v>
      </c>
      <c r="F84" s="119">
        <v>0.5625</v>
      </c>
      <c r="G84" s="115">
        <f t="shared" si="4"/>
        <v>4</v>
      </c>
      <c r="H84" s="116" t="str" cm="1">
        <f t="array" ref="H84">_xlfn.IFS((G84&gt;=2)*(G84&lt;=6), "Weekday", G84=7, "Saturday", G84=1, "Sunday")</f>
        <v>Weekday</v>
      </c>
      <c r="I84" s="116">
        <f t="shared" si="5"/>
        <v>8</v>
      </c>
      <c r="J84" s="116" t="str">
        <f t="shared" si="3"/>
        <v>High season</v>
      </c>
      <c r="K84" s="117" t="str" cm="1">
        <f t="array" ref="K84">_xlfn.IFS(AND(H84="Weekday", J84="High season"), VLOOKUP(B84, high_weekday, 2, 0),
    AND(H84="Saturday", J84="High season"), VLOOKUP(B84, high_saturday, 2, 0),
    AND(H84="Sunday", J84="High season"), VLOOKUP(B84, high_sunday, 2, 0),
    AND(H84="Weekday", J84="Low season"), VLOOKUP(B84, low_weekdays, 2, 0),
    AND(H84="Saturday", J84="Low season"), VLOOKUP(B84, low_saturday, 2, 0),
    AND(H84="Sunday", J84="Low season"), VLOOKUP(B84, low_sunday, 2, 0),
    TRUE, "error")</f>
        <v>Standard</v>
      </c>
    </row>
    <row r="85" spans="1:11" x14ac:dyDescent="0.25">
      <c r="A85" s="111">
        <v>45140</v>
      </c>
      <c r="B85" s="86">
        <v>0.58333333333333304</v>
      </c>
      <c r="C85" s="91">
        <v>99</v>
      </c>
      <c r="D85" s="118">
        <v>28</v>
      </c>
      <c r="E85" s="119">
        <v>0.5625</v>
      </c>
      <c r="F85" s="119">
        <v>0.58333333333333304</v>
      </c>
      <c r="G85" s="115">
        <f t="shared" si="4"/>
        <v>4</v>
      </c>
      <c r="H85" s="116" t="str" cm="1">
        <f t="array" ref="H85">_xlfn.IFS((G85&gt;=2)*(G85&lt;=6), "Weekday", G85=7, "Saturday", G85=1, "Sunday")</f>
        <v>Weekday</v>
      </c>
      <c r="I85" s="116">
        <f t="shared" si="5"/>
        <v>8</v>
      </c>
      <c r="J85" s="116" t="str">
        <f t="shared" si="3"/>
        <v>High season</v>
      </c>
      <c r="K85" s="117" t="str" cm="1">
        <f t="array" ref="K85">_xlfn.IFS(AND(H85="Weekday", J85="High season"), VLOOKUP(B85, high_weekday, 2, 0),
    AND(H85="Saturday", J85="High season"), VLOOKUP(B85, high_saturday, 2, 0),
    AND(H85="Sunday", J85="High season"), VLOOKUP(B85, high_sunday, 2, 0),
    AND(H85="Weekday", J85="Low season"), VLOOKUP(B85, low_weekdays, 2, 0),
    AND(H85="Saturday", J85="Low season"), VLOOKUP(B85, low_saturday, 2, 0),
    AND(H85="Sunday", J85="Low season"), VLOOKUP(B85, low_sunday, 2, 0),
    TRUE, "error")</f>
        <v>Standard</v>
      </c>
    </row>
    <row r="86" spans="1:11" x14ac:dyDescent="0.25">
      <c r="A86" s="111">
        <v>45140</v>
      </c>
      <c r="B86" s="86">
        <v>0.60416666666666696</v>
      </c>
      <c r="C86" s="91">
        <v>46</v>
      </c>
      <c r="D86" s="118">
        <v>29</v>
      </c>
      <c r="E86" s="119">
        <v>0.58333333333333304</v>
      </c>
      <c r="F86" s="119">
        <v>0.60416666666666696</v>
      </c>
      <c r="G86" s="115">
        <f t="shared" si="4"/>
        <v>4</v>
      </c>
      <c r="H86" s="116" t="str" cm="1">
        <f t="array" ref="H86">_xlfn.IFS((G86&gt;=2)*(G86&lt;=6), "Weekday", G86=7, "Saturday", G86=1, "Sunday")</f>
        <v>Weekday</v>
      </c>
      <c r="I86" s="116">
        <f t="shared" si="5"/>
        <v>8</v>
      </c>
      <c r="J86" s="116" t="str">
        <f t="shared" si="3"/>
        <v>High season</v>
      </c>
      <c r="K86" s="117" t="str" cm="1">
        <f t="array" ref="K86">_xlfn.IFS(AND(H86="Weekday", J86="High season"), VLOOKUP(B86, high_weekday, 2, 0),
    AND(H86="Saturday", J86="High season"), VLOOKUP(B86, high_saturday, 2, 0),
    AND(H86="Sunday", J86="High season"), VLOOKUP(B86, high_sunday, 2, 0),
    AND(H86="Weekday", J86="Low season"), VLOOKUP(B86, low_weekdays, 2, 0),
    AND(H86="Saturday", J86="Low season"), VLOOKUP(B86, low_saturday, 2, 0),
    AND(H86="Sunday", J86="Low season"), VLOOKUP(B86, low_sunday, 2, 0),
    TRUE, "error")</f>
        <v>Standard</v>
      </c>
    </row>
    <row r="87" spans="1:11" x14ac:dyDescent="0.25">
      <c r="A87" s="111">
        <v>45140</v>
      </c>
      <c r="B87" s="86">
        <v>0.625</v>
      </c>
      <c r="C87" s="91">
        <v>88</v>
      </c>
      <c r="D87" s="118">
        <v>30</v>
      </c>
      <c r="E87" s="119">
        <v>0.60416666666666696</v>
      </c>
      <c r="F87" s="119">
        <v>0.625</v>
      </c>
      <c r="G87" s="115">
        <f t="shared" si="4"/>
        <v>4</v>
      </c>
      <c r="H87" s="116" t="str" cm="1">
        <f t="array" ref="H87">_xlfn.IFS((G87&gt;=2)*(G87&lt;=6), "Weekday", G87=7, "Saturday", G87=1, "Sunday")</f>
        <v>Weekday</v>
      </c>
      <c r="I87" s="116">
        <f t="shared" si="5"/>
        <v>8</v>
      </c>
      <c r="J87" s="116" t="str">
        <f t="shared" si="3"/>
        <v>High season</v>
      </c>
      <c r="K87" s="117" t="str" cm="1">
        <f t="array" ref="K87">_xlfn.IFS(AND(H87="Weekday", J87="High season"), VLOOKUP(B87, high_weekday, 2, 0),
    AND(H87="Saturday", J87="High season"), VLOOKUP(B87, high_saturday, 2, 0),
    AND(H87="Sunday", J87="High season"), VLOOKUP(B87, high_sunday, 2, 0),
    AND(H87="Weekday", J87="Low season"), VLOOKUP(B87, low_weekdays, 2, 0),
    AND(H87="Saturday", J87="Low season"), VLOOKUP(B87, low_saturday, 2, 0),
    AND(H87="Sunday", J87="Low season"), VLOOKUP(B87, low_sunday, 2, 0),
    TRUE, "error")</f>
        <v>Standard</v>
      </c>
    </row>
    <row r="88" spans="1:11" x14ac:dyDescent="0.25">
      <c r="A88" s="111">
        <v>45140</v>
      </c>
      <c r="B88" s="86">
        <v>0.64583333333333304</v>
      </c>
      <c r="C88" s="91">
        <v>97</v>
      </c>
      <c r="D88" s="118">
        <v>31</v>
      </c>
      <c r="E88" s="119">
        <v>0.625</v>
      </c>
      <c r="F88" s="119">
        <v>0.64583333333333304</v>
      </c>
      <c r="G88" s="115">
        <f t="shared" si="4"/>
        <v>4</v>
      </c>
      <c r="H88" s="116" t="str" cm="1">
        <f t="array" ref="H88">_xlfn.IFS((G88&gt;=2)*(G88&lt;=6), "Weekday", G88=7, "Saturday", G88=1, "Sunday")</f>
        <v>Weekday</v>
      </c>
      <c r="I88" s="116">
        <f t="shared" si="5"/>
        <v>8</v>
      </c>
      <c r="J88" s="116" t="str">
        <f t="shared" si="3"/>
        <v>High season</v>
      </c>
      <c r="K88" s="117" t="str" cm="1">
        <f t="array" ref="K88">_xlfn.IFS(AND(H88="Weekday", J88="High season"), VLOOKUP(B88, high_weekday, 2, 0),
    AND(H88="Saturday", J88="High season"), VLOOKUP(B88, high_saturday, 2, 0),
    AND(H88="Sunday", J88="High season"), VLOOKUP(B88, high_sunday, 2, 0),
    AND(H88="Weekday", J88="Low season"), VLOOKUP(B88, low_weekdays, 2, 0),
    AND(H88="Saturday", J88="Low season"), VLOOKUP(B88, low_saturday, 2, 0),
    AND(H88="Sunday", J88="Low season"), VLOOKUP(B88, low_sunday, 2, 0),
    TRUE, "error")</f>
        <v>Standard</v>
      </c>
    </row>
    <row r="89" spans="1:11" x14ac:dyDescent="0.25">
      <c r="A89" s="111">
        <v>45140</v>
      </c>
      <c r="B89" s="86">
        <v>0.66666666666666696</v>
      </c>
      <c r="C89" s="91">
        <v>57</v>
      </c>
      <c r="D89" s="118">
        <v>32</v>
      </c>
      <c r="E89" s="119">
        <v>0.64583333333333304</v>
      </c>
      <c r="F89" s="119">
        <v>0.66666666666666696</v>
      </c>
      <c r="G89" s="115">
        <f t="shared" si="4"/>
        <v>4</v>
      </c>
      <c r="H89" s="116" t="str" cm="1">
        <f t="array" ref="H89">_xlfn.IFS((G89&gt;=2)*(G89&lt;=6), "Weekday", G89=7, "Saturday", G89=1, "Sunday")</f>
        <v>Weekday</v>
      </c>
      <c r="I89" s="116">
        <f t="shared" si="5"/>
        <v>8</v>
      </c>
      <c r="J89" s="116" t="str">
        <f t="shared" si="3"/>
        <v>High season</v>
      </c>
      <c r="K89" s="117" t="str" cm="1">
        <f t="array" ref="K89">_xlfn.IFS(AND(H89="Weekday", J89="High season"), VLOOKUP(B89, high_weekday, 2, 0),
    AND(H89="Saturday", J89="High season"), VLOOKUP(B89, high_saturday, 2, 0),
    AND(H89="Sunday", J89="High season"), VLOOKUP(B89, high_sunday, 2, 0),
    AND(H89="Weekday", J89="Low season"), VLOOKUP(B89, low_weekdays, 2, 0),
    AND(H89="Saturday", J89="Low season"), VLOOKUP(B89, low_saturday, 2, 0),
    AND(H89="Sunday", J89="Low season"), VLOOKUP(B89, low_sunday, 2, 0),
    TRUE, "error")</f>
        <v>Standard</v>
      </c>
    </row>
    <row r="90" spans="1:11" x14ac:dyDescent="0.25">
      <c r="A90" s="111">
        <v>45140</v>
      </c>
      <c r="B90" s="86">
        <v>0.6875</v>
      </c>
      <c r="C90" s="91">
        <v>70</v>
      </c>
      <c r="D90" s="118">
        <v>33</v>
      </c>
      <c r="E90" s="119">
        <v>0.66666666666666696</v>
      </c>
      <c r="F90" s="119">
        <v>0.6875</v>
      </c>
      <c r="G90" s="115">
        <f t="shared" si="4"/>
        <v>4</v>
      </c>
      <c r="H90" s="116" t="str" cm="1">
        <f t="array" ref="H90">_xlfn.IFS((G90&gt;=2)*(G90&lt;=6), "Weekday", G90=7, "Saturday", G90=1, "Sunday")</f>
        <v>Weekday</v>
      </c>
      <c r="I90" s="116">
        <f t="shared" si="5"/>
        <v>8</v>
      </c>
      <c r="J90" s="116" t="str">
        <f t="shared" si="3"/>
        <v>High season</v>
      </c>
      <c r="K90" s="117" t="str" cm="1">
        <f t="array" ref="K90">_xlfn.IFS(AND(H90="Weekday", J90="High season"), VLOOKUP(B90, high_weekday, 2, 0),
    AND(H90="Saturday", J90="High season"), VLOOKUP(B90, high_saturday, 2, 0),
    AND(H90="Sunday", J90="High season"), VLOOKUP(B90, high_sunday, 2, 0),
    AND(H90="Weekday", J90="Low season"), VLOOKUP(B90, low_weekdays, 2, 0),
    AND(H90="Saturday", J90="Low season"), VLOOKUP(B90, low_saturday, 2, 0),
    AND(H90="Sunday", J90="Low season"), VLOOKUP(B90, low_sunday, 2, 0),
    TRUE, "error")</f>
        <v>Standard</v>
      </c>
    </row>
    <row r="91" spans="1:11" x14ac:dyDescent="0.25">
      <c r="A91" s="111">
        <v>45140</v>
      </c>
      <c r="B91" s="86">
        <v>0.70833333333333304</v>
      </c>
      <c r="C91" s="91">
        <v>17</v>
      </c>
      <c r="D91" s="118">
        <v>34</v>
      </c>
      <c r="E91" s="119">
        <v>0.6875</v>
      </c>
      <c r="F91" s="119">
        <v>0.70833333333333304</v>
      </c>
      <c r="G91" s="115">
        <f t="shared" si="4"/>
        <v>4</v>
      </c>
      <c r="H91" s="116" t="str" cm="1">
        <f t="array" ref="H91">_xlfn.IFS((G91&gt;=2)*(G91&lt;=6), "Weekday", G91=7, "Saturday", G91=1, "Sunday")</f>
        <v>Weekday</v>
      </c>
      <c r="I91" s="116">
        <f t="shared" si="5"/>
        <v>8</v>
      </c>
      <c r="J91" s="116" t="str">
        <f t="shared" si="3"/>
        <v>High season</v>
      </c>
      <c r="K91" s="117" t="str" cm="1">
        <f t="array" ref="K91">_xlfn.IFS(AND(H91="Weekday", J91="High season"), VLOOKUP(B91, high_weekday, 2, 0),
    AND(H91="Saturday", J91="High season"), VLOOKUP(B91, high_saturday, 2, 0),
    AND(H91="Sunday", J91="High season"), VLOOKUP(B91, high_sunday, 2, 0),
    AND(H91="Weekday", J91="Low season"), VLOOKUP(B91, low_weekdays, 2, 0),
    AND(H91="Saturday", J91="Low season"), VLOOKUP(B91, low_saturday, 2, 0),
    AND(H91="Sunday", J91="Low season"), VLOOKUP(B91, low_sunday, 2, 0),
    TRUE, "error")</f>
        <v>Standard</v>
      </c>
    </row>
    <row r="92" spans="1:11" x14ac:dyDescent="0.25">
      <c r="A92" s="111">
        <v>45140</v>
      </c>
      <c r="B92" s="86">
        <v>0.72916666666666696</v>
      </c>
      <c r="C92" s="91">
        <v>43</v>
      </c>
      <c r="D92" s="118">
        <v>35</v>
      </c>
      <c r="E92" s="119">
        <v>0.70833333333333304</v>
      </c>
      <c r="F92" s="119">
        <v>0.72916666666666696</v>
      </c>
      <c r="G92" s="115">
        <f t="shared" si="4"/>
        <v>4</v>
      </c>
      <c r="H92" s="116" t="str" cm="1">
        <f t="array" ref="H92">_xlfn.IFS((G92&gt;=2)*(G92&lt;=6), "Weekday", G92=7, "Saturday", G92=1, "Sunday")</f>
        <v>Weekday</v>
      </c>
      <c r="I92" s="116">
        <f t="shared" si="5"/>
        <v>8</v>
      </c>
      <c r="J92" s="116" t="str">
        <f t="shared" si="3"/>
        <v>High season</v>
      </c>
      <c r="K92" s="117" t="str" cm="1">
        <f t="array" ref="K92">_xlfn.IFS(AND(H92="Weekday", J92="High season"), VLOOKUP(B92, high_weekday, 2, 0),
    AND(H92="Saturday", J92="High season"), VLOOKUP(B92, high_saturday, 2, 0),
    AND(H92="Sunday", J92="High season"), VLOOKUP(B92, high_sunday, 2, 0),
    AND(H92="Weekday", J92="Low season"), VLOOKUP(B92, low_weekdays, 2, 0),
    AND(H92="Saturday", J92="Low season"), VLOOKUP(B92, low_saturday, 2, 0),
    AND(H92="Sunday", J92="Low season"), VLOOKUP(B92, low_sunday, 2, 0),
    TRUE, "error")</f>
        <v>Peak</v>
      </c>
    </row>
    <row r="93" spans="1:11" x14ac:dyDescent="0.25">
      <c r="A93" s="111">
        <v>45140</v>
      </c>
      <c r="B93" s="86">
        <v>0.75</v>
      </c>
      <c r="C93" s="91">
        <v>58</v>
      </c>
      <c r="D93" s="118">
        <v>36</v>
      </c>
      <c r="E93" s="119">
        <v>0.72916666666666696</v>
      </c>
      <c r="F93" s="119">
        <v>0.75</v>
      </c>
      <c r="G93" s="115">
        <f t="shared" si="4"/>
        <v>4</v>
      </c>
      <c r="H93" s="116" t="str" cm="1">
        <f t="array" ref="H93">_xlfn.IFS((G93&gt;=2)*(G93&lt;=6), "Weekday", G93=7, "Saturday", G93=1, "Sunday")</f>
        <v>Weekday</v>
      </c>
      <c r="I93" s="116">
        <f t="shared" si="5"/>
        <v>8</v>
      </c>
      <c r="J93" s="116" t="str">
        <f t="shared" si="3"/>
        <v>High season</v>
      </c>
      <c r="K93" s="117" t="str" cm="1">
        <f t="array" ref="K93">_xlfn.IFS(AND(H93="Weekday", J93="High season"), VLOOKUP(B93, high_weekday, 2, 0),
    AND(H93="Saturday", J93="High season"), VLOOKUP(B93, high_saturday, 2, 0),
    AND(H93="Sunday", J93="High season"), VLOOKUP(B93, high_sunday, 2, 0),
    AND(H93="Weekday", J93="Low season"), VLOOKUP(B93, low_weekdays, 2, 0),
    AND(H93="Saturday", J93="Low season"), VLOOKUP(B93, low_saturday, 2, 0),
    AND(H93="Sunday", J93="Low season"), VLOOKUP(B93, low_sunday, 2, 0),
    TRUE, "error")</f>
        <v>Peak</v>
      </c>
    </row>
    <row r="94" spans="1:11" x14ac:dyDescent="0.25">
      <c r="A94" s="111">
        <v>45140</v>
      </c>
      <c r="B94" s="86">
        <v>0.77083333333333304</v>
      </c>
      <c r="C94" s="91">
        <v>83</v>
      </c>
      <c r="D94" s="118">
        <v>37</v>
      </c>
      <c r="E94" s="119">
        <v>0.75</v>
      </c>
      <c r="F94" s="119">
        <v>0.77083333333333304</v>
      </c>
      <c r="G94" s="115">
        <f t="shared" si="4"/>
        <v>4</v>
      </c>
      <c r="H94" s="116" t="str" cm="1">
        <f t="array" ref="H94">_xlfn.IFS((G94&gt;=2)*(G94&lt;=6), "Weekday", G94=7, "Saturday", G94=1, "Sunday")</f>
        <v>Weekday</v>
      </c>
      <c r="I94" s="116">
        <f t="shared" si="5"/>
        <v>8</v>
      </c>
      <c r="J94" s="116" t="str">
        <f t="shared" si="3"/>
        <v>High season</v>
      </c>
      <c r="K94" s="117" t="str" cm="1">
        <f t="array" ref="K94">_xlfn.IFS(AND(H94="Weekday", J94="High season"), VLOOKUP(B94, high_weekday, 2, 0),
    AND(H94="Saturday", J94="High season"), VLOOKUP(B94, high_saturday, 2, 0),
    AND(H94="Sunday", J94="High season"), VLOOKUP(B94, high_sunday, 2, 0),
    AND(H94="Weekday", J94="Low season"), VLOOKUP(B94, low_weekdays, 2, 0),
    AND(H94="Saturday", J94="Low season"), VLOOKUP(B94, low_saturday, 2, 0),
    AND(H94="Sunday", J94="Low season"), VLOOKUP(B94, low_sunday, 2, 0),
    TRUE, "error")</f>
        <v>Peak</v>
      </c>
    </row>
    <row r="95" spans="1:11" x14ac:dyDescent="0.25">
      <c r="A95" s="111">
        <v>45140</v>
      </c>
      <c r="B95" s="86">
        <v>0.79166666666666696</v>
      </c>
      <c r="C95" s="91">
        <v>96</v>
      </c>
      <c r="D95" s="118">
        <v>38</v>
      </c>
      <c r="E95" s="119">
        <v>0.77083333333333304</v>
      </c>
      <c r="F95" s="119">
        <v>0.79166666666666696</v>
      </c>
      <c r="G95" s="115">
        <f t="shared" si="4"/>
        <v>4</v>
      </c>
      <c r="H95" s="116" t="str" cm="1">
        <f t="array" ref="H95">_xlfn.IFS((G95&gt;=2)*(G95&lt;=6), "Weekday", G95=7, "Saturday", G95=1, "Sunday")</f>
        <v>Weekday</v>
      </c>
      <c r="I95" s="116">
        <f t="shared" si="5"/>
        <v>8</v>
      </c>
      <c r="J95" s="116" t="str">
        <f t="shared" si="3"/>
        <v>High season</v>
      </c>
      <c r="K95" s="117" t="str" cm="1">
        <f t="array" ref="K95">_xlfn.IFS(AND(H95="Weekday", J95="High season"), VLOOKUP(B95, high_weekday, 2, 0),
    AND(H95="Saturday", J95="High season"), VLOOKUP(B95, high_saturday, 2, 0),
    AND(H95="Sunday", J95="High season"), VLOOKUP(B95, high_sunday, 2, 0),
    AND(H95="Weekday", J95="Low season"), VLOOKUP(B95, low_weekdays, 2, 0),
    AND(H95="Saturday", J95="Low season"), VLOOKUP(B95, low_saturday, 2, 0),
    AND(H95="Sunday", J95="Low season"), VLOOKUP(B95, low_sunday, 2, 0),
    TRUE, "error")</f>
        <v>Peak</v>
      </c>
    </row>
    <row r="96" spans="1:11" x14ac:dyDescent="0.25">
      <c r="A96" s="111">
        <v>45140</v>
      </c>
      <c r="B96" s="86">
        <v>0.8125</v>
      </c>
      <c r="C96" s="91">
        <v>86</v>
      </c>
      <c r="D96" s="118">
        <v>39</v>
      </c>
      <c r="E96" s="119">
        <v>0.79166666666666696</v>
      </c>
      <c r="F96" s="119">
        <v>0.8125</v>
      </c>
      <c r="G96" s="115">
        <f t="shared" si="4"/>
        <v>4</v>
      </c>
      <c r="H96" s="116" t="str" cm="1">
        <f t="array" ref="H96">_xlfn.IFS((G96&gt;=2)*(G96&lt;=6), "Weekday", G96=7, "Saturday", G96=1, "Sunday")</f>
        <v>Weekday</v>
      </c>
      <c r="I96" s="116">
        <f t="shared" si="5"/>
        <v>8</v>
      </c>
      <c r="J96" s="116" t="str">
        <f t="shared" si="3"/>
        <v>High season</v>
      </c>
      <c r="K96" s="117" t="str" cm="1">
        <f t="array" ref="K96">_xlfn.IFS(AND(H96="Weekday", J96="High season"), VLOOKUP(B96, high_weekday, 2, 0),
    AND(H96="Saturday", J96="High season"), VLOOKUP(B96, high_saturday, 2, 0),
    AND(H96="Sunday", J96="High season"), VLOOKUP(B96, high_sunday, 2, 0),
    AND(H96="Weekday", J96="Low season"), VLOOKUP(B96, low_weekdays, 2, 0),
    AND(H96="Saturday", J96="Low season"), VLOOKUP(B96, low_saturday, 2, 0),
    AND(H96="Sunday", J96="Low season"), VLOOKUP(B96, low_sunday, 2, 0),
    TRUE, "error")</f>
        <v>Standard</v>
      </c>
    </row>
    <row r="97" spans="1:11" x14ac:dyDescent="0.25">
      <c r="A97" s="111">
        <v>45140</v>
      </c>
      <c r="B97" s="86">
        <v>0.83333333333333304</v>
      </c>
      <c r="C97" s="91">
        <v>72</v>
      </c>
      <c r="D97" s="118">
        <v>40</v>
      </c>
      <c r="E97" s="119">
        <v>0.8125</v>
      </c>
      <c r="F97" s="119">
        <v>0.83333333333333304</v>
      </c>
      <c r="G97" s="115">
        <f t="shared" si="4"/>
        <v>4</v>
      </c>
      <c r="H97" s="116" t="str" cm="1">
        <f t="array" ref="H97">_xlfn.IFS((G97&gt;=2)*(G97&lt;=6), "Weekday", G97=7, "Saturday", G97=1, "Sunday")</f>
        <v>Weekday</v>
      </c>
      <c r="I97" s="116">
        <f t="shared" si="5"/>
        <v>8</v>
      </c>
      <c r="J97" s="116" t="str">
        <f t="shared" si="3"/>
        <v>High season</v>
      </c>
      <c r="K97" s="117" t="str" cm="1">
        <f t="array" ref="K97">_xlfn.IFS(AND(H97="Weekday", J97="High season"), VLOOKUP(B97, high_weekday, 2, 0),
    AND(H97="Saturday", J97="High season"), VLOOKUP(B97, high_saturday, 2, 0),
    AND(H97="Sunday", J97="High season"), VLOOKUP(B97, high_sunday, 2, 0),
    AND(H97="Weekday", J97="Low season"), VLOOKUP(B97, low_weekdays, 2, 0),
    AND(H97="Saturday", J97="Low season"), VLOOKUP(B97, low_saturday, 2, 0),
    AND(H97="Sunday", J97="Low season"), VLOOKUP(B97, low_sunday, 2, 0),
    TRUE, "error")</f>
        <v>Standard</v>
      </c>
    </row>
    <row r="98" spans="1:11" x14ac:dyDescent="0.25">
      <c r="A98" s="111">
        <v>45140</v>
      </c>
      <c r="B98" s="86">
        <v>0.85416666666666696</v>
      </c>
      <c r="C98" s="91">
        <v>27</v>
      </c>
      <c r="D98" s="118">
        <v>41</v>
      </c>
      <c r="E98" s="119">
        <v>0.83333333333333304</v>
      </c>
      <c r="F98" s="119">
        <v>0.85416666666666696</v>
      </c>
      <c r="G98" s="115">
        <f t="shared" si="4"/>
        <v>4</v>
      </c>
      <c r="H98" s="116" t="str" cm="1">
        <f t="array" ref="H98">_xlfn.IFS((G98&gt;=2)*(G98&lt;=6), "Weekday", G98=7, "Saturday", G98=1, "Sunday")</f>
        <v>Weekday</v>
      </c>
      <c r="I98" s="116">
        <f t="shared" si="5"/>
        <v>8</v>
      </c>
      <c r="J98" s="116" t="str">
        <f t="shared" si="3"/>
        <v>High season</v>
      </c>
      <c r="K98" s="117" t="str" cm="1">
        <f t="array" ref="K98">_xlfn.IFS(AND(H98="Weekday", J98="High season"), VLOOKUP(B98, high_weekday, 2, 0),
    AND(H98="Saturday", J98="High season"), VLOOKUP(B98, high_saturday, 2, 0),
    AND(H98="Sunday", J98="High season"), VLOOKUP(B98, high_sunday, 2, 0),
    AND(H98="Weekday", J98="Low season"), VLOOKUP(B98, low_weekdays, 2, 0),
    AND(H98="Saturday", J98="Low season"), VLOOKUP(B98, low_saturday, 2, 0),
    AND(H98="Sunday", J98="Low season"), VLOOKUP(B98, low_sunday, 2, 0),
    TRUE, "error")</f>
        <v>Standard</v>
      </c>
    </row>
    <row r="99" spans="1:11" x14ac:dyDescent="0.25">
      <c r="A99" s="111">
        <v>45140</v>
      </c>
      <c r="B99" s="86">
        <v>0.875</v>
      </c>
      <c r="C99" s="91">
        <v>53</v>
      </c>
      <c r="D99" s="118">
        <v>42</v>
      </c>
      <c r="E99" s="119">
        <v>0.85416666666666696</v>
      </c>
      <c r="F99" s="119">
        <v>0.875</v>
      </c>
      <c r="G99" s="115">
        <f t="shared" si="4"/>
        <v>4</v>
      </c>
      <c r="H99" s="116" t="str" cm="1">
        <f t="array" ref="H99">_xlfn.IFS((G99&gt;=2)*(G99&lt;=6), "Weekday", G99=7, "Saturday", G99=1, "Sunday")</f>
        <v>Weekday</v>
      </c>
      <c r="I99" s="116">
        <f t="shared" si="5"/>
        <v>8</v>
      </c>
      <c r="J99" s="116" t="str">
        <f t="shared" si="3"/>
        <v>High season</v>
      </c>
      <c r="K99" s="117" t="str" cm="1">
        <f t="array" ref="K99">_xlfn.IFS(AND(H99="Weekday", J99="High season"), VLOOKUP(B99, high_weekday, 2, 0),
    AND(H99="Saturday", J99="High season"), VLOOKUP(B99, high_saturday, 2, 0),
    AND(H99="Sunday", J99="High season"), VLOOKUP(B99, high_sunday, 2, 0),
    AND(H99="Weekday", J99="Low season"), VLOOKUP(B99, low_weekdays, 2, 0),
    AND(H99="Saturday", J99="Low season"), VLOOKUP(B99, low_saturday, 2, 0),
    AND(H99="Sunday", J99="Low season"), VLOOKUP(B99, low_sunday, 2, 0),
    TRUE, "error")</f>
        <v>Standard</v>
      </c>
    </row>
    <row r="100" spans="1:11" x14ac:dyDescent="0.25">
      <c r="A100" s="111">
        <v>45140</v>
      </c>
      <c r="B100" s="86">
        <v>0.89583333333333304</v>
      </c>
      <c r="C100" s="91">
        <v>75</v>
      </c>
      <c r="D100" s="118">
        <v>43</v>
      </c>
      <c r="E100" s="119">
        <v>0.875</v>
      </c>
      <c r="F100" s="119">
        <v>0.89583333333333304</v>
      </c>
      <c r="G100" s="115">
        <f t="shared" si="4"/>
        <v>4</v>
      </c>
      <c r="H100" s="116" t="str" cm="1">
        <f t="array" ref="H100">_xlfn.IFS((G100&gt;=2)*(G100&lt;=6), "Weekday", G100=7, "Saturday", G100=1, "Sunday")</f>
        <v>Weekday</v>
      </c>
      <c r="I100" s="116">
        <f t="shared" si="5"/>
        <v>8</v>
      </c>
      <c r="J100" s="116" t="str">
        <f t="shared" si="3"/>
        <v>High season</v>
      </c>
      <c r="K100" s="117" t="str" cm="1">
        <f t="array" ref="K100">_xlfn.IFS(AND(H100="Weekday", J100="High season"), VLOOKUP(B100, high_weekday, 2, 0),
    AND(H100="Saturday", J100="High season"), VLOOKUP(B100, high_saturday, 2, 0),
    AND(H100="Sunday", J100="High season"), VLOOKUP(B100, high_sunday, 2, 0),
    AND(H100="Weekday", J100="Low season"), VLOOKUP(B100, low_weekdays, 2, 0),
    AND(H100="Saturday", J100="Low season"), VLOOKUP(B100, low_saturday, 2, 0),
    AND(H100="Sunday", J100="Low season"), VLOOKUP(B100, low_sunday, 2, 0),
    TRUE, "error")</f>
        <v>Standard</v>
      </c>
    </row>
    <row r="101" spans="1:11" x14ac:dyDescent="0.25">
      <c r="A101" s="111">
        <v>45140</v>
      </c>
      <c r="B101" s="86">
        <v>0.91666666666666696</v>
      </c>
      <c r="C101" s="91">
        <v>41</v>
      </c>
      <c r="D101" s="118">
        <v>44</v>
      </c>
      <c r="E101" s="119">
        <v>0.89583333333333304</v>
      </c>
      <c r="F101" s="119">
        <v>0.91666666666666696</v>
      </c>
      <c r="G101" s="115">
        <f t="shared" si="4"/>
        <v>4</v>
      </c>
      <c r="H101" s="116" t="str" cm="1">
        <f t="array" ref="H101">_xlfn.IFS((G101&gt;=2)*(G101&lt;=6), "Weekday", G101=7, "Saturday", G101=1, "Sunday")</f>
        <v>Weekday</v>
      </c>
      <c r="I101" s="116">
        <f t="shared" si="5"/>
        <v>8</v>
      </c>
      <c r="J101" s="116" t="str">
        <f t="shared" si="3"/>
        <v>High season</v>
      </c>
      <c r="K101" s="117" t="str" cm="1">
        <f t="array" ref="K101">_xlfn.IFS(AND(H101="Weekday", J101="High season"), VLOOKUP(B101, high_weekday, 2, 0),
    AND(H101="Saturday", J101="High season"), VLOOKUP(B101, high_saturday, 2, 0),
    AND(H101="Sunday", J101="High season"), VLOOKUP(B101, high_sunday, 2, 0),
    AND(H101="Weekday", J101="Low season"), VLOOKUP(B101, low_weekdays, 2, 0),
    AND(H101="Saturday", J101="Low season"), VLOOKUP(B101, low_saturday, 2, 0),
    AND(H101="Sunday", J101="Low season"), VLOOKUP(B101, low_sunday, 2, 0),
    TRUE, "error")</f>
        <v>Standard</v>
      </c>
    </row>
    <row r="102" spans="1:11" x14ac:dyDescent="0.25">
      <c r="A102" s="111">
        <v>45140</v>
      </c>
      <c r="B102" s="86">
        <v>0.9375</v>
      </c>
      <c r="C102" s="91">
        <v>100</v>
      </c>
      <c r="D102" s="118">
        <v>45</v>
      </c>
      <c r="E102" s="119">
        <v>0.91666666666666696</v>
      </c>
      <c r="F102" s="119">
        <v>0.9375</v>
      </c>
      <c r="G102" s="115">
        <f t="shared" si="4"/>
        <v>4</v>
      </c>
      <c r="H102" s="116" t="str" cm="1">
        <f t="array" ref="H102">_xlfn.IFS((G102&gt;=2)*(G102&lt;=6), "Weekday", G102=7, "Saturday", G102=1, "Sunday")</f>
        <v>Weekday</v>
      </c>
      <c r="I102" s="116">
        <f t="shared" si="5"/>
        <v>8</v>
      </c>
      <c r="J102" s="116" t="str">
        <f t="shared" si="3"/>
        <v>High season</v>
      </c>
      <c r="K102" s="117" t="str" cm="1">
        <f t="array" ref="K102">_xlfn.IFS(AND(H102="Weekday", J102="High season"), VLOOKUP(B102, high_weekday, 2, 0),
    AND(H102="Saturday", J102="High season"), VLOOKUP(B102, high_saturday, 2, 0),
    AND(H102="Sunday", J102="High season"), VLOOKUP(B102, high_sunday, 2, 0),
    AND(H102="Weekday", J102="Low season"), VLOOKUP(B102, low_weekdays, 2, 0),
    AND(H102="Saturday", J102="Low season"), VLOOKUP(B102, low_saturday, 2, 0),
    AND(H102="Sunday", J102="Low season"), VLOOKUP(B102, low_sunday, 2, 0),
    TRUE, "error")</f>
        <v>Off-peak</v>
      </c>
    </row>
    <row r="103" spans="1:11" x14ac:dyDescent="0.25">
      <c r="A103" s="111">
        <v>45140</v>
      </c>
      <c r="B103" s="86">
        <v>0.95833333333333304</v>
      </c>
      <c r="C103" s="91">
        <v>25</v>
      </c>
      <c r="D103" s="118">
        <v>46</v>
      </c>
      <c r="E103" s="119">
        <v>0.9375</v>
      </c>
      <c r="F103" s="119">
        <v>0.95833333333333304</v>
      </c>
      <c r="G103" s="115">
        <f t="shared" si="4"/>
        <v>4</v>
      </c>
      <c r="H103" s="116" t="str" cm="1">
        <f t="array" ref="H103">_xlfn.IFS((G103&gt;=2)*(G103&lt;=6), "Weekday", G103=7, "Saturday", G103=1, "Sunday")</f>
        <v>Weekday</v>
      </c>
      <c r="I103" s="116">
        <f t="shared" si="5"/>
        <v>8</v>
      </c>
      <c r="J103" s="116" t="str">
        <f t="shared" si="3"/>
        <v>High season</v>
      </c>
      <c r="K103" s="117" t="str" cm="1">
        <f t="array" ref="K103">_xlfn.IFS(AND(H103="Weekday", J103="High season"), VLOOKUP(B103, high_weekday, 2, 0),
    AND(H103="Saturday", J103="High season"), VLOOKUP(B103, high_saturday, 2, 0),
    AND(H103="Sunday", J103="High season"), VLOOKUP(B103, high_sunday, 2, 0),
    AND(H103="Weekday", J103="Low season"), VLOOKUP(B103, low_weekdays, 2, 0),
    AND(H103="Saturday", J103="Low season"), VLOOKUP(B103, low_saturday, 2, 0),
    AND(H103="Sunday", J103="Low season"), VLOOKUP(B103, low_sunday, 2, 0),
    TRUE, "error")</f>
        <v>Off-peak</v>
      </c>
    </row>
    <row r="104" spans="1:11" x14ac:dyDescent="0.25">
      <c r="A104" s="111">
        <v>45140</v>
      </c>
      <c r="B104" s="86">
        <v>0.97916666666666696</v>
      </c>
      <c r="C104" s="91">
        <v>32</v>
      </c>
      <c r="D104" s="118">
        <v>47</v>
      </c>
      <c r="E104" s="119">
        <v>0.95833333333333304</v>
      </c>
      <c r="F104" s="119">
        <v>0.97916666666666696</v>
      </c>
      <c r="G104" s="115">
        <f t="shared" si="4"/>
        <v>4</v>
      </c>
      <c r="H104" s="116" t="str" cm="1">
        <f t="array" ref="H104">_xlfn.IFS((G104&gt;=2)*(G104&lt;=6), "Weekday", G104=7, "Saturday", G104=1, "Sunday")</f>
        <v>Weekday</v>
      </c>
      <c r="I104" s="116">
        <f t="shared" si="5"/>
        <v>8</v>
      </c>
      <c r="J104" s="116" t="str">
        <f t="shared" si="3"/>
        <v>High season</v>
      </c>
      <c r="K104" s="117" t="str" cm="1">
        <f t="array" ref="K104">_xlfn.IFS(AND(H104="Weekday", J104="High season"), VLOOKUP(B104, high_weekday, 2, 0),
    AND(H104="Saturday", J104="High season"), VLOOKUP(B104, high_saturday, 2, 0),
    AND(H104="Sunday", J104="High season"), VLOOKUP(B104, high_sunday, 2, 0),
    AND(H104="Weekday", J104="Low season"), VLOOKUP(B104, low_weekdays, 2, 0),
    AND(H104="Saturday", J104="Low season"), VLOOKUP(B104, low_saturday, 2, 0),
    AND(H104="Sunday", J104="Low season"), VLOOKUP(B104, low_sunday, 2, 0),
    TRUE, "error")</f>
        <v>Off-peak</v>
      </c>
    </row>
    <row r="105" spans="1:11" x14ac:dyDescent="0.25">
      <c r="A105" s="111">
        <v>45140</v>
      </c>
      <c r="B105" s="86">
        <v>1</v>
      </c>
      <c r="C105" s="91">
        <v>37</v>
      </c>
      <c r="D105" s="118">
        <v>48</v>
      </c>
      <c r="E105" s="119">
        <v>0.97916666666666696</v>
      </c>
      <c r="F105" s="119">
        <v>1</v>
      </c>
      <c r="G105" s="115">
        <f t="shared" si="4"/>
        <v>4</v>
      </c>
      <c r="H105" s="116" t="str" cm="1">
        <f t="array" ref="H105">_xlfn.IFS((G105&gt;=2)*(G105&lt;=6), "Weekday", G105=7, "Saturday", G105=1, "Sunday")</f>
        <v>Weekday</v>
      </c>
      <c r="I105" s="116">
        <f t="shared" si="5"/>
        <v>8</v>
      </c>
      <c r="J105" s="116" t="str">
        <f t="shared" si="3"/>
        <v>High season</v>
      </c>
      <c r="K105" s="117" t="str" cm="1">
        <f t="array" ref="K105">_xlfn.IFS(AND(H105="Weekday", J105="High season"), VLOOKUP(B105, high_weekday, 2, 0),
    AND(H105="Saturday", J105="High season"), VLOOKUP(B105, high_saturday, 2, 0),
    AND(H105="Sunday", J105="High season"), VLOOKUP(B105, high_sunday, 2, 0),
    AND(H105="Weekday", J105="Low season"), VLOOKUP(B105, low_weekdays, 2, 0),
    AND(H105="Saturday", J105="Low season"), VLOOKUP(B105, low_saturday, 2, 0),
    AND(H105="Sunday", J105="Low season"), VLOOKUP(B105, low_sunday, 2, 0),
    TRUE, "error")</f>
        <v>Off-peak</v>
      </c>
    </row>
    <row r="106" spans="1:11" x14ac:dyDescent="0.25">
      <c r="A106" s="111">
        <v>45141</v>
      </c>
      <c r="B106" s="86">
        <v>2.0833333333333332E-2</v>
      </c>
      <c r="C106" s="91">
        <v>12</v>
      </c>
      <c r="D106" s="118">
        <v>1</v>
      </c>
      <c r="E106" s="119">
        <v>0</v>
      </c>
      <c r="F106" s="119">
        <v>2.0833333333333332E-2</v>
      </c>
      <c r="G106" s="115">
        <f t="shared" si="4"/>
        <v>5</v>
      </c>
      <c r="H106" s="116" t="str" cm="1">
        <f t="array" ref="H106">_xlfn.IFS((G106&gt;=2)*(G106&lt;=6), "Weekday", G106=7, "Saturday", G106=1, "Sunday")</f>
        <v>Weekday</v>
      </c>
      <c r="I106" s="116">
        <f t="shared" si="5"/>
        <v>8</v>
      </c>
      <c r="J106" s="116" t="str">
        <f t="shared" si="3"/>
        <v>High season</v>
      </c>
      <c r="K106" s="117" t="str" cm="1">
        <f t="array" ref="K106">_xlfn.IFS(AND(H106="Weekday", J106="High season"), VLOOKUP(B106, high_weekday, 2, 0),
    AND(H106="Saturday", J106="High season"), VLOOKUP(B106, high_saturday, 2, 0),
    AND(H106="Sunday", J106="High season"), VLOOKUP(B106, high_sunday, 2, 0),
    AND(H106="Weekday", J106="Low season"), VLOOKUP(B106, low_weekdays, 2, 0),
    AND(H106="Saturday", J106="Low season"), VLOOKUP(B106, low_saturday, 2, 0),
    AND(H106="Sunday", J106="Low season"), VLOOKUP(B106, low_sunday, 2, 0),
    TRUE, "error")</f>
        <v>Off-peak</v>
      </c>
    </row>
    <row r="107" spans="1:11" x14ac:dyDescent="0.25">
      <c r="A107" s="111">
        <v>45141</v>
      </c>
      <c r="B107" s="86">
        <v>4.1666666666666664E-2</v>
      </c>
      <c r="C107" s="91">
        <v>10</v>
      </c>
      <c r="D107" s="118">
        <v>2</v>
      </c>
      <c r="E107" s="119">
        <v>2.0833333333333332E-2</v>
      </c>
      <c r="F107" s="119">
        <v>4.1666666666666664E-2</v>
      </c>
      <c r="G107" s="115">
        <f t="shared" si="4"/>
        <v>5</v>
      </c>
      <c r="H107" s="116" t="str" cm="1">
        <f t="array" ref="H107">_xlfn.IFS((G107&gt;=2)*(G107&lt;=6), "Weekday", G107=7, "Saturday", G107=1, "Sunday")</f>
        <v>Weekday</v>
      </c>
      <c r="I107" s="116">
        <f t="shared" si="5"/>
        <v>8</v>
      </c>
      <c r="J107" s="116" t="str">
        <f t="shared" si="3"/>
        <v>High season</v>
      </c>
      <c r="K107" s="117" t="str" cm="1">
        <f t="array" ref="K107">_xlfn.IFS(AND(H107="Weekday", J107="High season"), VLOOKUP(B107, high_weekday, 2, 0),
    AND(H107="Saturday", J107="High season"), VLOOKUP(B107, high_saturday, 2, 0),
    AND(H107="Sunday", J107="High season"), VLOOKUP(B107, high_sunday, 2, 0),
    AND(H107="Weekday", J107="Low season"), VLOOKUP(B107, low_weekdays, 2, 0),
    AND(H107="Saturday", J107="Low season"), VLOOKUP(B107, low_saturday, 2, 0),
    AND(H107="Sunday", J107="Low season"), VLOOKUP(B107, low_sunday, 2, 0),
    TRUE, "error")</f>
        <v>Off-peak</v>
      </c>
    </row>
    <row r="108" spans="1:11" x14ac:dyDescent="0.25">
      <c r="A108" s="111">
        <v>45141</v>
      </c>
      <c r="B108" s="86">
        <v>6.25E-2</v>
      </c>
      <c r="C108" s="91">
        <v>81</v>
      </c>
      <c r="D108" s="118">
        <v>3</v>
      </c>
      <c r="E108" s="119">
        <v>4.1666666666666664E-2</v>
      </c>
      <c r="F108" s="119">
        <v>6.25E-2</v>
      </c>
      <c r="G108" s="115">
        <f t="shared" si="4"/>
        <v>5</v>
      </c>
      <c r="H108" s="116" t="str" cm="1">
        <f t="array" ref="H108">_xlfn.IFS((G108&gt;=2)*(G108&lt;=6), "Weekday", G108=7, "Saturday", G108=1, "Sunday")</f>
        <v>Weekday</v>
      </c>
      <c r="I108" s="116">
        <f t="shared" si="5"/>
        <v>8</v>
      </c>
      <c r="J108" s="116" t="str">
        <f t="shared" si="3"/>
        <v>High season</v>
      </c>
      <c r="K108" s="117" t="str" cm="1">
        <f t="array" ref="K108">_xlfn.IFS(AND(H108="Weekday", J108="High season"), VLOOKUP(B108, high_weekday, 2, 0),
    AND(H108="Saturday", J108="High season"), VLOOKUP(B108, high_saturday, 2, 0),
    AND(H108="Sunday", J108="High season"), VLOOKUP(B108, high_sunday, 2, 0),
    AND(H108="Weekday", J108="Low season"), VLOOKUP(B108, low_weekdays, 2, 0),
    AND(H108="Saturday", J108="Low season"), VLOOKUP(B108, low_saturday, 2, 0),
    AND(H108="Sunday", J108="Low season"), VLOOKUP(B108, low_sunday, 2, 0),
    TRUE, "error")</f>
        <v>Off-peak</v>
      </c>
    </row>
    <row r="109" spans="1:11" x14ac:dyDescent="0.25">
      <c r="A109" s="111">
        <v>45141</v>
      </c>
      <c r="B109" s="86">
        <v>8.3333333333333301E-2</v>
      </c>
      <c r="C109" s="91">
        <v>34</v>
      </c>
      <c r="D109" s="118">
        <v>4</v>
      </c>
      <c r="E109" s="119">
        <v>6.25E-2</v>
      </c>
      <c r="F109" s="119">
        <v>8.3333333333333301E-2</v>
      </c>
      <c r="G109" s="115">
        <f t="shared" si="4"/>
        <v>5</v>
      </c>
      <c r="H109" s="116" t="str" cm="1">
        <f t="array" ref="H109">_xlfn.IFS((G109&gt;=2)*(G109&lt;=6), "Weekday", G109=7, "Saturday", G109=1, "Sunday")</f>
        <v>Weekday</v>
      </c>
      <c r="I109" s="116">
        <f t="shared" si="5"/>
        <v>8</v>
      </c>
      <c r="J109" s="116" t="str">
        <f t="shared" si="3"/>
        <v>High season</v>
      </c>
      <c r="K109" s="117" t="str" cm="1">
        <f t="array" ref="K109">_xlfn.IFS(AND(H109="Weekday", J109="High season"), VLOOKUP(B109, high_weekday, 2, 0),
    AND(H109="Saturday", J109="High season"), VLOOKUP(B109, high_saturday, 2, 0),
    AND(H109="Sunday", J109="High season"), VLOOKUP(B109, high_sunday, 2, 0),
    AND(H109="Weekday", J109="Low season"), VLOOKUP(B109, low_weekdays, 2, 0),
    AND(H109="Saturday", J109="Low season"), VLOOKUP(B109, low_saturday, 2, 0),
    AND(H109="Sunday", J109="Low season"), VLOOKUP(B109, low_sunday, 2, 0),
    TRUE, "error")</f>
        <v>Off-peak</v>
      </c>
    </row>
    <row r="110" spans="1:11" x14ac:dyDescent="0.25">
      <c r="A110" s="111">
        <v>45141</v>
      </c>
      <c r="B110" s="86">
        <v>0.104166666666667</v>
      </c>
      <c r="C110" s="91">
        <v>67</v>
      </c>
      <c r="D110" s="118">
        <v>5</v>
      </c>
      <c r="E110" s="119">
        <v>8.3333333333333301E-2</v>
      </c>
      <c r="F110" s="119">
        <v>0.104166666666667</v>
      </c>
      <c r="G110" s="115">
        <f t="shared" si="4"/>
        <v>5</v>
      </c>
      <c r="H110" s="116" t="str" cm="1">
        <f t="array" ref="H110">_xlfn.IFS((G110&gt;=2)*(G110&lt;=6), "Weekday", G110=7, "Saturday", G110=1, "Sunday")</f>
        <v>Weekday</v>
      </c>
      <c r="I110" s="116">
        <f t="shared" si="5"/>
        <v>8</v>
      </c>
      <c r="J110" s="116" t="str">
        <f t="shared" si="3"/>
        <v>High season</v>
      </c>
      <c r="K110" s="117" t="str" cm="1">
        <f t="array" ref="K110">_xlfn.IFS(AND(H110="Weekday", J110="High season"), VLOOKUP(B110, high_weekday, 2, 0),
    AND(H110="Saturday", J110="High season"), VLOOKUP(B110, high_saturday, 2, 0),
    AND(H110="Sunday", J110="High season"), VLOOKUP(B110, high_sunday, 2, 0),
    AND(H110="Weekday", J110="Low season"), VLOOKUP(B110, low_weekdays, 2, 0),
    AND(H110="Saturday", J110="Low season"), VLOOKUP(B110, low_saturday, 2, 0),
    AND(H110="Sunday", J110="Low season"), VLOOKUP(B110, low_sunday, 2, 0),
    TRUE, "error")</f>
        <v>Off-peak</v>
      </c>
    </row>
    <row r="111" spans="1:11" x14ac:dyDescent="0.25">
      <c r="A111" s="111">
        <v>45141</v>
      </c>
      <c r="B111" s="86">
        <v>0.125</v>
      </c>
      <c r="C111" s="91">
        <v>26</v>
      </c>
      <c r="D111" s="118">
        <v>6</v>
      </c>
      <c r="E111" s="119">
        <v>0.104166666666667</v>
      </c>
      <c r="F111" s="119">
        <v>0.125</v>
      </c>
      <c r="G111" s="115">
        <f t="shared" si="4"/>
        <v>5</v>
      </c>
      <c r="H111" s="116" t="str" cm="1">
        <f t="array" ref="H111">_xlfn.IFS((G111&gt;=2)*(G111&lt;=6), "Weekday", G111=7, "Saturday", G111=1, "Sunday")</f>
        <v>Weekday</v>
      </c>
      <c r="I111" s="116">
        <f t="shared" si="5"/>
        <v>8</v>
      </c>
      <c r="J111" s="116" t="str">
        <f t="shared" si="3"/>
        <v>High season</v>
      </c>
      <c r="K111" s="117" t="str" cm="1">
        <f t="array" ref="K111">_xlfn.IFS(AND(H111="Weekday", J111="High season"), VLOOKUP(B111, high_weekday, 2, 0),
    AND(H111="Saturday", J111="High season"), VLOOKUP(B111, high_saturday, 2, 0),
    AND(H111="Sunday", J111="High season"), VLOOKUP(B111, high_sunday, 2, 0),
    AND(H111="Weekday", J111="Low season"), VLOOKUP(B111, low_weekdays, 2, 0),
    AND(H111="Saturday", J111="Low season"), VLOOKUP(B111, low_saturday, 2, 0),
    AND(H111="Sunday", J111="Low season"), VLOOKUP(B111, low_sunday, 2, 0),
    TRUE, "error")</f>
        <v>Off-peak</v>
      </c>
    </row>
    <row r="112" spans="1:11" x14ac:dyDescent="0.25">
      <c r="A112" s="111">
        <v>45141</v>
      </c>
      <c r="B112" s="86">
        <v>0.14583333333333301</v>
      </c>
      <c r="C112" s="91">
        <v>22</v>
      </c>
      <c r="D112" s="118">
        <v>7</v>
      </c>
      <c r="E112" s="119">
        <v>0.125</v>
      </c>
      <c r="F112" s="119">
        <v>0.14583333333333301</v>
      </c>
      <c r="G112" s="115">
        <f t="shared" si="4"/>
        <v>5</v>
      </c>
      <c r="H112" s="116" t="str" cm="1">
        <f t="array" ref="H112">_xlfn.IFS((G112&gt;=2)*(G112&lt;=6), "Weekday", G112=7, "Saturday", G112=1, "Sunday")</f>
        <v>Weekday</v>
      </c>
      <c r="I112" s="116">
        <f t="shared" si="5"/>
        <v>8</v>
      </c>
      <c r="J112" s="116" t="str">
        <f t="shared" si="3"/>
        <v>High season</v>
      </c>
      <c r="K112" s="117" t="str" cm="1">
        <f t="array" ref="K112">_xlfn.IFS(AND(H112="Weekday", J112="High season"), VLOOKUP(B112, high_weekday, 2, 0),
    AND(H112="Saturday", J112="High season"), VLOOKUP(B112, high_saturday, 2, 0),
    AND(H112="Sunday", J112="High season"), VLOOKUP(B112, high_sunday, 2, 0),
    AND(H112="Weekday", J112="Low season"), VLOOKUP(B112, low_weekdays, 2, 0),
    AND(H112="Saturday", J112="Low season"), VLOOKUP(B112, low_saturday, 2, 0),
    AND(H112="Sunday", J112="Low season"), VLOOKUP(B112, low_sunday, 2, 0),
    TRUE, "error")</f>
        <v>Off-peak</v>
      </c>
    </row>
    <row r="113" spans="1:11" x14ac:dyDescent="0.25">
      <c r="A113" s="111">
        <v>45141</v>
      </c>
      <c r="B113" s="86">
        <v>0.16666666666666699</v>
      </c>
      <c r="C113" s="91">
        <v>69</v>
      </c>
      <c r="D113" s="118">
        <v>8</v>
      </c>
      <c r="E113" s="119">
        <v>0.14583333333333301</v>
      </c>
      <c r="F113" s="119">
        <v>0.16666666666666699</v>
      </c>
      <c r="G113" s="115">
        <f t="shared" si="4"/>
        <v>5</v>
      </c>
      <c r="H113" s="116" t="str" cm="1">
        <f t="array" ref="H113">_xlfn.IFS((G113&gt;=2)*(G113&lt;=6), "Weekday", G113=7, "Saturday", G113=1, "Sunday")</f>
        <v>Weekday</v>
      </c>
      <c r="I113" s="116">
        <f t="shared" si="5"/>
        <v>8</v>
      </c>
      <c r="J113" s="116" t="str">
        <f t="shared" si="3"/>
        <v>High season</v>
      </c>
      <c r="K113" s="117" t="str" cm="1">
        <f t="array" ref="K113">_xlfn.IFS(AND(H113="Weekday", J113="High season"), VLOOKUP(B113, high_weekday, 2, 0),
    AND(H113="Saturday", J113="High season"), VLOOKUP(B113, high_saturday, 2, 0),
    AND(H113="Sunday", J113="High season"), VLOOKUP(B113, high_sunday, 2, 0),
    AND(H113="Weekday", J113="Low season"), VLOOKUP(B113, low_weekdays, 2, 0),
    AND(H113="Saturday", J113="Low season"), VLOOKUP(B113, low_saturday, 2, 0),
    AND(H113="Sunday", J113="Low season"), VLOOKUP(B113, low_sunday, 2, 0),
    TRUE, "error")</f>
        <v>Off-peak</v>
      </c>
    </row>
    <row r="114" spans="1:11" x14ac:dyDescent="0.25">
      <c r="A114" s="111">
        <v>45141</v>
      </c>
      <c r="B114" s="86">
        <v>0.1875</v>
      </c>
      <c r="C114" s="91">
        <v>88</v>
      </c>
      <c r="D114" s="118">
        <v>9</v>
      </c>
      <c r="E114" s="119">
        <v>0.16666666666666699</v>
      </c>
      <c r="F114" s="119">
        <v>0.1875</v>
      </c>
      <c r="G114" s="115">
        <f t="shared" si="4"/>
        <v>5</v>
      </c>
      <c r="H114" s="116" t="str" cm="1">
        <f t="array" ref="H114">_xlfn.IFS((G114&gt;=2)*(G114&lt;=6), "Weekday", G114=7, "Saturday", G114=1, "Sunday")</f>
        <v>Weekday</v>
      </c>
      <c r="I114" s="116">
        <f t="shared" si="5"/>
        <v>8</v>
      </c>
      <c r="J114" s="116" t="str">
        <f t="shared" si="3"/>
        <v>High season</v>
      </c>
      <c r="K114" s="117" t="str" cm="1">
        <f t="array" ref="K114">_xlfn.IFS(AND(H114="Weekday", J114="High season"), VLOOKUP(B114, high_weekday, 2, 0),
    AND(H114="Saturday", J114="High season"), VLOOKUP(B114, high_saturday, 2, 0),
    AND(H114="Sunday", J114="High season"), VLOOKUP(B114, high_sunday, 2, 0),
    AND(H114="Weekday", J114="Low season"), VLOOKUP(B114, low_weekdays, 2, 0),
    AND(H114="Saturday", J114="Low season"), VLOOKUP(B114, low_saturday, 2, 0),
    AND(H114="Sunday", J114="Low season"), VLOOKUP(B114, low_sunday, 2, 0),
    TRUE, "error")</f>
        <v>Off-peak</v>
      </c>
    </row>
    <row r="115" spans="1:11" x14ac:dyDescent="0.25">
      <c r="A115" s="111">
        <v>45141</v>
      </c>
      <c r="B115" s="86">
        <v>0.20833333333333301</v>
      </c>
      <c r="C115" s="91">
        <v>15</v>
      </c>
      <c r="D115" s="118">
        <v>10</v>
      </c>
      <c r="E115" s="119">
        <v>0.1875</v>
      </c>
      <c r="F115" s="119">
        <v>0.20833333333333301</v>
      </c>
      <c r="G115" s="115">
        <f t="shared" si="4"/>
        <v>5</v>
      </c>
      <c r="H115" s="116" t="str" cm="1">
        <f t="array" ref="H115">_xlfn.IFS((G115&gt;=2)*(G115&lt;=6), "Weekday", G115=7, "Saturday", G115=1, "Sunday")</f>
        <v>Weekday</v>
      </c>
      <c r="I115" s="116">
        <f t="shared" si="5"/>
        <v>8</v>
      </c>
      <c r="J115" s="116" t="str">
        <f t="shared" si="3"/>
        <v>High season</v>
      </c>
      <c r="K115" s="117" t="str" cm="1">
        <f t="array" ref="K115">_xlfn.IFS(AND(H115="Weekday", J115="High season"), VLOOKUP(B115, high_weekday, 2, 0),
    AND(H115="Saturday", J115="High season"), VLOOKUP(B115, high_saturday, 2, 0),
    AND(H115="Sunday", J115="High season"), VLOOKUP(B115, high_sunday, 2, 0),
    AND(H115="Weekday", J115="Low season"), VLOOKUP(B115, low_weekdays, 2, 0),
    AND(H115="Saturday", J115="Low season"), VLOOKUP(B115, low_saturday, 2, 0),
    AND(H115="Sunday", J115="Low season"), VLOOKUP(B115, low_sunday, 2, 0),
    TRUE, "error")</f>
        <v>Off-peak</v>
      </c>
    </row>
    <row r="116" spans="1:11" x14ac:dyDescent="0.25">
      <c r="A116" s="111">
        <v>45141</v>
      </c>
      <c r="B116" s="86">
        <v>0.22916666666666699</v>
      </c>
      <c r="C116" s="91">
        <v>22</v>
      </c>
      <c r="D116" s="118">
        <v>11</v>
      </c>
      <c r="E116" s="119">
        <v>0.20833333333333301</v>
      </c>
      <c r="F116" s="119">
        <v>0.22916666666666699</v>
      </c>
      <c r="G116" s="115">
        <f t="shared" si="4"/>
        <v>5</v>
      </c>
      <c r="H116" s="116" t="str" cm="1">
        <f t="array" ref="H116">_xlfn.IFS((G116&gt;=2)*(G116&lt;=6), "Weekday", G116=7, "Saturday", G116=1, "Sunday")</f>
        <v>Weekday</v>
      </c>
      <c r="I116" s="116">
        <f t="shared" si="5"/>
        <v>8</v>
      </c>
      <c r="J116" s="116" t="str">
        <f t="shared" si="3"/>
        <v>High season</v>
      </c>
      <c r="K116" s="117" t="str" cm="1">
        <f t="array" ref="K116">_xlfn.IFS(AND(H116="Weekday", J116="High season"), VLOOKUP(B116, high_weekday, 2, 0),
    AND(H116="Saturday", J116="High season"), VLOOKUP(B116, high_saturday, 2, 0),
    AND(H116="Sunday", J116="High season"), VLOOKUP(B116, high_sunday, 2, 0),
    AND(H116="Weekday", J116="Low season"), VLOOKUP(B116, low_weekdays, 2, 0),
    AND(H116="Saturday", J116="Low season"), VLOOKUP(B116, low_saturday, 2, 0),
    AND(H116="Sunday", J116="Low season"), VLOOKUP(B116, low_sunday, 2, 0),
    TRUE, "error")</f>
        <v>Off-peak</v>
      </c>
    </row>
    <row r="117" spans="1:11" x14ac:dyDescent="0.25">
      <c r="A117" s="111">
        <v>45141</v>
      </c>
      <c r="B117" s="86">
        <v>0.25</v>
      </c>
      <c r="C117" s="91">
        <v>20</v>
      </c>
      <c r="D117" s="118">
        <v>12</v>
      </c>
      <c r="E117" s="119">
        <v>0.22916666666666699</v>
      </c>
      <c r="F117" s="119">
        <v>0.25</v>
      </c>
      <c r="G117" s="115">
        <f t="shared" si="4"/>
        <v>5</v>
      </c>
      <c r="H117" s="116" t="str" cm="1">
        <f t="array" ref="H117">_xlfn.IFS((G117&gt;=2)*(G117&lt;=6), "Weekday", G117=7, "Saturday", G117=1, "Sunday")</f>
        <v>Weekday</v>
      </c>
      <c r="I117" s="116">
        <f t="shared" si="5"/>
        <v>8</v>
      </c>
      <c r="J117" s="116" t="str">
        <f t="shared" si="3"/>
        <v>High season</v>
      </c>
      <c r="K117" s="117" t="str" cm="1">
        <f t="array" ref="K117">_xlfn.IFS(AND(H117="Weekday", J117="High season"), VLOOKUP(B117, high_weekday, 2, 0),
    AND(H117="Saturday", J117="High season"), VLOOKUP(B117, high_saturday, 2, 0),
    AND(H117="Sunday", J117="High season"), VLOOKUP(B117, high_sunday, 2, 0),
    AND(H117="Weekday", J117="Low season"), VLOOKUP(B117, low_weekdays, 2, 0),
    AND(H117="Saturday", J117="Low season"), VLOOKUP(B117, low_saturday, 2, 0),
    AND(H117="Sunday", J117="Low season"), VLOOKUP(B117, low_sunday, 2, 0),
    TRUE, "error")</f>
        <v>Off-peak</v>
      </c>
    </row>
    <row r="118" spans="1:11" x14ac:dyDescent="0.25">
      <c r="A118" s="111">
        <v>45141</v>
      </c>
      <c r="B118" s="86">
        <v>0.27083333333333298</v>
      </c>
      <c r="C118" s="91">
        <v>93</v>
      </c>
      <c r="D118" s="118">
        <v>13</v>
      </c>
      <c r="E118" s="119">
        <v>0.25</v>
      </c>
      <c r="F118" s="119">
        <v>0.27083333333333298</v>
      </c>
      <c r="G118" s="115">
        <f t="shared" si="4"/>
        <v>5</v>
      </c>
      <c r="H118" s="116" t="str" cm="1">
        <f t="array" ref="H118">_xlfn.IFS((G118&gt;=2)*(G118&lt;=6), "Weekday", G118=7, "Saturday", G118=1, "Sunday")</f>
        <v>Weekday</v>
      </c>
      <c r="I118" s="116">
        <f t="shared" si="5"/>
        <v>8</v>
      </c>
      <c r="J118" s="116" t="str">
        <f t="shared" si="3"/>
        <v>High season</v>
      </c>
      <c r="K118" s="117" t="str" cm="1">
        <f t="array" ref="K118">_xlfn.IFS(AND(H118="Weekday", J118="High season"), VLOOKUP(B118, high_weekday, 2, 0),
    AND(H118="Saturday", J118="High season"), VLOOKUP(B118, high_saturday, 2, 0),
    AND(H118="Sunday", J118="High season"), VLOOKUP(B118, high_sunday, 2, 0),
    AND(H118="Weekday", J118="Low season"), VLOOKUP(B118, low_weekdays, 2, 0),
    AND(H118="Saturday", J118="Low season"), VLOOKUP(B118, low_saturday, 2, 0),
    AND(H118="Sunday", J118="Low season"), VLOOKUP(B118, low_sunday, 2, 0),
    TRUE, "error")</f>
        <v>Peak</v>
      </c>
    </row>
    <row r="119" spans="1:11" x14ac:dyDescent="0.25">
      <c r="A119" s="111">
        <v>45141</v>
      </c>
      <c r="B119" s="86">
        <v>0.29166666666666702</v>
      </c>
      <c r="C119" s="91">
        <v>95</v>
      </c>
      <c r="D119" s="118">
        <v>14</v>
      </c>
      <c r="E119" s="119">
        <v>0.27083333333333298</v>
      </c>
      <c r="F119" s="119">
        <v>0.29166666666666702</v>
      </c>
      <c r="G119" s="115">
        <f t="shared" si="4"/>
        <v>5</v>
      </c>
      <c r="H119" s="116" t="str" cm="1">
        <f t="array" ref="H119">_xlfn.IFS((G119&gt;=2)*(G119&lt;=6), "Weekday", G119=7, "Saturday", G119=1, "Sunday")</f>
        <v>Weekday</v>
      </c>
      <c r="I119" s="116">
        <f t="shared" si="5"/>
        <v>8</v>
      </c>
      <c r="J119" s="116" t="str">
        <f t="shared" si="3"/>
        <v>High season</v>
      </c>
      <c r="K119" s="117" t="str" cm="1">
        <f t="array" ref="K119">_xlfn.IFS(AND(H119="Weekday", J119="High season"), VLOOKUP(B119, high_weekday, 2, 0),
    AND(H119="Saturday", J119="High season"), VLOOKUP(B119, high_saturday, 2, 0),
    AND(H119="Sunday", J119="High season"), VLOOKUP(B119, high_sunday, 2, 0),
    AND(H119="Weekday", J119="Low season"), VLOOKUP(B119, low_weekdays, 2, 0),
    AND(H119="Saturday", J119="Low season"), VLOOKUP(B119, low_saturday, 2, 0),
    AND(H119="Sunday", J119="Low season"), VLOOKUP(B119, low_sunday, 2, 0),
    TRUE, "error")</f>
        <v>Peak</v>
      </c>
    </row>
    <row r="120" spans="1:11" x14ac:dyDescent="0.25">
      <c r="A120" s="111">
        <v>45141</v>
      </c>
      <c r="B120" s="86">
        <v>0.3125</v>
      </c>
      <c r="C120" s="91">
        <v>89</v>
      </c>
      <c r="D120" s="118">
        <v>15</v>
      </c>
      <c r="E120" s="119">
        <v>0.29166666666666702</v>
      </c>
      <c r="F120" s="119">
        <v>0.3125</v>
      </c>
      <c r="G120" s="115">
        <f t="shared" si="4"/>
        <v>5</v>
      </c>
      <c r="H120" s="116" t="str" cm="1">
        <f t="array" ref="H120">_xlfn.IFS((G120&gt;=2)*(G120&lt;=6), "Weekday", G120=7, "Saturday", G120=1, "Sunday")</f>
        <v>Weekday</v>
      </c>
      <c r="I120" s="116">
        <f t="shared" si="5"/>
        <v>8</v>
      </c>
      <c r="J120" s="116" t="str">
        <f t="shared" si="3"/>
        <v>High season</v>
      </c>
      <c r="K120" s="117" t="str" cm="1">
        <f t="array" ref="K120">_xlfn.IFS(AND(H120="Weekday", J120="High season"), VLOOKUP(B120, high_weekday, 2, 0),
    AND(H120="Saturday", J120="High season"), VLOOKUP(B120, high_saturday, 2, 0),
    AND(H120="Sunday", J120="High season"), VLOOKUP(B120, high_sunday, 2, 0),
    AND(H120="Weekday", J120="Low season"), VLOOKUP(B120, low_weekdays, 2, 0),
    AND(H120="Saturday", J120="Low season"), VLOOKUP(B120, low_saturday, 2, 0),
    AND(H120="Sunday", J120="Low season"), VLOOKUP(B120, low_sunday, 2, 0),
    TRUE, "error")</f>
        <v>Peak</v>
      </c>
    </row>
    <row r="121" spans="1:11" x14ac:dyDescent="0.25">
      <c r="A121" s="111">
        <v>45141</v>
      </c>
      <c r="B121" s="86">
        <v>0.33333333333333298</v>
      </c>
      <c r="C121" s="91">
        <v>86</v>
      </c>
      <c r="D121" s="118">
        <v>16</v>
      </c>
      <c r="E121" s="119">
        <v>0.3125</v>
      </c>
      <c r="F121" s="119">
        <v>0.33333333333333298</v>
      </c>
      <c r="G121" s="115">
        <f t="shared" si="4"/>
        <v>5</v>
      </c>
      <c r="H121" s="116" t="str" cm="1">
        <f t="array" ref="H121">_xlfn.IFS((G121&gt;=2)*(G121&lt;=6), "Weekday", G121=7, "Saturday", G121=1, "Sunday")</f>
        <v>Weekday</v>
      </c>
      <c r="I121" s="116">
        <f t="shared" si="5"/>
        <v>8</v>
      </c>
      <c r="J121" s="116" t="str">
        <f t="shared" si="3"/>
        <v>High season</v>
      </c>
      <c r="K121" s="117" t="str" cm="1">
        <f t="array" ref="K121">_xlfn.IFS(AND(H121="Weekday", J121="High season"), VLOOKUP(B121, high_weekday, 2, 0),
    AND(H121="Saturday", J121="High season"), VLOOKUP(B121, high_saturday, 2, 0),
    AND(H121="Sunday", J121="High season"), VLOOKUP(B121, high_sunday, 2, 0),
    AND(H121="Weekday", J121="Low season"), VLOOKUP(B121, low_weekdays, 2, 0),
    AND(H121="Saturday", J121="Low season"), VLOOKUP(B121, low_saturday, 2, 0),
    AND(H121="Sunday", J121="Low season"), VLOOKUP(B121, low_sunday, 2, 0),
    TRUE, "error")</f>
        <v>Peak</v>
      </c>
    </row>
    <row r="122" spans="1:11" x14ac:dyDescent="0.25">
      <c r="A122" s="111">
        <v>45141</v>
      </c>
      <c r="B122" s="86">
        <v>0.35416666666666702</v>
      </c>
      <c r="C122" s="91">
        <v>56</v>
      </c>
      <c r="D122" s="118">
        <v>17</v>
      </c>
      <c r="E122" s="119">
        <v>0.33333333333333298</v>
      </c>
      <c r="F122" s="119">
        <v>0.35416666666666702</v>
      </c>
      <c r="G122" s="115">
        <f t="shared" si="4"/>
        <v>5</v>
      </c>
      <c r="H122" s="116" t="str" cm="1">
        <f t="array" ref="H122">_xlfn.IFS((G122&gt;=2)*(G122&lt;=6), "Weekday", G122=7, "Saturday", G122=1, "Sunday")</f>
        <v>Weekday</v>
      </c>
      <c r="I122" s="116">
        <f t="shared" si="5"/>
        <v>8</v>
      </c>
      <c r="J122" s="116" t="str">
        <f t="shared" ref="J122:J185" si="6">IF(AND(I122&gt;6, I122&lt;9), "High season", "Low season")</f>
        <v>High season</v>
      </c>
      <c r="K122" s="117" t="str" cm="1">
        <f t="array" ref="K122">_xlfn.IFS(AND(H122="Weekday", J122="High season"), VLOOKUP(B122, high_weekday, 2, 0),
    AND(H122="Saturday", J122="High season"), VLOOKUP(B122, high_saturday, 2, 0),
    AND(H122="Sunday", J122="High season"), VLOOKUP(B122, high_sunday, 2, 0),
    AND(H122="Weekday", J122="Low season"), VLOOKUP(B122, low_weekdays, 2, 0),
    AND(H122="Saturday", J122="Low season"), VLOOKUP(B122, low_saturday, 2, 0),
    AND(H122="Sunday", J122="Low season"), VLOOKUP(B122, low_sunday, 2, 0),
    TRUE, "error")</f>
        <v>Peak</v>
      </c>
    </row>
    <row r="123" spans="1:11" x14ac:dyDescent="0.25">
      <c r="A123" s="111">
        <v>45141</v>
      </c>
      <c r="B123" s="86">
        <v>0.375</v>
      </c>
      <c r="C123" s="91">
        <v>62</v>
      </c>
      <c r="D123" s="118">
        <v>18</v>
      </c>
      <c r="E123" s="119">
        <v>0.35416666666666702</v>
      </c>
      <c r="F123" s="119">
        <v>0.375</v>
      </c>
      <c r="G123" s="115">
        <f t="shared" ref="G123:G186" si="7">WEEKDAY(A123)</f>
        <v>5</v>
      </c>
      <c r="H123" s="116" t="str" cm="1">
        <f t="array" ref="H123">_xlfn.IFS((G123&gt;=2)*(G123&lt;=6), "Weekday", G123=7, "Saturday", G123=1, "Sunday")</f>
        <v>Weekday</v>
      </c>
      <c r="I123" s="116">
        <f t="shared" ref="I123:I186" si="8">MONTH(A123)</f>
        <v>8</v>
      </c>
      <c r="J123" s="116" t="str">
        <f t="shared" si="6"/>
        <v>High season</v>
      </c>
      <c r="K123" s="117" t="str" cm="1">
        <f t="array" ref="K123">_xlfn.IFS(AND(H123="Weekday", J123="High season"), VLOOKUP(B123, high_weekday, 2, 0),
    AND(H123="Saturday", J123="High season"), VLOOKUP(B123, high_saturday, 2, 0),
    AND(H123="Sunday", J123="High season"), VLOOKUP(B123, high_sunday, 2, 0),
    AND(H123="Weekday", J123="Low season"), VLOOKUP(B123, low_weekdays, 2, 0),
    AND(H123="Saturday", J123="Low season"), VLOOKUP(B123, low_saturday, 2, 0),
    AND(H123="Sunday", J123="Low season"), VLOOKUP(B123, low_sunday, 2, 0),
    TRUE, "error")</f>
        <v>Peak</v>
      </c>
    </row>
    <row r="124" spans="1:11" x14ac:dyDescent="0.25">
      <c r="A124" s="111">
        <v>45141</v>
      </c>
      <c r="B124" s="86">
        <v>0.39583333333333298</v>
      </c>
      <c r="C124" s="91">
        <v>82</v>
      </c>
      <c r="D124" s="118">
        <v>19</v>
      </c>
      <c r="E124" s="119">
        <v>0.375</v>
      </c>
      <c r="F124" s="119">
        <v>0.39583333333333298</v>
      </c>
      <c r="G124" s="115">
        <f t="shared" si="7"/>
        <v>5</v>
      </c>
      <c r="H124" s="116" t="str" cm="1">
        <f t="array" ref="H124">_xlfn.IFS((G124&gt;=2)*(G124&lt;=6), "Weekday", G124=7, "Saturday", G124=1, "Sunday")</f>
        <v>Weekday</v>
      </c>
      <c r="I124" s="116">
        <f t="shared" si="8"/>
        <v>8</v>
      </c>
      <c r="J124" s="116" t="str">
        <f t="shared" si="6"/>
        <v>High season</v>
      </c>
      <c r="K124" s="117" t="str" cm="1">
        <f t="array" ref="K124">_xlfn.IFS(AND(H124="Weekday", J124="High season"), VLOOKUP(B124, high_weekday, 2, 0),
    AND(H124="Saturday", J124="High season"), VLOOKUP(B124, high_saturday, 2, 0),
    AND(H124="Sunday", J124="High season"), VLOOKUP(B124, high_sunday, 2, 0),
    AND(H124="Weekday", J124="Low season"), VLOOKUP(B124, low_weekdays, 2, 0),
    AND(H124="Saturday", J124="Low season"), VLOOKUP(B124, low_saturday, 2, 0),
    AND(H124="Sunday", J124="Low season"), VLOOKUP(B124, low_sunday, 2, 0),
    TRUE, "error")</f>
        <v>Standard</v>
      </c>
    </row>
    <row r="125" spans="1:11" x14ac:dyDescent="0.25">
      <c r="A125" s="111">
        <v>45141</v>
      </c>
      <c r="B125" s="86">
        <v>0.41666666666666702</v>
      </c>
      <c r="C125" s="91">
        <v>94</v>
      </c>
      <c r="D125" s="118">
        <v>20</v>
      </c>
      <c r="E125" s="119">
        <v>0.39583333333333298</v>
      </c>
      <c r="F125" s="119">
        <v>0.41666666666666702</v>
      </c>
      <c r="G125" s="115">
        <f t="shared" si="7"/>
        <v>5</v>
      </c>
      <c r="H125" s="116" t="str" cm="1">
        <f t="array" ref="H125">_xlfn.IFS((G125&gt;=2)*(G125&lt;=6), "Weekday", G125=7, "Saturday", G125=1, "Sunday")</f>
        <v>Weekday</v>
      </c>
      <c r="I125" s="116">
        <f t="shared" si="8"/>
        <v>8</v>
      </c>
      <c r="J125" s="116" t="str">
        <f t="shared" si="6"/>
        <v>High season</v>
      </c>
      <c r="K125" s="117" t="str" cm="1">
        <f t="array" ref="K125">_xlfn.IFS(AND(H125="Weekday", J125="High season"), VLOOKUP(B125, high_weekday, 2, 0),
    AND(H125="Saturday", J125="High season"), VLOOKUP(B125, high_saturday, 2, 0),
    AND(H125="Sunday", J125="High season"), VLOOKUP(B125, high_sunday, 2, 0),
    AND(H125="Weekday", J125="Low season"), VLOOKUP(B125, low_weekdays, 2, 0),
    AND(H125="Saturday", J125="Low season"), VLOOKUP(B125, low_saturday, 2, 0),
    AND(H125="Sunday", J125="Low season"), VLOOKUP(B125, low_sunday, 2, 0),
    TRUE, "error")</f>
        <v>Standard</v>
      </c>
    </row>
    <row r="126" spans="1:11" x14ac:dyDescent="0.25">
      <c r="A126" s="111">
        <v>45141</v>
      </c>
      <c r="B126" s="86">
        <v>0.4375</v>
      </c>
      <c r="C126" s="91">
        <v>96</v>
      </c>
      <c r="D126" s="118">
        <v>21</v>
      </c>
      <c r="E126" s="119">
        <v>0.41666666666666702</v>
      </c>
      <c r="F126" s="119">
        <v>0.4375</v>
      </c>
      <c r="G126" s="115">
        <f t="shared" si="7"/>
        <v>5</v>
      </c>
      <c r="H126" s="116" t="str" cm="1">
        <f t="array" ref="H126">_xlfn.IFS((G126&gt;=2)*(G126&lt;=6), "Weekday", G126=7, "Saturday", G126=1, "Sunday")</f>
        <v>Weekday</v>
      </c>
      <c r="I126" s="116">
        <f t="shared" si="8"/>
        <v>8</v>
      </c>
      <c r="J126" s="116" t="str">
        <f t="shared" si="6"/>
        <v>High season</v>
      </c>
      <c r="K126" s="117" t="str" cm="1">
        <f t="array" ref="K126">_xlfn.IFS(AND(H126="Weekday", J126="High season"), VLOOKUP(B126, high_weekday, 2, 0),
    AND(H126="Saturday", J126="High season"), VLOOKUP(B126, high_saturday, 2, 0),
    AND(H126="Sunday", J126="High season"), VLOOKUP(B126, high_sunday, 2, 0),
    AND(H126="Weekday", J126="Low season"), VLOOKUP(B126, low_weekdays, 2, 0),
    AND(H126="Saturday", J126="Low season"), VLOOKUP(B126, low_saturday, 2, 0),
    AND(H126="Sunday", J126="Low season"), VLOOKUP(B126, low_sunday, 2, 0),
    TRUE, "error")</f>
        <v>Standard</v>
      </c>
    </row>
    <row r="127" spans="1:11" x14ac:dyDescent="0.25">
      <c r="A127" s="111">
        <v>45141</v>
      </c>
      <c r="B127" s="86">
        <v>0.45833333333333298</v>
      </c>
      <c r="C127" s="91">
        <v>100</v>
      </c>
      <c r="D127" s="118">
        <v>22</v>
      </c>
      <c r="E127" s="119">
        <v>0.4375</v>
      </c>
      <c r="F127" s="119">
        <v>0.45833333333333298</v>
      </c>
      <c r="G127" s="115">
        <f t="shared" si="7"/>
        <v>5</v>
      </c>
      <c r="H127" s="116" t="str" cm="1">
        <f t="array" ref="H127">_xlfn.IFS((G127&gt;=2)*(G127&lt;=6), "Weekday", G127=7, "Saturday", G127=1, "Sunday")</f>
        <v>Weekday</v>
      </c>
      <c r="I127" s="116">
        <f t="shared" si="8"/>
        <v>8</v>
      </c>
      <c r="J127" s="116" t="str">
        <f t="shared" si="6"/>
        <v>High season</v>
      </c>
      <c r="K127" s="117" t="str" cm="1">
        <f t="array" ref="K127">_xlfn.IFS(AND(H127="Weekday", J127="High season"), VLOOKUP(B127, high_weekday, 2, 0),
    AND(H127="Saturday", J127="High season"), VLOOKUP(B127, high_saturday, 2, 0),
    AND(H127="Sunday", J127="High season"), VLOOKUP(B127, high_sunday, 2, 0),
    AND(H127="Weekday", J127="Low season"), VLOOKUP(B127, low_weekdays, 2, 0),
    AND(H127="Saturday", J127="Low season"), VLOOKUP(B127, low_saturday, 2, 0),
    AND(H127="Sunday", J127="Low season"), VLOOKUP(B127, low_sunday, 2, 0),
    TRUE, "error")</f>
        <v>Standard</v>
      </c>
    </row>
    <row r="128" spans="1:11" x14ac:dyDescent="0.25">
      <c r="A128" s="111">
        <v>45141</v>
      </c>
      <c r="B128" s="86">
        <v>0.47916666666666702</v>
      </c>
      <c r="C128" s="91">
        <v>25</v>
      </c>
      <c r="D128" s="118">
        <v>23</v>
      </c>
      <c r="E128" s="119">
        <v>0.45833333333333298</v>
      </c>
      <c r="F128" s="119">
        <v>0.47916666666666702</v>
      </c>
      <c r="G128" s="115">
        <f t="shared" si="7"/>
        <v>5</v>
      </c>
      <c r="H128" s="116" t="str" cm="1">
        <f t="array" ref="H128">_xlfn.IFS((G128&gt;=2)*(G128&lt;=6), "Weekday", G128=7, "Saturday", G128=1, "Sunday")</f>
        <v>Weekday</v>
      </c>
      <c r="I128" s="116">
        <f t="shared" si="8"/>
        <v>8</v>
      </c>
      <c r="J128" s="116" t="str">
        <f t="shared" si="6"/>
        <v>High season</v>
      </c>
      <c r="K128" s="117" t="str" cm="1">
        <f t="array" ref="K128">_xlfn.IFS(AND(H128="Weekday", J128="High season"), VLOOKUP(B128, high_weekday, 2, 0),
    AND(H128="Saturday", J128="High season"), VLOOKUP(B128, high_saturday, 2, 0),
    AND(H128="Sunday", J128="High season"), VLOOKUP(B128, high_sunday, 2, 0),
    AND(H128="Weekday", J128="Low season"), VLOOKUP(B128, low_weekdays, 2, 0),
    AND(H128="Saturday", J128="Low season"), VLOOKUP(B128, low_saturday, 2, 0),
    AND(H128="Sunday", J128="Low season"), VLOOKUP(B128, low_sunday, 2, 0),
    TRUE, "error")</f>
        <v>Standard</v>
      </c>
    </row>
    <row r="129" spans="1:11" x14ac:dyDescent="0.25">
      <c r="A129" s="111">
        <v>45141</v>
      </c>
      <c r="B129" s="86">
        <v>0.5</v>
      </c>
      <c r="C129" s="91">
        <v>84</v>
      </c>
      <c r="D129" s="118">
        <v>24</v>
      </c>
      <c r="E129" s="119">
        <v>0.47916666666666702</v>
      </c>
      <c r="F129" s="119">
        <v>0.5</v>
      </c>
      <c r="G129" s="115">
        <f t="shared" si="7"/>
        <v>5</v>
      </c>
      <c r="H129" s="116" t="str" cm="1">
        <f t="array" ref="H129">_xlfn.IFS((G129&gt;=2)*(G129&lt;=6), "Weekday", G129=7, "Saturday", G129=1, "Sunday")</f>
        <v>Weekday</v>
      </c>
      <c r="I129" s="116">
        <f t="shared" si="8"/>
        <v>8</v>
      </c>
      <c r="J129" s="116" t="str">
        <f t="shared" si="6"/>
        <v>High season</v>
      </c>
      <c r="K129" s="117" t="str" cm="1">
        <f t="array" ref="K129">_xlfn.IFS(AND(H129="Weekday", J129="High season"), VLOOKUP(B129, high_weekday, 2, 0),
    AND(H129="Saturday", J129="High season"), VLOOKUP(B129, high_saturday, 2, 0),
    AND(H129="Sunday", J129="High season"), VLOOKUP(B129, high_sunday, 2, 0),
    AND(H129="Weekday", J129="Low season"), VLOOKUP(B129, low_weekdays, 2, 0),
    AND(H129="Saturday", J129="Low season"), VLOOKUP(B129, low_saturday, 2, 0),
    AND(H129="Sunday", J129="Low season"), VLOOKUP(B129, low_sunday, 2, 0),
    TRUE, "error")</f>
        <v>Standard</v>
      </c>
    </row>
    <row r="130" spans="1:11" x14ac:dyDescent="0.25">
      <c r="A130" s="111">
        <v>45141</v>
      </c>
      <c r="B130" s="86">
        <v>0.52083333333333304</v>
      </c>
      <c r="C130" s="91">
        <v>94</v>
      </c>
      <c r="D130" s="118">
        <v>25</v>
      </c>
      <c r="E130" s="119">
        <v>0.5</v>
      </c>
      <c r="F130" s="119">
        <v>0.52083333333333304</v>
      </c>
      <c r="G130" s="115">
        <f t="shared" si="7"/>
        <v>5</v>
      </c>
      <c r="H130" s="116" t="str" cm="1">
        <f t="array" ref="H130">_xlfn.IFS((G130&gt;=2)*(G130&lt;=6), "Weekday", G130=7, "Saturday", G130=1, "Sunday")</f>
        <v>Weekday</v>
      </c>
      <c r="I130" s="116">
        <f t="shared" si="8"/>
        <v>8</v>
      </c>
      <c r="J130" s="116" t="str">
        <f t="shared" si="6"/>
        <v>High season</v>
      </c>
      <c r="K130" s="117" t="str" cm="1">
        <f t="array" ref="K130">_xlfn.IFS(AND(H130="Weekday", J130="High season"), VLOOKUP(B130, high_weekday, 2, 0),
    AND(H130="Saturday", J130="High season"), VLOOKUP(B130, high_saturday, 2, 0),
    AND(H130="Sunday", J130="High season"), VLOOKUP(B130, high_sunday, 2, 0),
    AND(H130="Weekday", J130="Low season"), VLOOKUP(B130, low_weekdays, 2, 0),
    AND(H130="Saturday", J130="Low season"), VLOOKUP(B130, low_saturday, 2, 0),
    AND(H130="Sunday", J130="Low season"), VLOOKUP(B130, low_sunday, 2, 0),
    TRUE, "error")</f>
        <v>Standard</v>
      </c>
    </row>
    <row r="131" spans="1:11" x14ac:dyDescent="0.25">
      <c r="A131" s="111">
        <v>45141</v>
      </c>
      <c r="B131" s="86">
        <v>0.54166666666666696</v>
      </c>
      <c r="C131" s="91">
        <v>83</v>
      </c>
      <c r="D131" s="118">
        <v>26</v>
      </c>
      <c r="E131" s="119">
        <v>0.52083333333333304</v>
      </c>
      <c r="F131" s="119">
        <v>0.54166666666666696</v>
      </c>
      <c r="G131" s="115">
        <f t="shared" si="7"/>
        <v>5</v>
      </c>
      <c r="H131" s="116" t="str" cm="1">
        <f t="array" ref="H131">_xlfn.IFS((G131&gt;=2)*(G131&lt;=6), "Weekday", G131=7, "Saturday", G131=1, "Sunday")</f>
        <v>Weekday</v>
      </c>
      <c r="I131" s="116">
        <f t="shared" si="8"/>
        <v>8</v>
      </c>
      <c r="J131" s="116" t="str">
        <f t="shared" si="6"/>
        <v>High season</v>
      </c>
      <c r="K131" s="117" t="str" cm="1">
        <f t="array" ref="K131">_xlfn.IFS(AND(H131="Weekday", J131="High season"), VLOOKUP(B131, high_weekday, 2, 0),
    AND(H131="Saturday", J131="High season"), VLOOKUP(B131, high_saturday, 2, 0),
    AND(H131="Sunday", J131="High season"), VLOOKUP(B131, high_sunday, 2, 0),
    AND(H131="Weekday", J131="Low season"), VLOOKUP(B131, low_weekdays, 2, 0),
    AND(H131="Saturday", J131="Low season"), VLOOKUP(B131, low_saturday, 2, 0),
    AND(H131="Sunday", J131="Low season"), VLOOKUP(B131, low_sunday, 2, 0),
    TRUE, "error")</f>
        <v>Standard</v>
      </c>
    </row>
    <row r="132" spans="1:11" x14ac:dyDescent="0.25">
      <c r="A132" s="111">
        <v>45141</v>
      </c>
      <c r="B132" s="86">
        <v>0.5625</v>
      </c>
      <c r="C132" s="91">
        <v>73</v>
      </c>
      <c r="D132" s="118">
        <v>27</v>
      </c>
      <c r="E132" s="119">
        <v>0.54166666666666696</v>
      </c>
      <c r="F132" s="119">
        <v>0.5625</v>
      </c>
      <c r="G132" s="115">
        <f t="shared" si="7"/>
        <v>5</v>
      </c>
      <c r="H132" s="116" t="str" cm="1">
        <f t="array" ref="H132">_xlfn.IFS((G132&gt;=2)*(G132&lt;=6), "Weekday", G132=7, "Saturday", G132=1, "Sunday")</f>
        <v>Weekday</v>
      </c>
      <c r="I132" s="116">
        <f t="shared" si="8"/>
        <v>8</v>
      </c>
      <c r="J132" s="116" t="str">
        <f t="shared" si="6"/>
        <v>High season</v>
      </c>
      <c r="K132" s="117" t="str" cm="1">
        <f t="array" ref="K132">_xlfn.IFS(AND(H132="Weekday", J132="High season"), VLOOKUP(B132, high_weekday, 2, 0),
    AND(H132="Saturday", J132="High season"), VLOOKUP(B132, high_saturday, 2, 0),
    AND(H132="Sunday", J132="High season"), VLOOKUP(B132, high_sunday, 2, 0),
    AND(H132="Weekday", J132="Low season"), VLOOKUP(B132, low_weekdays, 2, 0),
    AND(H132="Saturday", J132="Low season"), VLOOKUP(B132, low_saturday, 2, 0),
    AND(H132="Sunday", J132="Low season"), VLOOKUP(B132, low_sunday, 2, 0),
    TRUE, "error")</f>
        <v>Standard</v>
      </c>
    </row>
    <row r="133" spans="1:11" x14ac:dyDescent="0.25">
      <c r="A133" s="111">
        <v>45141</v>
      </c>
      <c r="B133" s="86">
        <v>0.58333333333333304</v>
      </c>
      <c r="C133" s="91">
        <v>99</v>
      </c>
      <c r="D133" s="118">
        <v>28</v>
      </c>
      <c r="E133" s="119">
        <v>0.5625</v>
      </c>
      <c r="F133" s="119">
        <v>0.58333333333333304</v>
      </c>
      <c r="G133" s="115">
        <f t="shared" si="7"/>
        <v>5</v>
      </c>
      <c r="H133" s="116" t="str" cm="1">
        <f t="array" ref="H133">_xlfn.IFS((G133&gt;=2)*(G133&lt;=6), "Weekday", G133=7, "Saturday", G133=1, "Sunday")</f>
        <v>Weekday</v>
      </c>
      <c r="I133" s="116">
        <f t="shared" si="8"/>
        <v>8</v>
      </c>
      <c r="J133" s="116" t="str">
        <f t="shared" si="6"/>
        <v>High season</v>
      </c>
      <c r="K133" s="117" t="str" cm="1">
        <f t="array" ref="K133">_xlfn.IFS(AND(H133="Weekday", J133="High season"), VLOOKUP(B133, high_weekday, 2, 0),
    AND(H133="Saturday", J133="High season"), VLOOKUP(B133, high_saturday, 2, 0),
    AND(H133="Sunday", J133="High season"), VLOOKUP(B133, high_sunday, 2, 0),
    AND(H133="Weekday", J133="Low season"), VLOOKUP(B133, low_weekdays, 2, 0),
    AND(H133="Saturday", J133="Low season"), VLOOKUP(B133, low_saturday, 2, 0),
    AND(H133="Sunday", J133="Low season"), VLOOKUP(B133, low_sunday, 2, 0),
    TRUE, "error")</f>
        <v>Standard</v>
      </c>
    </row>
    <row r="134" spans="1:11" x14ac:dyDescent="0.25">
      <c r="A134" s="111">
        <v>45141</v>
      </c>
      <c r="B134" s="86">
        <v>0.60416666666666696</v>
      </c>
      <c r="C134" s="91">
        <v>46</v>
      </c>
      <c r="D134" s="118">
        <v>29</v>
      </c>
      <c r="E134" s="119">
        <v>0.58333333333333304</v>
      </c>
      <c r="F134" s="119">
        <v>0.60416666666666696</v>
      </c>
      <c r="G134" s="115">
        <f t="shared" si="7"/>
        <v>5</v>
      </c>
      <c r="H134" s="116" t="str" cm="1">
        <f t="array" ref="H134">_xlfn.IFS((G134&gt;=2)*(G134&lt;=6), "Weekday", G134=7, "Saturday", G134=1, "Sunday")</f>
        <v>Weekday</v>
      </c>
      <c r="I134" s="116">
        <f t="shared" si="8"/>
        <v>8</v>
      </c>
      <c r="J134" s="116" t="str">
        <f t="shared" si="6"/>
        <v>High season</v>
      </c>
      <c r="K134" s="117" t="str" cm="1">
        <f t="array" ref="K134">_xlfn.IFS(AND(H134="Weekday", J134="High season"), VLOOKUP(B134, high_weekday, 2, 0),
    AND(H134="Saturday", J134="High season"), VLOOKUP(B134, high_saturday, 2, 0),
    AND(H134="Sunday", J134="High season"), VLOOKUP(B134, high_sunday, 2, 0),
    AND(H134="Weekday", J134="Low season"), VLOOKUP(B134, low_weekdays, 2, 0),
    AND(H134="Saturday", J134="Low season"), VLOOKUP(B134, low_saturday, 2, 0),
    AND(H134="Sunday", J134="Low season"), VLOOKUP(B134, low_sunday, 2, 0),
    TRUE, "error")</f>
        <v>Standard</v>
      </c>
    </row>
    <row r="135" spans="1:11" x14ac:dyDescent="0.25">
      <c r="A135" s="111">
        <v>45141</v>
      </c>
      <c r="B135" s="86">
        <v>0.625</v>
      </c>
      <c r="C135" s="91">
        <v>88</v>
      </c>
      <c r="D135" s="118">
        <v>30</v>
      </c>
      <c r="E135" s="119">
        <v>0.60416666666666696</v>
      </c>
      <c r="F135" s="119">
        <v>0.625</v>
      </c>
      <c r="G135" s="115">
        <f t="shared" si="7"/>
        <v>5</v>
      </c>
      <c r="H135" s="116" t="str" cm="1">
        <f t="array" ref="H135">_xlfn.IFS((G135&gt;=2)*(G135&lt;=6), "Weekday", G135=7, "Saturday", G135=1, "Sunday")</f>
        <v>Weekday</v>
      </c>
      <c r="I135" s="116">
        <f t="shared" si="8"/>
        <v>8</v>
      </c>
      <c r="J135" s="116" t="str">
        <f t="shared" si="6"/>
        <v>High season</v>
      </c>
      <c r="K135" s="117" t="str" cm="1">
        <f t="array" ref="K135">_xlfn.IFS(AND(H135="Weekday", J135="High season"), VLOOKUP(B135, high_weekday, 2, 0),
    AND(H135="Saturday", J135="High season"), VLOOKUP(B135, high_saturday, 2, 0),
    AND(H135="Sunday", J135="High season"), VLOOKUP(B135, high_sunday, 2, 0),
    AND(H135="Weekday", J135="Low season"), VLOOKUP(B135, low_weekdays, 2, 0),
    AND(H135="Saturday", J135="Low season"), VLOOKUP(B135, low_saturday, 2, 0),
    AND(H135="Sunday", J135="Low season"), VLOOKUP(B135, low_sunday, 2, 0),
    TRUE, "error")</f>
        <v>Standard</v>
      </c>
    </row>
    <row r="136" spans="1:11" x14ac:dyDescent="0.25">
      <c r="A136" s="111">
        <v>45141</v>
      </c>
      <c r="B136" s="86">
        <v>0.64583333333333304</v>
      </c>
      <c r="C136" s="91">
        <v>97</v>
      </c>
      <c r="D136" s="118">
        <v>31</v>
      </c>
      <c r="E136" s="119">
        <v>0.625</v>
      </c>
      <c r="F136" s="119">
        <v>0.64583333333333304</v>
      </c>
      <c r="G136" s="115">
        <f t="shared" si="7"/>
        <v>5</v>
      </c>
      <c r="H136" s="116" t="str" cm="1">
        <f t="array" ref="H136">_xlfn.IFS((G136&gt;=2)*(G136&lt;=6), "Weekday", G136=7, "Saturday", G136=1, "Sunday")</f>
        <v>Weekday</v>
      </c>
      <c r="I136" s="116">
        <f t="shared" si="8"/>
        <v>8</v>
      </c>
      <c r="J136" s="116" t="str">
        <f t="shared" si="6"/>
        <v>High season</v>
      </c>
      <c r="K136" s="117" t="str" cm="1">
        <f t="array" ref="K136">_xlfn.IFS(AND(H136="Weekday", J136="High season"), VLOOKUP(B136, high_weekday, 2, 0),
    AND(H136="Saturday", J136="High season"), VLOOKUP(B136, high_saturday, 2, 0),
    AND(H136="Sunday", J136="High season"), VLOOKUP(B136, high_sunday, 2, 0),
    AND(H136="Weekday", J136="Low season"), VLOOKUP(B136, low_weekdays, 2, 0),
    AND(H136="Saturday", J136="Low season"), VLOOKUP(B136, low_saturday, 2, 0),
    AND(H136="Sunday", J136="Low season"), VLOOKUP(B136, low_sunday, 2, 0),
    TRUE, "error")</f>
        <v>Standard</v>
      </c>
    </row>
    <row r="137" spans="1:11" x14ac:dyDescent="0.25">
      <c r="A137" s="111">
        <v>45141</v>
      </c>
      <c r="B137" s="86">
        <v>0.66666666666666696</v>
      </c>
      <c r="C137" s="91">
        <v>57</v>
      </c>
      <c r="D137" s="118">
        <v>32</v>
      </c>
      <c r="E137" s="119">
        <v>0.64583333333333304</v>
      </c>
      <c r="F137" s="119">
        <v>0.66666666666666696</v>
      </c>
      <c r="G137" s="115">
        <f t="shared" si="7"/>
        <v>5</v>
      </c>
      <c r="H137" s="116" t="str" cm="1">
        <f t="array" ref="H137">_xlfn.IFS((G137&gt;=2)*(G137&lt;=6), "Weekday", G137=7, "Saturday", G137=1, "Sunday")</f>
        <v>Weekday</v>
      </c>
      <c r="I137" s="116">
        <f t="shared" si="8"/>
        <v>8</v>
      </c>
      <c r="J137" s="116" t="str">
        <f t="shared" si="6"/>
        <v>High season</v>
      </c>
      <c r="K137" s="117" t="str" cm="1">
        <f t="array" ref="K137">_xlfn.IFS(AND(H137="Weekday", J137="High season"), VLOOKUP(B137, high_weekday, 2, 0),
    AND(H137="Saturday", J137="High season"), VLOOKUP(B137, high_saturday, 2, 0),
    AND(H137="Sunday", J137="High season"), VLOOKUP(B137, high_sunday, 2, 0),
    AND(H137="Weekday", J137="Low season"), VLOOKUP(B137, low_weekdays, 2, 0),
    AND(H137="Saturday", J137="Low season"), VLOOKUP(B137, low_saturday, 2, 0),
    AND(H137="Sunday", J137="Low season"), VLOOKUP(B137, low_sunday, 2, 0),
    TRUE, "error")</f>
        <v>Standard</v>
      </c>
    </row>
    <row r="138" spans="1:11" x14ac:dyDescent="0.25">
      <c r="A138" s="111">
        <v>45141</v>
      </c>
      <c r="B138" s="86">
        <v>0.6875</v>
      </c>
      <c r="C138" s="91">
        <v>70</v>
      </c>
      <c r="D138" s="118">
        <v>33</v>
      </c>
      <c r="E138" s="119">
        <v>0.66666666666666696</v>
      </c>
      <c r="F138" s="119">
        <v>0.6875</v>
      </c>
      <c r="G138" s="115">
        <f t="shared" si="7"/>
        <v>5</v>
      </c>
      <c r="H138" s="116" t="str" cm="1">
        <f t="array" ref="H138">_xlfn.IFS((G138&gt;=2)*(G138&lt;=6), "Weekday", G138=7, "Saturday", G138=1, "Sunday")</f>
        <v>Weekday</v>
      </c>
      <c r="I138" s="116">
        <f t="shared" si="8"/>
        <v>8</v>
      </c>
      <c r="J138" s="116" t="str">
        <f t="shared" si="6"/>
        <v>High season</v>
      </c>
      <c r="K138" s="117" t="str" cm="1">
        <f t="array" ref="K138">_xlfn.IFS(AND(H138="Weekday", J138="High season"), VLOOKUP(B138, high_weekday, 2, 0),
    AND(H138="Saturday", J138="High season"), VLOOKUP(B138, high_saturday, 2, 0),
    AND(H138="Sunday", J138="High season"), VLOOKUP(B138, high_sunday, 2, 0),
    AND(H138="Weekday", J138="Low season"), VLOOKUP(B138, low_weekdays, 2, 0),
    AND(H138="Saturday", J138="Low season"), VLOOKUP(B138, low_saturday, 2, 0),
    AND(H138="Sunday", J138="Low season"), VLOOKUP(B138, low_sunday, 2, 0),
    TRUE, "error")</f>
        <v>Standard</v>
      </c>
    </row>
    <row r="139" spans="1:11" x14ac:dyDescent="0.25">
      <c r="A139" s="111">
        <v>45141</v>
      </c>
      <c r="B139" s="86">
        <v>0.70833333333333304</v>
      </c>
      <c r="C139" s="91">
        <v>17</v>
      </c>
      <c r="D139" s="118">
        <v>34</v>
      </c>
      <c r="E139" s="119">
        <v>0.6875</v>
      </c>
      <c r="F139" s="119">
        <v>0.70833333333333304</v>
      </c>
      <c r="G139" s="115">
        <f t="shared" si="7"/>
        <v>5</v>
      </c>
      <c r="H139" s="116" t="str" cm="1">
        <f t="array" ref="H139">_xlfn.IFS((G139&gt;=2)*(G139&lt;=6), "Weekday", G139=7, "Saturday", G139=1, "Sunday")</f>
        <v>Weekday</v>
      </c>
      <c r="I139" s="116">
        <f t="shared" si="8"/>
        <v>8</v>
      </c>
      <c r="J139" s="116" t="str">
        <f t="shared" si="6"/>
        <v>High season</v>
      </c>
      <c r="K139" s="117" t="str" cm="1">
        <f t="array" ref="K139">_xlfn.IFS(AND(H139="Weekday", J139="High season"), VLOOKUP(B139, high_weekday, 2, 0),
    AND(H139="Saturday", J139="High season"), VLOOKUP(B139, high_saturday, 2, 0),
    AND(H139="Sunday", J139="High season"), VLOOKUP(B139, high_sunday, 2, 0),
    AND(H139="Weekday", J139="Low season"), VLOOKUP(B139, low_weekdays, 2, 0),
    AND(H139="Saturday", J139="Low season"), VLOOKUP(B139, low_saturday, 2, 0),
    AND(H139="Sunday", J139="Low season"), VLOOKUP(B139, low_sunday, 2, 0),
    TRUE, "error")</f>
        <v>Standard</v>
      </c>
    </row>
    <row r="140" spans="1:11" x14ac:dyDescent="0.25">
      <c r="A140" s="111">
        <v>45141</v>
      </c>
      <c r="B140" s="86">
        <v>0.72916666666666696</v>
      </c>
      <c r="C140" s="91">
        <v>43</v>
      </c>
      <c r="D140" s="118">
        <v>35</v>
      </c>
      <c r="E140" s="119">
        <v>0.70833333333333304</v>
      </c>
      <c r="F140" s="119">
        <v>0.72916666666666696</v>
      </c>
      <c r="G140" s="115">
        <f t="shared" si="7"/>
        <v>5</v>
      </c>
      <c r="H140" s="116" t="str" cm="1">
        <f t="array" ref="H140">_xlfn.IFS((G140&gt;=2)*(G140&lt;=6), "Weekday", G140=7, "Saturday", G140=1, "Sunday")</f>
        <v>Weekday</v>
      </c>
      <c r="I140" s="116">
        <f t="shared" si="8"/>
        <v>8</v>
      </c>
      <c r="J140" s="116" t="str">
        <f t="shared" si="6"/>
        <v>High season</v>
      </c>
      <c r="K140" s="117" t="str" cm="1">
        <f t="array" ref="K140">_xlfn.IFS(AND(H140="Weekday", J140="High season"), VLOOKUP(B140, high_weekday, 2, 0),
    AND(H140="Saturday", J140="High season"), VLOOKUP(B140, high_saturday, 2, 0),
    AND(H140="Sunday", J140="High season"), VLOOKUP(B140, high_sunday, 2, 0),
    AND(H140="Weekday", J140="Low season"), VLOOKUP(B140, low_weekdays, 2, 0),
    AND(H140="Saturday", J140="Low season"), VLOOKUP(B140, low_saturday, 2, 0),
    AND(H140="Sunday", J140="Low season"), VLOOKUP(B140, low_sunday, 2, 0),
    TRUE, "error")</f>
        <v>Peak</v>
      </c>
    </row>
    <row r="141" spans="1:11" x14ac:dyDescent="0.25">
      <c r="A141" s="111">
        <v>45141</v>
      </c>
      <c r="B141" s="86">
        <v>0.75</v>
      </c>
      <c r="C141" s="91">
        <v>58</v>
      </c>
      <c r="D141" s="118">
        <v>36</v>
      </c>
      <c r="E141" s="119">
        <v>0.72916666666666696</v>
      </c>
      <c r="F141" s="119">
        <v>0.75</v>
      </c>
      <c r="G141" s="115">
        <f t="shared" si="7"/>
        <v>5</v>
      </c>
      <c r="H141" s="116" t="str" cm="1">
        <f t="array" ref="H141">_xlfn.IFS((G141&gt;=2)*(G141&lt;=6), "Weekday", G141=7, "Saturday", G141=1, "Sunday")</f>
        <v>Weekday</v>
      </c>
      <c r="I141" s="116">
        <f t="shared" si="8"/>
        <v>8</v>
      </c>
      <c r="J141" s="116" t="str">
        <f t="shared" si="6"/>
        <v>High season</v>
      </c>
      <c r="K141" s="117" t="str" cm="1">
        <f t="array" ref="K141">_xlfn.IFS(AND(H141="Weekday", J141="High season"), VLOOKUP(B141, high_weekday, 2, 0),
    AND(H141="Saturday", J141="High season"), VLOOKUP(B141, high_saturday, 2, 0),
    AND(H141="Sunday", J141="High season"), VLOOKUP(B141, high_sunday, 2, 0),
    AND(H141="Weekday", J141="Low season"), VLOOKUP(B141, low_weekdays, 2, 0),
    AND(H141="Saturday", J141="Low season"), VLOOKUP(B141, low_saturday, 2, 0),
    AND(H141="Sunday", J141="Low season"), VLOOKUP(B141, low_sunday, 2, 0),
    TRUE, "error")</f>
        <v>Peak</v>
      </c>
    </row>
    <row r="142" spans="1:11" x14ac:dyDescent="0.25">
      <c r="A142" s="111">
        <v>45141</v>
      </c>
      <c r="B142" s="86">
        <v>0.77083333333333304</v>
      </c>
      <c r="C142" s="91">
        <v>83</v>
      </c>
      <c r="D142" s="118">
        <v>37</v>
      </c>
      <c r="E142" s="119">
        <v>0.75</v>
      </c>
      <c r="F142" s="119">
        <v>0.77083333333333304</v>
      </c>
      <c r="G142" s="115">
        <f t="shared" si="7"/>
        <v>5</v>
      </c>
      <c r="H142" s="116" t="str" cm="1">
        <f t="array" ref="H142">_xlfn.IFS((G142&gt;=2)*(G142&lt;=6), "Weekday", G142=7, "Saturday", G142=1, "Sunday")</f>
        <v>Weekday</v>
      </c>
      <c r="I142" s="116">
        <f t="shared" si="8"/>
        <v>8</v>
      </c>
      <c r="J142" s="116" t="str">
        <f t="shared" si="6"/>
        <v>High season</v>
      </c>
      <c r="K142" s="117" t="str" cm="1">
        <f t="array" ref="K142">_xlfn.IFS(AND(H142="Weekday", J142="High season"), VLOOKUP(B142, high_weekday, 2, 0),
    AND(H142="Saturday", J142="High season"), VLOOKUP(B142, high_saturday, 2, 0),
    AND(H142="Sunday", J142="High season"), VLOOKUP(B142, high_sunday, 2, 0),
    AND(H142="Weekday", J142="Low season"), VLOOKUP(B142, low_weekdays, 2, 0),
    AND(H142="Saturday", J142="Low season"), VLOOKUP(B142, low_saturday, 2, 0),
    AND(H142="Sunday", J142="Low season"), VLOOKUP(B142, low_sunday, 2, 0),
    TRUE, "error")</f>
        <v>Peak</v>
      </c>
    </row>
    <row r="143" spans="1:11" x14ac:dyDescent="0.25">
      <c r="A143" s="111">
        <v>45141</v>
      </c>
      <c r="B143" s="86">
        <v>0.79166666666666696</v>
      </c>
      <c r="C143" s="91">
        <v>96</v>
      </c>
      <c r="D143" s="118">
        <v>38</v>
      </c>
      <c r="E143" s="119">
        <v>0.77083333333333304</v>
      </c>
      <c r="F143" s="119">
        <v>0.79166666666666696</v>
      </c>
      <c r="G143" s="115">
        <f t="shared" si="7"/>
        <v>5</v>
      </c>
      <c r="H143" s="116" t="str" cm="1">
        <f t="array" ref="H143">_xlfn.IFS((G143&gt;=2)*(G143&lt;=6), "Weekday", G143=7, "Saturday", G143=1, "Sunday")</f>
        <v>Weekday</v>
      </c>
      <c r="I143" s="116">
        <f t="shared" si="8"/>
        <v>8</v>
      </c>
      <c r="J143" s="116" t="str">
        <f t="shared" si="6"/>
        <v>High season</v>
      </c>
      <c r="K143" s="117" t="str" cm="1">
        <f t="array" ref="K143">_xlfn.IFS(AND(H143="Weekday", J143="High season"), VLOOKUP(B143, high_weekday, 2, 0),
    AND(H143="Saturday", J143="High season"), VLOOKUP(B143, high_saturday, 2, 0),
    AND(H143="Sunday", J143="High season"), VLOOKUP(B143, high_sunday, 2, 0),
    AND(H143="Weekday", J143="Low season"), VLOOKUP(B143, low_weekdays, 2, 0),
    AND(H143="Saturday", J143="Low season"), VLOOKUP(B143, low_saturday, 2, 0),
    AND(H143="Sunday", J143="Low season"), VLOOKUP(B143, low_sunday, 2, 0),
    TRUE, "error")</f>
        <v>Peak</v>
      </c>
    </row>
    <row r="144" spans="1:11" x14ac:dyDescent="0.25">
      <c r="A144" s="111">
        <v>45141</v>
      </c>
      <c r="B144" s="86">
        <v>0.8125</v>
      </c>
      <c r="C144" s="91">
        <v>86</v>
      </c>
      <c r="D144" s="118">
        <v>39</v>
      </c>
      <c r="E144" s="119">
        <v>0.79166666666666696</v>
      </c>
      <c r="F144" s="119">
        <v>0.8125</v>
      </c>
      <c r="G144" s="115">
        <f t="shared" si="7"/>
        <v>5</v>
      </c>
      <c r="H144" s="116" t="str" cm="1">
        <f t="array" ref="H144">_xlfn.IFS((G144&gt;=2)*(G144&lt;=6), "Weekday", G144=7, "Saturday", G144=1, "Sunday")</f>
        <v>Weekday</v>
      </c>
      <c r="I144" s="116">
        <f t="shared" si="8"/>
        <v>8</v>
      </c>
      <c r="J144" s="116" t="str">
        <f t="shared" si="6"/>
        <v>High season</v>
      </c>
      <c r="K144" s="117" t="str" cm="1">
        <f t="array" ref="K144">_xlfn.IFS(AND(H144="Weekday", J144="High season"), VLOOKUP(B144, high_weekday, 2, 0),
    AND(H144="Saturday", J144="High season"), VLOOKUP(B144, high_saturday, 2, 0),
    AND(H144="Sunday", J144="High season"), VLOOKUP(B144, high_sunday, 2, 0),
    AND(H144="Weekday", J144="Low season"), VLOOKUP(B144, low_weekdays, 2, 0),
    AND(H144="Saturday", J144="Low season"), VLOOKUP(B144, low_saturday, 2, 0),
    AND(H144="Sunday", J144="Low season"), VLOOKUP(B144, low_sunday, 2, 0),
    TRUE, "error")</f>
        <v>Standard</v>
      </c>
    </row>
    <row r="145" spans="1:11" x14ac:dyDescent="0.25">
      <c r="A145" s="111">
        <v>45141</v>
      </c>
      <c r="B145" s="86">
        <v>0.83333333333333304</v>
      </c>
      <c r="C145" s="91">
        <v>72</v>
      </c>
      <c r="D145" s="118">
        <v>40</v>
      </c>
      <c r="E145" s="119">
        <v>0.8125</v>
      </c>
      <c r="F145" s="119">
        <v>0.83333333333333304</v>
      </c>
      <c r="G145" s="115">
        <f t="shared" si="7"/>
        <v>5</v>
      </c>
      <c r="H145" s="116" t="str" cm="1">
        <f t="array" ref="H145">_xlfn.IFS((G145&gt;=2)*(G145&lt;=6), "Weekday", G145=7, "Saturday", G145=1, "Sunday")</f>
        <v>Weekday</v>
      </c>
      <c r="I145" s="116">
        <f t="shared" si="8"/>
        <v>8</v>
      </c>
      <c r="J145" s="116" t="str">
        <f t="shared" si="6"/>
        <v>High season</v>
      </c>
      <c r="K145" s="117" t="str" cm="1">
        <f t="array" ref="K145">_xlfn.IFS(AND(H145="Weekday", J145="High season"), VLOOKUP(B145, high_weekday, 2, 0),
    AND(H145="Saturday", J145="High season"), VLOOKUP(B145, high_saturday, 2, 0),
    AND(H145="Sunday", J145="High season"), VLOOKUP(B145, high_sunday, 2, 0),
    AND(H145="Weekday", J145="Low season"), VLOOKUP(B145, low_weekdays, 2, 0),
    AND(H145="Saturday", J145="Low season"), VLOOKUP(B145, low_saturday, 2, 0),
    AND(H145="Sunday", J145="Low season"), VLOOKUP(B145, low_sunday, 2, 0),
    TRUE, "error")</f>
        <v>Standard</v>
      </c>
    </row>
    <row r="146" spans="1:11" x14ac:dyDescent="0.25">
      <c r="A146" s="111">
        <v>45141</v>
      </c>
      <c r="B146" s="86">
        <v>0.85416666666666696</v>
      </c>
      <c r="C146" s="91">
        <v>27</v>
      </c>
      <c r="D146" s="118">
        <v>41</v>
      </c>
      <c r="E146" s="119">
        <v>0.83333333333333304</v>
      </c>
      <c r="F146" s="119">
        <v>0.85416666666666696</v>
      </c>
      <c r="G146" s="115">
        <f t="shared" si="7"/>
        <v>5</v>
      </c>
      <c r="H146" s="116" t="str" cm="1">
        <f t="array" ref="H146">_xlfn.IFS((G146&gt;=2)*(G146&lt;=6), "Weekday", G146=7, "Saturday", G146=1, "Sunday")</f>
        <v>Weekday</v>
      </c>
      <c r="I146" s="116">
        <f t="shared" si="8"/>
        <v>8</v>
      </c>
      <c r="J146" s="116" t="str">
        <f t="shared" si="6"/>
        <v>High season</v>
      </c>
      <c r="K146" s="117" t="str" cm="1">
        <f t="array" ref="K146">_xlfn.IFS(AND(H146="Weekday", J146="High season"), VLOOKUP(B146, high_weekday, 2, 0),
    AND(H146="Saturday", J146="High season"), VLOOKUP(B146, high_saturday, 2, 0),
    AND(H146="Sunday", J146="High season"), VLOOKUP(B146, high_sunday, 2, 0),
    AND(H146="Weekday", J146="Low season"), VLOOKUP(B146, low_weekdays, 2, 0),
    AND(H146="Saturday", J146="Low season"), VLOOKUP(B146, low_saturday, 2, 0),
    AND(H146="Sunday", J146="Low season"), VLOOKUP(B146, low_sunday, 2, 0),
    TRUE, "error")</f>
        <v>Standard</v>
      </c>
    </row>
    <row r="147" spans="1:11" x14ac:dyDescent="0.25">
      <c r="A147" s="111">
        <v>45141</v>
      </c>
      <c r="B147" s="86">
        <v>0.875</v>
      </c>
      <c r="C147" s="91">
        <v>53</v>
      </c>
      <c r="D147" s="118">
        <v>42</v>
      </c>
      <c r="E147" s="119">
        <v>0.85416666666666696</v>
      </c>
      <c r="F147" s="119">
        <v>0.875</v>
      </c>
      <c r="G147" s="115">
        <f t="shared" si="7"/>
        <v>5</v>
      </c>
      <c r="H147" s="116" t="str" cm="1">
        <f t="array" ref="H147">_xlfn.IFS((G147&gt;=2)*(G147&lt;=6), "Weekday", G147=7, "Saturday", G147=1, "Sunday")</f>
        <v>Weekday</v>
      </c>
      <c r="I147" s="116">
        <f t="shared" si="8"/>
        <v>8</v>
      </c>
      <c r="J147" s="116" t="str">
        <f t="shared" si="6"/>
        <v>High season</v>
      </c>
      <c r="K147" s="117" t="str" cm="1">
        <f t="array" ref="K147">_xlfn.IFS(AND(H147="Weekday", J147="High season"), VLOOKUP(B147, high_weekday, 2, 0),
    AND(H147="Saturday", J147="High season"), VLOOKUP(B147, high_saturday, 2, 0),
    AND(H147="Sunday", J147="High season"), VLOOKUP(B147, high_sunday, 2, 0),
    AND(H147="Weekday", J147="Low season"), VLOOKUP(B147, low_weekdays, 2, 0),
    AND(H147="Saturday", J147="Low season"), VLOOKUP(B147, low_saturday, 2, 0),
    AND(H147="Sunday", J147="Low season"), VLOOKUP(B147, low_sunday, 2, 0),
    TRUE, "error")</f>
        <v>Standard</v>
      </c>
    </row>
    <row r="148" spans="1:11" x14ac:dyDescent="0.25">
      <c r="A148" s="111">
        <v>45141</v>
      </c>
      <c r="B148" s="86">
        <v>0.89583333333333304</v>
      </c>
      <c r="C148" s="91">
        <v>75</v>
      </c>
      <c r="D148" s="118">
        <v>43</v>
      </c>
      <c r="E148" s="119">
        <v>0.875</v>
      </c>
      <c r="F148" s="119">
        <v>0.89583333333333304</v>
      </c>
      <c r="G148" s="115">
        <f t="shared" si="7"/>
        <v>5</v>
      </c>
      <c r="H148" s="116" t="str" cm="1">
        <f t="array" ref="H148">_xlfn.IFS((G148&gt;=2)*(G148&lt;=6), "Weekday", G148=7, "Saturday", G148=1, "Sunday")</f>
        <v>Weekday</v>
      </c>
      <c r="I148" s="116">
        <f t="shared" si="8"/>
        <v>8</v>
      </c>
      <c r="J148" s="116" t="str">
        <f t="shared" si="6"/>
        <v>High season</v>
      </c>
      <c r="K148" s="117" t="str" cm="1">
        <f t="array" ref="K148">_xlfn.IFS(AND(H148="Weekday", J148="High season"), VLOOKUP(B148, high_weekday, 2, 0),
    AND(H148="Saturday", J148="High season"), VLOOKUP(B148, high_saturday, 2, 0),
    AND(H148="Sunday", J148="High season"), VLOOKUP(B148, high_sunday, 2, 0),
    AND(H148="Weekday", J148="Low season"), VLOOKUP(B148, low_weekdays, 2, 0),
    AND(H148="Saturday", J148="Low season"), VLOOKUP(B148, low_saturday, 2, 0),
    AND(H148="Sunday", J148="Low season"), VLOOKUP(B148, low_sunday, 2, 0),
    TRUE, "error")</f>
        <v>Standard</v>
      </c>
    </row>
    <row r="149" spans="1:11" x14ac:dyDescent="0.25">
      <c r="A149" s="111">
        <v>45141</v>
      </c>
      <c r="B149" s="86">
        <v>0.91666666666666696</v>
      </c>
      <c r="C149" s="91">
        <v>41</v>
      </c>
      <c r="D149" s="118">
        <v>44</v>
      </c>
      <c r="E149" s="119">
        <v>0.89583333333333304</v>
      </c>
      <c r="F149" s="119">
        <v>0.91666666666666696</v>
      </c>
      <c r="G149" s="115">
        <f t="shared" si="7"/>
        <v>5</v>
      </c>
      <c r="H149" s="116" t="str" cm="1">
        <f t="array" ref="H149">_xlfn.IFS((G149&gt;=2)*(G149&lt;=6), "Weekday", G149=7, "Saturday", G149=1, "Sunday")</f>
        <v>Weekday</v>
      </c>
      <c r="I149" s="116">
        <f t="shared" si="8"/>
        <v>8</v>
      </c>
      <c r="J149" s="116" t="str">
        <f t="shared" si="6"/>
        <v>High season</v>
      </c>
      <c r="K149" s="117" t="str" cm="1">
        <f t="array" ref="K149">_xlfn.IFS(AND(H149="Weekday", J149="High season"), VLOOKUP(B149, high_weekday, 2, 0),
    AND(H149="Saturday", J149="High season"), VLOOKUP(B149, high_saturday, 2, 0),
    AND(H149="Sunday", J149="High season"), VLOOKUP(B149, high_sunday, 2, 0),
    AND(H149="Weekday", J149="Low season"), VLOOKUP(B149, low_weekdays, 2, 0),
    AND(H149="Saturday", J149="Low season"), VLOOKUP(B149, low_saturday, 2, 0),
    AND(H149="Sunday", J149="Low season"), VLOOKUP(B149, low_sunday, 2, 0),
    TRUE, "error")</f>
        <v>Standard</v>
      </c>
    </row>
    <row r="150" spans="1:11" x14ac:dyDescent="0.25">
      <c r="A150" s="111">
        <v>45141</v>
      </c>
      <c r="B150" s="86">
        <v>0.9375</v>
      </c>
      <c r="C150" s="91">
        <v>100</v>
      </c>
      <c r="D150" s="118">
        <v>45</v>
      </c>
      <c r="E150" s="119">
        <v>0.91666666666666696</v>
      </c>
      <c r="F150" s="119">
        <v>0.9375</v>
      </c>
      <c r="G150" s="115">
        <f t="shared" si="7"/>
        <v>5</v>
      </c>
      <c r="H150" s="116" t="str" cm="1">
        <f t="array" ref="H150">_xlfn.IFS((G150&gt;=2)*(G150&lt;=6), "Weekday", G150=7, "Saturday", G150=1, "Sunday")</f>
        <v>Weekday</v>
      </c>
      <c r="I150" s="116">
        <f t="shared" si="8"/>
        <v>8</v>
      </c>
      <c r="J150" s="116" t="str">
        <f t="shared" si="6"/>
        <v>High season</v>
      </c>
      <c r="K150" s="117" t="str" cm="1">
        <f t="array" ref="K150">_xlfn.IFS(AND(H150="Weekday", J150="High season"), VLOOKUP(B150, high_weekday, 2, 0),
    AND(H150="Saturday", J150="High season"), VLOOKUP(B150, high_saturday, 2, 0),
    AND(H150="Sunday", J150="High season"), VLOOKUP(B150, high_sunday, 2, 0),
    AND(H150="Weekday", J150="Low season"), VLOOKUP(B150, low_weekdays, 2, 0),
    AND(H150="Saturday", J150="Low season"), VLOOKUP(B150, low_saturday, 2, 0),
    AND(H150="Sunday", J150="Low season"), VLOOKUP(B150, low_sunday, 2, 0),
    TRUE, "error")</f>
        <v>Off-peak</v>
      </c>
    </row>
    <row r="151" spans="1:11" x14ac:dyDescent="0.25">
      <c r="A151" s="111">
        <v>45141</v>
      </c>
      <c r="B151" s="86">
        <v>0.95833333333333304</v>
      </c>
      <c r="C151" s="91">
        <v>25</v>
      </c>
      <c r="D151" s="118">
        <v>46</v>
      </c>
      <c r="E151" s="119">
        <v>0.9375</v>
      </c>
      <c r="F151" s="119">
        <v>0.95833333333333304</v>
      </c>
      <c r="G151" s="115">
        <f t="shared" si="7"/>
        <v>5</v>
      </c>
      <c r="H151" s="116" t="str" cm="1">
        <f t="array" ref="H151">_xlfn.IFS((G151&gt;=2)*(G151&lt;=6), "Weekday", G151=7, "Saturday", G151=1, "Sunday")</f>
        <v>Weekday</v>
      </c>
      <c r="I151" s="116">
        <f t="shared" si="8"/>
        <v>8</v>
      </c>
      <c r="J151" s="116" t="str">
        <f t="shared" si="6"/>
        <v>High season</v>
      </c>
      <c r="K151" s="117" t="str" cm="1">
        <f t="array" ref="K151">_xlfn.IFS(AND(H151="Weekday", J151="High season"), VLOOKUP(B151, high_weekday, 2, 0),
    AND(H151="Saturday", J151="High season"), VLOOKUP(B151, high_saturday, 2, 0),
    AND(H151="Sunday", J151="High season"), VLOOKUP(B151, high_sunday, 2, 0),
    AND(H151="Weekday", J151="Low season"), VLOOKUP(B151, low_weekdays, 2, 0),
    AND(H151="Saturday", J151="Low season"), VLOOKUP(B151, low_saturday, 2, 0),
    AND(H151="Sunday", J151="Low season"), VLOOKUP(B151, low_sunday, 2, 0),
    TRUE, "error")</f>
        <v>Off-peak</v>
      </c>
    </row>
    <row r="152" spans="1:11" x14ac:dyDescent="0.25">
      <c r="A152" s="111">
        <v>45141</v>
      </c>
      <c r="B152" s="86">
        <v>0.97916666666666696</v>
      </c>
      <c r="C152" s="91">
        <v>32</v>
      </c>
      <c r="D152" s="118">
        <v>47</v>
      </c>
      <c r="E152" s="119">
        <v>0.95833333333333304</v>
      </c>
      <c r="F152" s="119">
        <v>0.97916666666666696</v>
      </c>
      <c r="G152" s="115">
        <f t="shared" si="7"/>
        <v>5</v>
      </c>
      <c r="H152" s="116" t="str" cm="1">
        <f t="array" ref="H152">_xlfn.IFS((G152&gt;=2)*(G152&lt;=6), "Weekday", G152=7, "Saturday", G152=1, "Sunday")</f>
        <v>Weekday</v>
      </c>
      <c r="I152" s="116">
        <f t="shared" si="8"/>
        <v>8</v>
      </c>
      <c r="J152" s="116" t="str">
        <f t="shared" si="6"/>
        <v>High season</v>
      </c>
      <c r="K152" s="117" t="str" cm="1">
        <f t="array" ref="K152">_xlfn.IFS(AND(H152="Weekday", J152="High season"), VLOOKUP(B152, high_weekday, 2, 0),
    AND(H152="Saturday", J152="High season"), VLOOKUP(B152, high_saturday, 2, 0),
    AND(H152="Sunday", J152="High season"), VLOOKUP(B152, high_sunday, 2, 0),
    AND(H152="Weekday", J152="Low season"), VLOOKUP(B152, low_weekdays, 2, 0),
    AND(H152="Saturday", J152="Low season"), VLOOKUP(B152, low_saturday, 2, 0),
    AND(H152="Sunday", J152="Low season"), VLOOKUP(B152, low_sunday, 2, 0),
    TRUE, "error")</f>
        <v>Off-peak</v>
      </c>
    </row>
    <row r="153" spans="1:11" x14ac:dyDescent="0.25">
      <c r="A153" s="111">
        <v>45141</v>
      </c>
      <c r="B153" s="86">
        <v>1</v>
      </c>
      <c r="C153" s="91">
        <v>37</v>
      </c>
      <c r="D153" s="118">
        <v>48</v>
      </c>
      <c r="E153" s="119">
        <v>0.97916666666666696</v>
      </c>
      <c r="F153" s="119">
        <v>1</v>
      </c>
      <c r="G153" s="115">
        <f t="shared" si="7"/>
        <v>5</v>
      </c>
      <c r="H153" s="116" t="str" cm="1">
        <f t="array" ref="H153">_xlfn.IFS((G153&gt;=2)*(G153&lt;=6), "Weekday", G153=7, "Saturday", G153=1, "Sunday")</f>
        <v>Weekday</v>
      </c>
      <c r="I153" s="116">
        <f t="shared" si="8"/>
        <v>8</v>
      </c>
      <c r="J153" s="116" t="str">
        <f t="shared" si="6"/>
        <v>High season</v>
      </c>
      <c r="K153" s="117" t="str" cm="1">
        <f t="array" ref="K153">_xlfn.IFS(AND(H153="Weekday", J153="High season"), VLOOKUP(B153, high_weekday, 2, 0),
    AND(H153="Saturday", J153="High season"), VLOOKUP(B153, high_saturday, 2, 0),
    AND(H153="Sunday", J153="High season"), VLOOKUP(B153, high_sunday, 2, 0),
    AND(H153="Weekday", J153="Low season"), VLOOKUP(B153, low_weekdays, 2, 0),
    AND(H153="Saturday", J153="Low season"), VLOOKUP(B153, low_saturday, 2, 0),
    AND(H153="Sunday", J153="Low season"), VLOOKUP(B153, low_sunday, 2, 0),
    TRUE, "error")</f>
        <v>Off-peak</v>
      </c>
    </row>
    <row r="154" spans="1:11" x14ac:dyDescent="0.25">
      <c r="A154" s="111">
        <v>45142</v>
      </c>
      <c r="B154" s="86">
        <v>2.0833333333333332E-2</v>
      </c>
      <c r="C154" s="91">
        <v>12</v>
      </c>
      <c r="D154" s="118">
        <v>1</v>
      </c>
      <c r="E154" s="119">
        <v>0</v>
      </c>
      <c r="F154" s="119">
        <v>2.0833333333333332E-2</v>
      </c>
      <c r="G154" s="115">
        <f t="shared" si="7"/>
        <v>6</v>
      </c>
      <c r="H154" s="116" t="str" cm="1">
        <f t="array" ref="H154">_xlfn.IFS((G154&gt;=2)*(G154&lt;=6), "Weekday", G154=7, "Saturday", G154=1, "Sunday")</f>
        <v>Weekday</v>
      </c>
      <c r="I154" s="116">
        <f t="shared" si="8"/>
        <v>8</v>
      </c>
      <c r="J154" s="116" t="str">
        <f t="shared" si="6"/>
        <v>High season</v>
      </c>
      <c r="K154" s="117" t="str" cm="1">
        <f t="array" ref="K154">_xlfn.IFS(AND(H154="Weekday", J154="High season"), VLOOKUP(B154, high_weekday, 2, 0),
    AND(H154="Saturday", J154="High season"), VLOOKUP(B154, high_saturday, 2, 0),
    AND(H154="Sunday", J154="High season"), VLOOKUP(B154, high_sunday, 2, 0),
    AND(H154="Weekday", J154="Low season"), VLOOKUP(B154, low_weekdays, 2, 0),
    AND(H154="Saturday", J154="Low season"), VLOOKUP(B154, low_saturday, 2, 0),
    AND(H154="Sunday", J154="Low season"), VLOOKUP(B154, low_sunday, 2, 0),
    TRUE, "error")</f>
        <v>Off-peak</v>
      </c>
    </row>
    <row r="155" spans="1:11" x14ac:dyDescent="0.25">
      <c r="A155" s="111">
        <v>45142</v>
      </c>
      <c r="B155" s="86">
        <v>4.1666666666666664E-2</v>
      </c>
      <c r="C155" s="91">
        <v>10</v>
      </c>
      <c r="D155" s="118">
        <v>2</v>
      </c>
      <c r="E155" s="119">
        <v>2.0833333333333332E-2</v>
      </c>
      <c r="F155" s="119">
        <v>4.1666666666666664E-2</v>
      </c>
      <c r="G155" s="115">
        <f t="shared" si="7"/>
        <v>6</v>
      </c>
      <c r="H155" s="116" t="str" cm="1">
        <f t="array" ref="H155">_xlfn.IFS((G155&gt;=2)*(G155&lt;=6), "Weekday", G155=7, "Saturday", G155=1, "Sunday")</f>
        <v>Weekday</v>
      </c>
      <c r="I155" s="116">
        <f t="shared" si="8"/>
        <v>8</v>
      </c>
      <c r="J155" s="116" t="str">
        <f t="shared" si="6"/>
        <v>High season</v>
      </c>
      <c r="K155" s="117" t="str" cm="1">
        <f t="array" ref="K155">_xlfn.IFS(AND(H155="Weekday", J155="High season"), VLOOKUP(B155, high_weekday, 2, 0),
    AND(H155="Saturday", J155="High season"), VLOOKUP(B155, high_saturday, 2, 0),
    AND(H155="Sunday", J155="High season"), VLOOKUP(B155, high_sunday, 2, 0),
    AND(H155="Weekday", J155="Low season"), VLOOKUP(B155, low_weekdays, 2, 0),
    AND(H155="Saturday", J155="Low season"), VLOOKUP(B155, low_saturday, 2, 0),
    AND(H155="Sunday", J155="Low season"), VLOOKUP(B155, low_sunday, 2, 0),
    TRUE, "error")</f>
        <v>Off-peak</v>
      </c>
    </row>
    <row r="156" spans="1:11" x14ac:dyDescent="0.25">
      <c r="A156" s="111">
        <v>45142</v>
      </c>
      <c r="B156" s="86">
        <v>6.25E-2</v>
      </c>
      <c r="C156" s="91">
        <v>81</v>
      </c>
      <c r="D156" s="118">
        <v>3</v>
      </c>
      <c r="E156" s="119">
        <v>4.1666666666666664E-2</v>
      </c>
      <c r="F156" s="119">
        <v>6.25E-2</v>
      </c>
      <c r="G156" s="115">
        <f t="shared" si="7"/>
        <v>6</v>
      </c>
      <c r="H156" s="116" t="str" cm="1">
        <f t="array" ref="H156">_xlfn.IFS((G156&gt;=2)*(G156&lt;=6), "Weekday", G156=7, "Saturday", G156=1, "Sunday")</f>
        <v>Weekday</v>
      </c>
      <c r="I156" s="116">
        <f t="shared" si="8"/>
        <v>8</v>
      </c>
      <c r="J156" s="116" t="str">
        <f t="shared" si="6"/>
        <v>High season</v>
      </c>
      <c r="K156" s="117" t="str" cm="1">
        <f t="array" ref="K156">_xlfn.IFS(AND(H156="Weekday", J156="High season"), VLOOKUP(B156, high_weekday, 2, 0),
    AND(H156="Saturday", J156="High season"), VLOOKUP(B156, high_saturday, 2, 0),
    AND(H156="Sunday", J156="High season"), VLOOKUP(B156, high_sunday, 2, 0),
    AND(H156="Weekday", J156="Low season"), VLOOKUP(B156, low_weekdays, 2, 0),
    AND(H156="Saturday", J156="Low season"), VLOOKUP(B156, low_saturday, 2, 0),
    AND(H156="Sunday", J156="Low season"), VLOOKUP(B156, low_sunday, 2, 0),
    TRUE, "error")</f>
        <v>Off-peak</v>
      </c>
    </row>
    <row r="157" spans="1:11" x14ac:dyDescent="0.25">
      <c r="A157" s="111">
        <v>45142</v>
      </c>
      <c r="B157" s="86">
        <v>8.3333333333333301E-2</v>
      </c>
      <c r="C157" s="91">
        <v>34</v>
      </c>
      <c r="D157" s="118">
        <v>4</v>
      </c>
      <c r="E157" s="119">
        <v>6.25E-2</v>
      </c>
      <c r="F157" s="119">
        <v>8.3333333333333301E-2</v>
      </c>
      <c r="G157" s="115">
        <f t="shared" si="7"/>
        <v>6</v>
      </c>
      <c r="H157" s="116" t="str" cm="1">
        <f t="array" ref="H157">_xlfn.IFS((G157&gt;=2)*(G157&lt;=6), "Weekday", G157=7, "Saturday", G157=1, "Sunday")</f>
        <v>Weekday</v>
      </c>
      <c r="I157" s="116">
        <f t="shared" si="8"/>
        <v>8</v>
      </c>
      <c r="J157" s="116" t="str">
        <f t="shared" si="6"/>
        <v>High season</v>
      </c>
      <c r="K157" s="117" t="str" cm="1">
        <f t="array" ref="K157">_xlfn.IFS(AND(H157="Weekday", J157="High season"), VLOOKUP(B157, high_weekday, 2, 0),
    AND(H157="Saturday", J157="High season"), VLOOKUP(B157, high_saturday, 2, 0),
    AND(H157="Sunday", J157="High season"), VLOOKUP(B157, high_sunday, 2, 0),
    AND(H157="Weekday", J157="Low season"), VLOOKUP(B157, low_weekdays, 2, 0),
    AND(H157="Saturday", J157="Low season"), VLOOKUP(B157, low_saturday, 2, 0),
    AND(H157="Sunday", J157="Low season"), VLOOKUP(B157, low_sunday, 2, 0),
    TRUE, "error")</f>
        <v>Off-peak</v>
      </c>
    </row>
    <row r="158" spans="1:11" x14ac:dyDescent="0.25">
      <c r="A158" s="111">
        <v>45142</v>
      </c>
      <c r="B158" s="86">
        <v>0.104166666666667</v>
      </c>
      <c r="C158" s="91">
        <v>67</v>
      </c>
      <c r="D158" s="118">
        <v>5</v>
      </c>
      <c r="E158" s="119">
        <v>8.3333333333333301E-2</v>
      </c>
      <c r="F158" s="119">
        <v>0.104166666666667</v>
      </c>
      <c r="G158" s="115">
        <f t="shared" si="7"/>
        <v>6</v>
      </c>
      <c r="H158" s="116" t="str" cm="1">
        <f t="array" ref="H158">_xlfn.IFS((G158&gt;=2)*(G158&lt;=6), "Weekday", G158=7, "Saturday", G158=1, "Sunday")</f>
        <v>Weekday</v>
      </c>
      <c r="I158" s="116">
        <f t="shared" si="8"/>
        <v>8</v>
      </c>
      <c r="J158" s="116" t="str">
        <f t="shared" si="6"/>
        <v>High season</v>
      </c>
      <c r="K158" s="117" t="str" cm="1">
        <f t="array" ref="K158">_xlfn.IFS(AND(H158="Weekday", J158="High season"), VLOOKUP(B158, high_weekday, 2, 0),
    AND(H158="Saturday", J158="High season"), VLOOKUP(B158, high_saturday, 2, 0),
    AND(H158="Sunday", J158="High season"), VLOOKUP(B158, high_sunday, 2, 0),
    AND(H158="Weekday", J158="Low season"), VLOOKUP(B158, low_weekdays, 2, 0),
    AND(H158="Saturday", J158="Low season"), VLOOKUP(B158, low_saturday, 2, 0),
    AND(H158="Sunday", J158="Low season"), VLOOKUP(B158, low_sunday, 2, 0),
    TRUE, "error")</f>
        <v>Off-peak</v>
      </c>
    </row>
    <row r="159" spans="1:11" x14ac:dyDescent="0.25">
      <c r="A159" s="111">
        <v>45142</v>
      </c>
      <c r="B159" s="86">
        <v>0.125</v>
      </c>
      <c r="C159" s="91">
        <v>26</v>
      </c>
      <c r="D159" s="118">
        <v>6</v>
      </c>
      <c r="E159" s="119">
        <v>0.104166666666667</v>
      </c>
      <c r="F159" s="119">
        <v>0.125</v>
      </c>
      <c r="G159" s="115">
        <f t="shared" si="7"/>
        <v>6</v>
      </c>
      <c r="H159" s="116" t="str" cm="1">
        <f t="array" ref="H159">_xlfn.IFS((G159&gt;=2)*(G159&lt;=6), "Weekday", G159=7, "Saturday", G159=1, "Sunday")</f>
        <v>Weekday</v>
      </c>
      <c r="I159" s="116">
        <f t="shared" si="8"/>
        <v>8</v>
      </c>
      <c r="J159" s="116" t="str">
        <f t="shared" si="6"/>
        <v>High season</v>
      </c>
      <c r="K159" s="117" t="str" cm="1">
        <f t="array" ref="K159">_xlfn.IFS(AND(H159="Weekday", J159="High season"), VLOOKUP(B159, high_weekday, 2, 0),
    AND(H159="Saturday", J159="High season"), VLOOKUP(B159, high_saturday, 2, 0),
    AND(H159="Sunday", J159="High season"), VLOOKUP(B159, high_sunday, 2, 0),
    AND(H159="Weekday", J159="Low season"), VLOOKUP(B159, low_weekdays, 2, 0),
    AND(H159="Saturday", J159="Low season"), VLOOKUP(B159, low_saturday, 2, 0),
    AND(H159="Sunday", J159="Low season"), VLOOKUP(B159, low_sunday, 2, 0),
    TRUE, "error")</f>
        <v>Off-peak</v>
      </c>
    </row>
    <row r="160" spans="1:11" x14ac:dyDescent="0.25">
      <c r="A160" s="111">
        <v>45142</v>
      </c>
      <c r="B160" s="86">
        <v>0.14583333333333301</v>
      </c>
      <c r="C160" s="91">
        <v>22</v>
      </c>
      <c r="D160" s="118">
        <v>7</v>
      </c>
      <c r="E160" s="119">
        <v>0.125</v>
      </c>
      <c r="F160" s="119">
        <v>0.14583333333333301</v>
      </c>
      <c r="G160" s="115">
        <f t="shared" si="7"/>
        <v>6</v>
      </c>
      <c r="H160" s="116" t="str" cm="1">
        <f t="array" ref="H160">_xlfn.IFS((G160&gt;=2)*(G160&lt;=6), "Weekday", G160=7, "Saturday", G160=1, "Sunday")</f>
        <v>Weekday</v>
      </c>
      <c r="I160" s="116">
        <f t="shared" si="8"/>
        <v>8</v>
      </c>
      <c r="J160" s="116" t="str">
        <f t="shared" si="6"/>
        <v>High season</v>
      </c>
      <c r="K160" s="117" t="str" cm="1">
        <f t="array" ref="K160">_xlfn.IFS(AND(H160="Weekday", J160="High season"), VLOOKUP(B160, high_weekday, 2, 0),
    AND(H160="Saturday", J160="High season"), VLOOKUP(B160, high_saturday, 2, 0),
    AND(H160="Sunday", J160="High season"), VLOOKUP(B160, high_sunday, 2, 0),
    AND(H160="Weekday", J160="Low season"), VLOOKUP(B160, low_weekdays, 2, 0),
    AND(H160="Saturday", J160="Low season"), VLOOKUP(B160, low_saturday, 2, 0),
    AND(H160="Sunday", J160="Low season"), VLOOKUP(B160, low_sunday, 2, 0),
    TRUE, "error")</f>
        <v>Off-peak</v>
      </c>
    </row>
    <row r="161" spans="1:11" x14ac:dyDescent="0.25">
      <c r="A161" s="111">
        <v>45142</v>
      </c>
      <c r="B161" s="86">
        <v>0.16666666666666699</v>
      </c>
      <c r="C161" s="91">
        <v>69</v>
      </c>
      <c r="D161" s="118">
        <v>8</v>
      </c>
      <c r="E161" s="119">
        <v>0.14583333333333301</v>
      </c>
      <c r="F161" s="119">
        <v>0.16666666666666699</v>
      </c>
      <c r="G161" s="115">
        <f t="shared" si="7"/>
        <v>6</v>
      </c>
      <c r="H161" s="116" t="str" cm="1">
        <f t="array" ref="H161">_xlfn.IFS((G161&gt;=2)*(G161&lt;=6), "Weekday", G161=7, "Saturday", G161=1, "Sunday")</f>
        <v>Weekday</v>
      </c>
      <c r="I161" s="116">
        <f t="shared" si="8"/>
        <v>8</v>
      </c>
      <c r="J161" s="116" t="str">
        <f t="shared" si="6"/>
        <v>High season</v>
      </c>
      <c r="K161" s="117" t="str" cm="1">
        <f t="array" ref="K161">_xlfn.IFS(AND(H161="Weekday", J161="High season"), VLOOKUP(B161, high_weekday, 2, 0),
    AND(H161="Saturday", J161="High season"), VLOOKUP(B161, high_saturday, 2, 0),
    AND(H161="Sunday", J161="High season"), VLOOKUP(B161, high_sunday, 2, 0),
    AND(H161="Weekday", J161="Low season"), VLOOKUP(B161, low_weekdays, 2, 0),
    AND(H161="Saturday", J161="Low season"), VLOOKUP(B161, low_saturday, 2, 0),
    AND(H161="Sunday", J161="Low season"), VLOOKUP(B161, low_sunday, 2, 0),
    TRUE, "error")</f>
        <v>Off-peak</v>
      </c>
    </row>
    <row r="162" spans="1:11" x14ac:dyDescent="0.25">
      <c r="A162" s="111">
        <v>45142</v>
      </c>
      <c r="B162" s="86">
        <v>0.1875</v>
      </c>
      <c r="C162" s="91">
        <v>88</v>
      </c>
      <c r="D162" s="118">
        <v>9</v>
      </c>
      <c r="E162" s="119">
        <v>0.16666666666666699</v>
      </c>
      <c r="F162" s="119">
        <v>0.1875</v>
      </c>
      <c r="G162" s="115">
        <f t="shared" si="7"/>
        <v>6</v>
      </c>
      <c r="H162" s="116" t="str" cm="1">
        <f t="array" ref="H162">_xlfn.IFS((G162&gt;=2)*(G162&lt;=6), "Weekday", G162=7, "Saturday", G162=1, "Sunday")</f>
        <v>Weekday</v>
      </c>
      <c r="I162" s="116">
        <f t="shared" si="8"/>
        <v>8</v>
      </c>
      <c r="J162" s="116" t="str">
        <f t="shared" si="6"/>
        <v>High season</v>
      </c>
      <c r="K162" s="117" t="str" cm="1">
        <f t="array" ref="K162">_xlfn.IFS(AND(H162="Weekday", J162="High season"), VLOOKUP(B162, high_weekday, 2, 0),
    AND(H162="Saturday", J162="High season"), VLOOKUP(B162, high_saturday, 2, 0),
    AND(H162="Sunday", J162="High season"), VLOOKUP(B162, high_sunday, 2, 0),
    AND(H162="Weekday", J162="Low season"), VLOOKUP(B162, low_weekdays, 2, 0),
    AND(H162="Saturday", J162="Low season"), VLOOKUP(B162, low_saturday, 2, 0),
    AND(H162="Sunday", J162="Low season"), VLOOKUP(B162, low_sunday, 2, 0),
    TRUE, "error")</f>
        <v>Off-peak</v>
      </c>
    </row>
    <row r="163" spans="1:11" x14ac:dyDescent="0.25">
      <c r="A163" s="111">
        <v>45142</v>
      </c>
      <c r="B163" s="86">
        <v>0.20833333333333301</v>
      </c>
      <c r="C163" s="91">
        <v>15</v>
      </c>
      <c r="D163" s="118">
        <v>10</v>
      </c>
      <c r="E163" s="119">
        <v>0.1875</v>
      </c>
      <c r="F163" s="119">
        <v>0.20833333333333301</v>
      </c>
      <c r="G163" s="115">
        <f t="shared" si="7"/>
        <v>6</v>
      </c>
      <c r="H163" s="116" t="str" cm="1">
        <f t="array" ref="H163">_xlfn.IFS((G163&gt;=2)*(G163&lt;=6), "Weekday", G163=7, "Saturday", G163=1, "Sunday")</f>
        <v>Weekday</v>
      </c>
      <c r="I163" s="116">
        <f t="shared" si="8"/>
        <v>8</v>
      </c>
      <c r="J163" s="116" t="str">
        <f t="shared" si="6"/>
        <v>High season</v>
      </c>
      <c r="K163" s="117" t="str" cm="1">
        <f t="array" ref="K163">_xlfn.IFS(AND(H163="Weekday", J163="High season"), VLOOKUP(B163, high_weekday, 2, 0),
    AND(H163="Saturday", J163="High season"), VLOOKUP(B163, high_saturday, 2, 0),
    AND(H163="Sunday", J163="High season"), VLOOKUP(B163, high_sunday, 2, 0),
    AND(H163="Weekday", J163="Low season"), VLOOKUP(B163, low_weekdays, 2, 0),
    AND(H163="Saturday", J163="Low season"), VLOOKUP(B163, low_saturday, 2, 0),
    AND(H163="Sunday", J163="Low season"), VLOOKUP(B163, low_sunday, 2, 0),
    TRUE, "error")</f>
        <v>Off-peak</v>
      </c>
    </row>
    <row r="164" spans="1:11" x14ac:dyDescent="0.25">
      <c r="A164" s="111">
        <v>45142</v>
      </c>
      <c r="B164" s="86">
        <v>0.22916666666666699</v>
      </c>
      <c r="C164" s="91">
        <v>22</v>
      </c>
      <c r="D164" s="118">
        <v>11</v>
      </c>
      <c r="E164" s="119">
        <v>0.20833333333333301</v>
      </c>
      <c r="F164" s="119">
        <v>0.22916666666666699</v>
      </c>
      <c r="G164" s="115">
        <f t="shared" si="7"/>
        <v>6</v>
      </c>
      <c r="H164" s="116" t="str" cm="1">
        <f t="array" ref="H164">_xlfn.IFS((G164&gt;=2)*(G164&lt;=6), "Weekday", G164=7, "Saturday", G164=1, "Sunday")</f>
        <v>Weekday</v>
      </c>
      <c r="I164" s="116">
        <f t="shared" si="8"/>
        <v>8</v>
      </c>
      <c r="J164" s="116" t="str">
        <f t="shared" si="6"/>
        <v>High season</v>
      </c>
      <c r="K164" s="117" t="str" cm="1">
        <f t="array" ref="K164">_xlfn.IFS(AND(H164="Weekday", J164="High season"), VLOOKUP(B164, high_weekday, 2, 0),
    AND(H164="Saturday", J164="High season"), VLOOKUP(B164, high_saturday, 2, 0),
    AND(H164="Sunday", J164="High season"), VLOOKUP(B164, high_sunday, 2, 0),
    AND(H164="Weekday", J164="Low season"), VLOOKUP(B164, low_weekdays, 2, 0),
    AND(H164="Saturday", J164="Low season"), VLOOKUP(B164, low_saturday, 2, 0),
    AND(H164="Sunday", J164="Low season"), VLOOKUP(B164, low_sunday, 2, 0),
    TRUE, "error")</f>
        <v>Off-peak</v>
      </c>
    </row>
    <row r="165" spans="1:11" x14ac:dyDescent="0.25">
      <c r="A165" s="111">
        <v>45142</v>
      </c>
      <c r="B165" s="86">
        <v>0.25</v>
      </c>
      <c r="C165" s="91">
        <v>20</v>
      </c>
      <c r="D165" s="118">
        <v>12</v>
      </c>
      <c r="E165" s="119">
        <v>0.22916666666666699</v>
      </c>
      <c r="F165" s="119">
        <v>0.25</v>
      </c>
      <c r="G165" s="115">
        <f t="shared" si="7"/>
        <v>6</v>
      </c>
      <c r="H165" s="116" t="str" cm="1">
        <f t="array" ref="H165">_xlfn.IFS((G165&gt;=2)*(G165&lt;=6), "Weekday", G165=7, "Saturday", G165=1, "Sunday")</f>
        <v>Weekday</v>
      </c>
      <c r="I165" s="116">
        <f t="shared" si="8"/>
        <v>8</v>
      </c>
      <c r="J165" s="116" t="str">
        <f t="shared" si="6"/>
        <v>High season</v>
      </c>
      <c r="K165" s="117" t="str" cm="1">
        <f t="array" ref="K165">_xlfn.IFS(AND(H165="Weekday", J165="High season"), VLOOKUP(B165, high_weekday, 2, 0),
    AND(H165="Saturday", J165="High season"), VLOOKUP(B165, high_saturday, 2, 0),
    AND(H165="Sunday", J165="High season"), VLOOKUP(B165, high_sunday, 2, 0),
    AND(H165="Weekday", J165="Low season"), VLOOKUP(B165, low_weekdays, 2, 0),
    AND(H165="Saturday", J165="Low season"), VLOOKUP(B165, low_saturday, 2, 0),
    AND(H165="Sunday", J165="Low season"), VLOOKUP(B165, low_sunday, 2, 0),
    TRUE, "error")</f>
        <v>Off-peak</v>
      </c>
    </row>
    <row r="166" spans="1:11" x14ac:dyDescent="0.25">
      <c r="A166" s="111">
        <v>45142</v>
      </c>
      <c r="B166" s="86">
        <v>0.27083333333333298</v>
      </c>
      <c r="C166" s="91">
        <v>93</v>
      </c>
      <c r="D166" s="118">
        <v>13</v>
      </c>
      <c r="E166" s="119">
        <v>0.25</v>
      </c>
      <c r="F166" s="119">
        <v>0.27083333333333298</v>
      </c>
      <c r="G166" s="115">
        <f t="shared" si="7"/>
        <v>6</v>
      </c>
      <c r="H166" s="116" t="str" cm="1">
        <f t="array" ref="H166">_xlfn.IFS((G166&gt;=2)*(G166&lt;=6), "Weekday", G166=7, "Saturday", G166=1, "Sunday")</f>
        <v>Weekday</v>
      </c>
      <c r="I166" s="116">
        <f t="shared" si="8"/>
        <v>8</v>
      </c>
      <c r="J166" s="116" t="str">
        <f t="shared" si="6"/>
        <v>High season</v>
      </c>
      <c r="K166" s="117" t="str" cm="1">
        <f t="array" ref="K166">_xlfn.IFS(AND(H166="Weekday", J166="High season"), VLOOKUP(B166, high_weekday, 2, 0),
    AND(H166="Saturday", J166="High season"), VLOOKUP(B166, high_saturday, 2, 0),
    AND(H166="Sunday", J166="High season"), VLOOKUP(B166, high_sunday, 2, 0),
    AND(H166="Weekday", J166="Low season"), VLOOKUP(B166, low_weekdays, 2, 0),
    AND(H166="Saturday", J166="Low season"), VLOOKUP(B166, low_saturday, 2, 0),
    AND(H166="Sunday", J166="Low season"), VLOOKUP(B166, low_sunday, 2, 0),
    TRUE, "error")</f>
        <v>Peak</v>
      </c>
    </row>
    <row r="167" spans="1:11" x14ac:dyDescent="0.25">
      <c r="A167" s="111">
        <v>45142</v>
      </c>
      <c r="B167" s="86">
        <v>0.29166666666666702</v>
      </c>
      <c r="C167" s="91">
        <v>95</v>
      </c>
      <c r="D167" s="118">
        <v>14</v>
      </c>
      <c r="E167" s="119">
        <v>0.27083333333333298</v>
      </c>
      <c r="F167" s="119">
        <v>0.29166666666666702</v>
      </c>
      <c r="G167" s="115">
        <f t="shared" si="7"/>
        <v>6</v>
      </c>
      <c r="H167" s="116" t="str" cm="1">
        <f t="array" ref="H167">_xlfn.IFS((G167&gt;=2)*(G167&lt;=6), "Weekday", G167=7, "Saturday", G167=1, "Sunday")</f>
        <v>Weekday</v>
      </c>
      <c r="I167" s="116">
        <f t="shared" si="8"/>
        <v>8</v>
      </c>
      <c r="J167" s="116" t="str">
        <f t="shared" si="6"/>
        <v>High season</v>
      </c>
      <c r="K167" s="117" t="str" cm="1">
        <f t="array" ref="K167">_xlfn.IFS(AND(H167="Weekday", J167="High season"), VLOOKUP(B167, high_weekday, 2, 0),
    AND(H167="Saturday", J167="High season"), VLOOKUP(B167, high_saturday, 2, 0),
    AND(H167="Sunday", J167="High season"), VLOOKUP(B167, high_sunday, 2, 0),
    AND(H167="Weekday", J167="Low season"), VLOOKUP(B167, low_weekdays, 2, 0),
    AND(H167="Saturday", J167="Low season"), VLOOKUP(B167, low_saturday, 2, 0),
    AND(H167="Sunday", J167="Low season"), VLOOKUP(B167, low_sunday, 2, 0),
    TRUE, "error")</f>
        <v>Peak</v>
      </c>
    </row>
    <row r="168" spans="1:11" x14ac:dyDescent="0.25">
      <c r="A168" s="111">
        <v>45142</v>
      </c>
      <c r="B168" s="86">
        <v>0.3125</v>
      </c>
      <c r="C168" s="91">
        <v>89</v>
      </c>
      <c r="D168" s="118">
        <v>15</v>
      </c>
      <c r="E168" s="119">
        <v>0.29166666666666702</v>
      </c>
      <c r="F168" s="119">
        <v>0.3125</v>
      </c>
      <c r="G168" s="115">
        <f t="shared" si="7"/>
        <v>6</v>
      </c>
      <c r="H168" s="116" t="str" cm="1">
        <f t="array" ref="H168">_xlfn.IFS((G168&gt;=2)*(G168&lt;=6), "Weekday", G168=7, "Saturday", G168=1, "Sunday")</f>
        <v>Weekday</v>
      </c>
      <c r="I168" s="116">
        <f t="shared" si="8"/>
        <v>8</v>
      </c>
      <c r="J168" s="116" t="str">
        <f t="shared" si="6"/>
        <v>High season</v>
      </c>
      <c r="K168" s="117" t="str" cm="1">
        <f t="array" ref="K168">_xlfn.IFS(AND(H168="Weekday", J168="High season"), VLOOKUP(B168, high_weekday, 2, 0),
    AND(H168="Saturday", J168="High season"), VLOOKUP(B168, high_saturday, 2, 0),
    AND(H168="Sunday", J168="High season"), VLOOKUP(B168, high_sunday, 2, 0),
    AND(H168="Weekday", J168="Low season"), VLOOKUP(B168, low_weekdays, 2, 0),
    AND(H168="Saturday", J168="Low season"), VLOOKUP(B168, low_saturday, 2, 0),
    AND(H168="Sunday", J168="Low season"), VLOOKUP(B168, low_sunday, 2, 0),
    TRUE, "error")</f>
        <v>Peak</v>
      </c>
    </row>
    <row r="169" spans="1:11" x14ac:dyDescent="0.25">
      <c r="A169" s="111">
        <v>45142</v>
      </c>
      <c r="B169" s="86">
        <v>0.33333333333333298</v>
      </c>
      <c r="C169" s="91">
        <v>86</v>
      </c>
      <c r="D169" s="118">
        <v>16</v>
      </c>
      <c r="E169" s="119">
        <v>0.3125</v>
      </c>
      <c r="F169" s="119">
        <v>0.33333333333333298</v>
      </c>
      <c r="G169" s="115">
        <f t="shared" si="7"/>
        <v>6</v>
      </c>
      <c r="H169" s="116" t="str" cm="1">
        <f t="array" ref="H169">_xlfn.IFS((G169&gt;=2)*(G169&lt;=6), "Weekday", G169=7, "Saturday", G169=1, "Sunday")</f>
        <v>Weekday</v>
      </c>
      <c r="I169" s="116">
        <f t="shared" si="8"/>
        <v>8</v>
      </c>
      <c r="J169" s="116" t="str">
        <f t="shared" si="6"/>
        <v>High season</v>
      </c>
      <c r="K169" s="117" t="str" cm="1">
        <f t="array" ref="K169">_xlfn.IFS(AND(H169="Weekday", J169="High season"), VLOOKUP(B169, high_weekday, 2, 0),
    AND(H169="Saturday", J169="High season"), VLOOKUP(B169, high_saturday, 2, 0),
    AND(H169="Sunday", J169="High season"), VLOOKUP(B169, high_sunday, 2, 0),
    AND(H169="Weekday", J169="Low season"), VLOOKUP(B169, low_weekdays, 2, 0),
    AND(H169="Saturday", J169="Low season"), VLOOKUP(B169, low_saturday, 2, 0),
    AND(H169="Sunday", J169="Low season"), VLOOKUP(B169, low_sunday, 2, 0),
    TRUE, "error")</f>
        <v>Peak</v>
      </c>
    </row>
    <row r="170" spans="1:11" x14ac:dyDescent="0.25">
      <c r="A170" s="111">
        <v>45142</v>
      </c>
      <c r="B170" s="86">
        <v>0.35416666666666702</v>
      </c>
      <c r="C170" s="91">
        <v>56</v>
      </c>
      <c r="D170" s="118">
        <v>17</v>
      </c>
      <c r="E170" s="119">
        <v>0.33333333333333298</v>
      </c>
      <c r="F170" s="119">
        <v>0.35416666666666702</v>
      </c>
      <c r="G170" s="115">
        <f t="shared" si="7"/>
        <v>6</v>
      </c>
      <c r="H170" s="116" t="str" cm="1">
        <f t="array" ref="H170">_xlfn.IFS((G170&gt;=2)*(G170&lt;=6), "Weekday", G170=7, "Saturday", G170=1, "Sunday")</f>
        <v>Weekday</v>
      </c>
      <c r="I170" s="116">
        <f t="shared" si="8"/>
        <v>8</v>
      </c>
      <c r="J170" s="116" t="str">
        <f t="shared" si="6"/>
        <v>High season</v>
      </c>
      <c r="K170" s="117" t="str" cm="1">
        <f t="array" ref="K170">_xlfn.IFS(AND(H170="Weekday", J170="High season"), VLOOKUP(B170, high_weekday, 2, 0),
    AND(H170="Saturday", J170="High season"), VLOOKUP(B170, high_saturday, 2, 0),
    AND(H170="Sunday", J170="High season"), VLOOKUP(B170, high_sunday, 2, 0),
    AND(H170="Weekday", J170="Low season"), VLOOKUP(B170, low_weekdays, 2, 0),
    AND(H170="Saturday", J170="Low season"), VLOOKUP(B170, low_saturday, 2, 0),
    AND(H170="Sunday", J170="Low season"), VLOOKUP(B170, low_sunday, 2, 0),
    TRUE, "error")</f>
        <v>Peak</v>
      </c>
    </row>
    <row r="171" spans="1:11" x14ac:dyDescent="0.25">
      <c r="A171" s="111">
        <v>45142</v>
      </c>
      <c r="B171" s="86">
        <v>0.375</v>
      </c>
      <c r="C171" s="91">
        <v>62</v>
      </c>
      <c r="D171" s="118">
        <v>18</v>
      </c>
      <c r="E171" s="119">
        <v>0.35416666666666702</v>
      </c>
      <c r="F171" s="119">
        <v>0.375</v>
      </c>
      <c r="G171" s="115">
        <f t="shared" si="7"/>
        <v>6</v>
      </c>
      <c r="H171" s="116" t="str" cm="1">
        <f t="array" ref="H171">_xlfn.IFS((G171&gt;=2)*(G171&lt;=6), "Weekday", G171=7, "Saturday", G171=1, "Sunday")</f>
        <v>Weekday</v>
      </c>
      <c r="I171" s="116">
        <f t="shared" si="8"/>
        <v>8</v>
      </c>
      <c r="J171" s="116" t="str">
        <f t="shared" si="6"/>
        <v>High season</v>
      </c>
      <c r="K171" s="117" t="str" cm="1">
        <f t="array" ref="K171">_xlfn.IFS(AND(H171="Weekday", J171="High season"), VLOOKUP(B171, high_weekday, 2, 0),
    AND(H171="Saturday", J171="High season"), VLOOKUP(B171, high_saturday, 2, 0),
    AND(H171="Sunday", J171="High season"), VLOOKUP(B171, high_sunday, 2, 0),
    AND(H171="Weekday", J171="Low season"), VLOOKUP(B171, low_weekdays, 2, 0),
    AND(H171="Saturday", J171="Low season"), VLOOKUP(B171, low_saturday, 2, 0),
    AND(H171="Sunday", J171="Low season"), VLOOKUP(B171, low_sunday, 2, 0),
    TRUE, "error")</f>
        <v>Peak</v>
      </c>
    </row>
    <row r="172" spans="1:11" x14ac:dyDescent="0.25">
      <c r="A172" s="111">
        <v>45142</v>
      </c>
      <c r="B172" s="86">
        <v>0.39583333333333298</v>
      </c>
      <c r="C172" s="91">
        <v>82</v>
      </c>
      <c r="D172" s="118">
        <v>19</v>
      </c>
      <c r="E172" s="119">
        <v>0.375</v>
      </c>
      <c r="F172" s="119">
        <v>0.39583333333333298</v>
      </c>
      <c r="G172" s="115">
        <f t="shared" si="7"/>
        <v>6</v>
      </c>
      <c r="H172" s="116" t="str" cm="1">
        <f t="array" ref="H172">_xlfn.IFS((G172&gt;=2)*(G172&lt;=6), "Weekday", G172=7, "Saturday", G172=1, "Sunday")</f>
        <v>Weekday</v>
      </c>
      <c r="I172" s="116">
        <f t="shared" si="8"/>
        <v>8</v>
      </c>
      <c r="J172" s="116" t="str">
        <f t="shared" si="6"/>
        <v>High season</v>
      </c>
      <c r="K172" s="117" t="str" cm="1">
        <f t="array" ref="K172">_xlfn.IFS(AND(H172="Weekday", J172="High season"), VLOOKUP(B172, high_weekday, 2, 0),
    AND(H172="Saturday", J172="High season"), VLOOKUP(B172, high_saturday, 2, 0),
    AND(H172="Sunday", J172="High season"), VLOOKUP(B172, high_sunday, 2, 0),
    AND(H172="Weekday", J172="Low season"), VLOOKUP(B172, low_weekdays, 2, 0),
    AND(H172="Saturday", J172="Low season"), VLOOKUP(B172, low_saturday, 2, 0),
    AND(H172="Sunday", J172="Low season"), VLOOKUP(B172, low_sunday, 2, 0),
    TRUE, "error")</f>
        <v>Standard</v>
      </c>
    </row>
    <row r="173" spans="1:11" x14ac:dyDescent="0.25">
      <c r="A173" s="111">
        <v>45142</v>
      </c>
      <c r="B173" s="86">
        <v>0.41666666666666702</v>
      </c>
      <c r="C173" s="91">
        <v>94</v>
      </c>
      <c r="D173" s="118">
        <v>20</v>
      </c>
      <c r="E173" s="119">
        <v>0.39583333333333298</v>
      </c>
      <c r="F173" s="119">
        <v>0.41666666666666702</v>
      </c>
      <c r="G173" s="115">
        <f t="shared" si="7"/>
        <v>6</v>
      </c>
      <c r="H173" s="116" t="str" cm="1">
        <f t="array" ref="H173">_xlfn.IFS((G173&gt;=2)*(G173&lt;=6), "Weekday", G173=7, "Saturday", G173=1, "Sunday")</f>
        <v>Weekday</v>
      </c>
      <c r="I173" s="116">
        <f t="shared" si="8"/>
        <v>8</v>
      </c>
      <c r="J173" s="116" t="str">
        <f t="shared" si="6"/>
        <v>High season</v>
      </c>
      <c r="K173" s="117" t="str" cm="1">
        <f t="array" ref="K173">_xlfn.IFS(AND(H173="Weekday", J173="High season"), VLOOKUP(B173, high_weekday, 2, 0),
    AND(H173="Saturday", J173="High season"), VLOOKUP(B173, high_saturday, 2, 0),
    AND(H173="Sunday", J173="High season"), VLOOKUP(B173, high_sunday, 2, 0),
    AND(H173="Weekday", J173="Low season"), VLOOKUP(B173, low_weekdays, 2, 0),
    AND(H173="Saturday", J173="Low season"), VLOOKUP(B173, low_saturday, 2, 0),
    AND(H173="Sunday", J173="Low season"), VLOOKUP(B173, low_sunday, 2, 0),
    TRUE, "error")</f>
        <v>Standard</v>
      </c>
    </row>
    <row r="174" spans="1:11" x14ac:dyDescent="0.25">
      <c r="A174" s="111">
        <v>45142</v>
      </c>
      <c r="B174" s="86">
        <v>0.4375</v>
      </c>
      <c r="C174" s="91">
        <v>96</v>
      </c>
      <c r="D174" s="118">
        <v>21</v>
      </c>
      <c r="E174" s="119">
        <v>0.41666666666666702</v>
      </c>
      <c r="F174" s="119">
        <v>0.4375</v>
      </c>
      <c r="G174" s="115">
        <f t="shared" si="7"/>
        <v>6</v>
      </c>
      <c r="H174" s="116" t="str" cm="1">
        <f t="array" ref="H174">_xlfn.IFS((G174&gt;=2)*(G174&lt;=6), "Weekday", G174=7, "Saturday", G174=1, "Sunday")</f>
        <v>Weekday</v>
      </c>
      <c r="I174" s="116">
        <f t="shared" si="8"/>
        <v>8</v>
      </c>
      <c r="J174" s="116" t="str">
        <f t="shared" si="6"/>
        <v>High season</v>
      </c>
      <c r="K174" s="117" t="str" cm="1">
        <f t="array" ref="K174">_xlfn.IFS(AND(H174="Weekday", J174="High season"), VLOOKUP(B174, high_weekday, 2, 0),
    AND(H174="Saturday", J174="High season"), VLOOKUP(B174, high_saturday, 2, 0),
    AND(H174="Sunday", J174="High season"), VLOOKUP(B174, high_sunday, 2, 0),
    AND(H174="Weekday", J174="Low season"), VLOOKUP(B174, low_weekdays, 2, 0),
    AND(H174="Saturday", J174="Low season"), VLOOKUP(B174, low_saturday, 2, 0),
    AND(H174="Sunday", J174="Low season"), VLOOKUP(B174, low_sunday, 2, 0),
    TRUE, "error")</f>
        <v>Standard</v>
      </c>
    </row>
    <row r="175" spans="1:11" x14ac:dyDescent="0.25">
      <c r="A175" s="111">
        <v>45142</v>
      </c>
      <c r="B175" s="86">
        <v>0.45833333333333298</v>
      </c>
      <c r="C175" s="91">
        <v>100</v>
      </c>
      <c r="D175" s="118">
        <v>22</v>
      </c>
      <c r="E175" s="119">
        <v>0.4375</v>
      </c>
      <c r="F175" s="119">
        <v>0.45833333333333298</v>
      </c>
      <c r="G175" s="115">
        <f t="shared" si="7"/>
        <v>6</v>
      </c>
      <c r="H175" s="116" t="str" cm="1">
        <f t="array" ref="H175">_xlfn.IFS((G175&gt;=2)*(G175&lt;=6), "Weekday", G175=7, "Saturday", G175=1, "Sunday")</f>
        <v>Weekday</v>
      </c>
      <c r="I175" s="116">
        <f t="shared" si="8"/>
        <v>8</v>
      </c>
      <c r="J175" s="116" t="str">
        <f t="shared" si="6"/>
        <v>High season</v>
      </c>
      <c r="K175" s="117" t="str" cm="1">
        <f t="array" ref="K175">_xlfn.IFS(AND(H175="Weekday", J175="High season"), VLOOKUP(B175, high_weekday, 2, 0),
    AND(H175="Saturday", J175="High season"), VLOOKUP(B175, high_saturday, 2, 0),
    AND(H175="Sunday", J175="High season"), VLOOKUP(B175, high_sunday, 2, 0),
    AND(H175="Weekday", J175="Low season"), VLOOKUP(B175, low_weekdays, 2, 0),
    AND(H175="Saturday", J175="Low season"), VLOOKUP(B175, low_saturday, 2, 0),
    AND(H175="Sunday", J175="Low season"), VLOOKUP(B175, low_sunday, 2, 0),
    TRUE, "error")</f>
        <v>Standard</v>
      </c>
    </row>
    <row r="176" spans="1:11" x14ac:dyDescent="0.25">
      <c r="A176" s="111">
        <v>45142</v>
      </c>
      <c r="B176" s="86">
        <v>0.47916666666666702</v>
      </c>
      <c r="C176" s="91">
        <v>25</v>
      </c>
      <c r="D176" s="118">
        <v>23</v>
      </c>
      <c r="E176" s="119">
        <v>0.45833333333333298</v>
      </c>
      <c r="F176" s="119">
        <v>0.47916666666666702</v>
      </c>
      <c r="G176" s="115">
        <f t="shared" si="7"/>
        <v>6</v>
      </c>
      <c r="H176" s="116" t="str" cm="1">
        <f t="array" ref="H176">_xlfn.IFS((G176&gt;=2)*(G176&lt;=6), "Weekday", G176=7, "Saturday", G176=1, "Sunday")</f>
        <v>Weekday</v>
      </c>
      <c r="I176" s="116">
        <f t="shared" si="8"/>
        <v>8</v>
      </c>
      <c r="J176" s="116" t="str">
        <f t="shared" si="6"/>
        <v>High season</v>
      </c>
      <c r="K176" s="117" t="str" cm="1">
        <f t="array" ref="K176">_xlfn.IFS(AND(H176="Weekday", J176="High season"), VLOOKUP(B176, high_weekday, 2, 0),
    AND(H176="Saturday", J176="High season"), VLOOKUP(B176, high_saturday, 2, 0),
    AND(H176="Sunday", J176="High season"), VLOOKUP(B176, high_sunday, 2, 0),
    AND(H176="Weekday", J176="Low season"), VLOOKUP(B176, low_weekdays, 2, 0),
    AND(H176="Saturday", J176="Low season"), VLOOKUP(B176, low_saturday, 2, 0),
    AND(H176="Sunday", J176="Low season"), VLOOKUP(B176, low_sunday, 2, 0),
    TRUE, "error")</f>
        <v>Standard</v>
      </c>
    </row>
    <row r="177" spans="1:11" x14ac:dyDescent="0.25">
      <c r="A177" s="111">
        <v>45142</v>
      </c>
      <c r="B177" s="86">
        <v>0.5</v>
      </c>
      <c r="C177" s="91">
        <v>84</v>
      </c>
      <c r="D177" s="118">
        <v>24</v>
      </c>
      <c r="E177" s="119">
        <v>0.47916666666666702</v>
      </c>
      <c r="F177" s="119">
        <v>0.5</v>
      </c>
      <c r="G177" s="115">
        <f t="shared" si="7"/>
        <v>6</v>
      </c>
      <c r="H177" s="116" t="str" cm="1">
        <f t="array" ref="H177">_xlfn.IFS((G177&gt;=2)*(G177&lt;=6), "Weekday", G177=7, "Saturday", G177=1, "Sunday")</f>
        <v>Weekday</v>
      </c>
      <c r="I177" s="116">
        <f t="shared" si="8"/>
        <v>8</v>
      </c>
      <c r="J177" s="116" t="str">
        <f t="shared" si="6"/>
        <v>High season</v>
      </c>
      <c r="K177" s="117" t="str" cm="1">
        <f t="array" ref="K177">_xlfn.IFS(AND(H177="Weekday", J177="High season"), VLOOKUP(B177, high_weekday, 2, 0),
    AND(H177="Saturday", J177="High season"), VLOOKUP(B177, high_saturday, 2, 0),
    AND(H177="Sunday", J177="High season"), VLOOKUP(B177, high_sunday, 2, 0),
    AND(H177="Weekday", J177="Low season"), VLOOKUP(B177, low_weekdays, 2, 0),
    AND(H177="Saturday", J177="Low season"), VLOOKUP(B177, low_saturday, 2, 0),
    AND(H177="Sunday", J177="Low season"), VLOOKUP(B177, low_sunday, 2, 0),
    TRUE, "error")</f>
        <v>Standard</v>
      </c>
    </row>
    <row r="178" spans="1:11" x14ac:dyDescent="0.25">
      <c r="A178" s="111">
        <v>45142</v>
      </c>
      <c r="B178" s="86">
        <v>0.52083333333333304</v>
      </c>
      <c r="C178" s="91">
        <v>94</v>
      </c>
      <c r="D178" s="118">
        <v>25</v>
      </c>
      <c r="E178" s="119">
        <v>0.5</v>
      </c>
      <c r="F178" s="119">
        <v>0.52083333333333304</v>
      </c>
      <c r="G178" s="115">
        <f t="shared" si="7"/>
        <v>6</v>
      </c>
      <c r="H178" s="116" t="str" cm="1">
        <f t="array" ref="H178">_xlfn.IFS((G178&gt;=2)*(G178&lt;=6), "Weekday", G178=7, "Saturday", G178=1, "Sunday")</f>
        <v>Weekday</v>
      </c>
      <c r="I178" s="116">
        <f t="shared" si="8"/>
        <v>8</v>
      </c>
      <c r="J178" s="116" t="str">
        <f t="shared" si="6"/>
        <v>High season</v>
      </c>
      <c r="K178" s="117" t="str" cm="1">
        <f t="array" ref="K178">_xlfn.IFS(AND(H178="Weekday", J178="High season"), VLOOKUP(B178, high_weekday, 2, 0),
    AND(H178="Saturday", J178="High season"), VLOOKUP(B178, high_saturday, 2, 0),
    AND(H178="Sunday", J178="High season"), VLOOKUP(B178, high_sunday, 2, 0),
    AND(H178="Weekday", J178="Low season"), VLOOKUP(B178, low_weekdays, 2, 0),
    AND(H178="Saturday", J178="Low season"), VLOOKUP(B178, low_saturday, 2, 0),
    AND(H178="Sunday", J178="Low season"), VLOOKUP(B178, low_sunday, 2, 0),
    TRUE, "error")</f>
        <v>Standard</v>
      </c>
    </row>
    <row r="179" spans="1:11" x14ac:dyDescent="0.25">
      <c r="A179" s="111">
        <v>45142</v>
      </c>
      <c r="B179" s="86">
        <v>0.54166666666666696</v>
      </c>
      <c r="C179" s="91">
        <v>83</v>
      </c>
      <c r="D179" s="118">
        <v>26</v>
      </c>
      <c r="E179" s="119">
        <v>0.52083333333333304</v>
      </c>
      <c r="F179" s="119">
        <v>0.54166666666666696</v>
      </c>
      <c r="G179" s="115">
        <f t="shared" si="7"/>
        <v>6</v>
      </c>
      <c r="H179" s="116" t="str" cm="1">
        <f t="array" ref="H179">_xlfn.IFS((G179&gt;=2)*(G179&lt;=6), "Weekday", G179=7, "Saturday", G179=1, "Sunday")</f>
        <v>Weekday</v>
      </c>
      <c r="I179" s="116">
        <f t="shared" si="8"/>
        <v>8</v>
      </c>
      <c r="J179" s="116" t="str">
        <f t="shared" si="6"/>
        <v>High season</v>
      </c>
      <c r="K179" s="117" t="str" cm="1">
        <f t="array" ref="K179">_xlfn.IFS(AND(H179="Weekday", J179="High season"), VLOOKUP(B179, high_weekday, 2, 0),
    AND(H179="Saturday", J179="High season"), VLOOKUP(B179, high_saturday, 2, 0),
    AND(H179="Sunday", J179="High season"), VLOOKUP(B179, high_sunday, 2, 0),
    AND(H179="Weekday", J179="Low season"), VLOOKUP(B179, low_weekdays, 2, 0),
    AND(H179="Saturday", J179="Low season"), VLOOKUP(B179, low_saturday, 2, 0),
    AND(H179="Sunday", J179="Low season"), VLOOKUP(B179, low_sunday, 2, 0),
    TRUE, "error")</f>
        <v>Standard</v>
      </c>
    </row>
    <row r="180" spans="1:11" x14ac:dyDescent="0.25">
      <c r="A180" s="111">
        <v>45142</v>
      </c>
      <c r="B180" s="86">
        <v>0.5625</v>
      </c>
      <c r="C180" s="91">
        <v>73</v>
      </c>
      <c r="D180" s="118">
        <v>27</v>
      </c>
      <c r="E180" s="119">
        <v>0.54166666666666696</v>
      </c>
      <c r="F180" s="119">
        <v>0.5625</v>
      </c>
      <c r="G180" s="115">
        <f t="shared" si="7"/>
        <v>6</v>
      </c>
      <c r="H180" s="116" t="str" cm="1">
        <f t="array" ref="H180">_xlfn.IFS((G180&gt;=2)*(G180&lt;=6), "Weekday", G180=7, "Saturday", G180=1, "Sunday")</f>
        <v>Weekday</v>
      </c>
      <c r="I180" s="116">
        <f t="shared" si="8"/>
        <v>8</v>
      </c>
      <c r="J180" s="116" t="str">
        <f t="shared" si="6"/>
        <v>High season</v>
      </c>
      <c r="K180" s="117" t="str" cm="1">
        <f t="array" ref="K180">_xlfn.IFS(AND(H180="Weekday", J180="High season"), VLOOKUP(B180, high_weekday, 2, 0),
    AND(H180="Saturday", J180="High season"), VLOOKUP(B180, high_saturday, 2, 0),
    AND(H180="Sunday", J180="High season"), VLOOKUP(B180, high_sunday, 2, 0),
    AND(H180="Weekday", J180="Low season"), VLOOKUP(B180, low_weekdays, 2, 0),
    AND(H180="Saturday", J180="Low season"), VLOOKUP(B180, low_saturday, 2, 0),
    AND(H180="Sunday", J180="Low season"), VLOOKUP(B180, low_sunday, 2, 0),
    TRUE, "error")</f>
        <v>Standard</v>
      </c>
    </row>
    <row r="181" spans="1:11" x14ac:dyDescent="0.25">
      <c r="A181" s="111">
        <v>45142</v>
      </c>
      <c r="B181" s="86">
        <v>0.58333333333333304</v>
      </c>
      <c r="C181" s="91">
        <v>99</v>
      </c>
      <c r="D181" s="118">
        <v>28</v>
      </c>
      <c r="E181" s="119">
        <v>0.5625</v>
      </c>
      <c r="F181" s="119">
        <v>0.58333333333333304</v>
      </c>
      <c r="G181" s="115">
        <f t="shared" si="7"/>
        <v>6</v>
      </c>
      <c r="H181" s="116" t="str" cm="1">
        <f t="array" ref="H181">_xlfn.IFS((G181&gt;=2)*(G181&lt;=6), "Weekday", G181=7, "Saturday", G181=1, "Sunday")</f>
        <v>Weekday</v>
      </c>
      <c r="I181" s="116">
        <f t="shared" si="8"/>
        <v>8</v>
      </c>
      <c r="J181" s="116" t="str">
        <f t="shared" si="6"/>
        <v>High season</v>
      </c>
      <c r="K181" s="117" t="str" cm="1">
        <f t="array" ref="K181">_xlfn.IFS(AND(H181="Weekday", J181="High season"), VLOOKUP(B181, high_weekday, 2, 0),
    AND(H181="Saturday", J181="High season"), VLOOKUP(B181, high_saturday, 2, 0),
    AND(H181="Sunday", J181="High season"), VLOOKUP(B181, high_sunday, 2, 0),
    AND(H181="Weekday", J181="Low season"), VLOOKUP(B181, low_weekdays, 2, 0),
    AND(H181="Saturday", J181="Low season"), VLOOKUP(B181, low_saturday, 2, 0),
    AND(H181="Sunday", J181="Low season"), VLOOKUP(B181, low_sunday, 2, 0),
    TRUE, "error")</f>
        <v>Standard</v>
      </c>
    </row>
    <row r="182" spans="1:11" x14ac:dyDescent="0.25">
      <c r="A182" s="111">
        <v>45142</v>
      </c>
      <c r="B182" s="86">
        <v>0.60416666666666696</v>
      </c>
      <c r="C182" s="91">
        <v>46</v>
      </c>
      <c r="D182" s="118">
        <v>29</v>
      </c>
      <c r="E182" s="119">
        <v>0.58333333333333304</v>
      </c>
      <c r="F182" s="119">
        <v>0.60416666666666696</v>
      </c>
      <c r="G182" s="115">
        <f t="shared" si="7"/>
        <v>6</v>
      </c>
      <c r="H182" s="116" t="str" cm="1">
        <f t="array" ref="H182">_xlfn.IFS((G182&gt;=2)*(G182&lt;=6), "Weekday", G182=7, "Saturday", G182=1, "Sunday")</f>
        <v>Weekday</v>
      </c>
      <c r="I182" s="116">
        <f t="shared" si="8"/>
        <v>8</v>
      </c>
      <c r="J182" s="116" t="str">
        <f t="shared" si="6"/>
        <v>High season</v>
      </c>
      <c r="K182" s="117" t="str" cm="1">
        <f t="array" ref="K182">_xlfn.IFS(AND(H182="Weekday", J182="High season"), VLOOKUP(B182, high_weekday, 2, 0),
    AND(H182="Saturday", J182="High season"), VLOOKUP(B182, high_saturday, 2, 0),
    AND(H182="Sunday", J182="High season"), VLOOKUP(B182, high_sunday, 2, 0),
    AND(H182="Weekday", J182="Low season"), VLOOKUP(B182, low_weekdays, 2, 0),
    AND(H182="Saturday", J182="Low season"), VLOOKUP(B182, low_saturday, 2, 0),
    AND(H182="Sunday", J182="Low season"), VLOOKUP(B182, low_sunday, 2, 0),
    TRUE, "error")</f>
        <v>Standard</v>
      </c>
    </row>
    <row r="183" spans="1:11" x14ac:dyDescent="0.25">
      <c r="A183" s="111">
        <v>45142</v>
      </c>
      <c r="B183" s="86">
        <v>0.625</v>
      </c>
      <c r="C183" s="91">
        <v>88</v>
      </c>
      <c r="D183" s="118">
        <v>30</v>
      </c>
      <c r="E183" s="119">
        <v>0.60416666666666696</v>
      </c>
      <c r="F183" s="119">
        <v>0.625</v>
      </c>
      <c r="G183" s="115">
        <f t="shared" si="7"/>
        <v>6</v>
      </c>
      <c r="H183" s="116" t="str" cm="1">
        <f t="array" ref="H183">_xlfn.IFS((G183&gt;=2)*(G183&lt;=6), "Weekday", G183=7, "Saturday", G183=1, "Sunday")</f>
        <v>Weekday</v>
      </c>
      <c r="I183" s="116">
        <f t="shared" si="8"/>
        <v>8</v>
      </c>
      <c r="J183" s="116" t="str">
        <f t="shared" si="6"/>
        <v>High season</v>
      </c>
      <c r="K183" s="117" t="str" cm="1">
        <f t="array" ref="K183">_xlfn.IFS(AND(H183="Weekday", J183="High season"), VLOOKUP(B183, high_weekday, 2, 0),
    AND(H183="Saturday", J183="High season"), VLOOKUP(B183, high_saturday, 2, 0),
    AND(H183="Sunday", J183="High season"), VLOOKUP(B183, high_sunday, 2, 0),
    AND(H183="Weekday", J183="Low season"), VLOOKUP(B183, low_weekdays, 2, 0),
    AND(H183="Saturday", J183="Low season"), VLOOKUP(B183, low_saturday, 2, 0),
    AND(H183="Sunday", J183="Low season"), VLOOKUP(B183, low_sunday, 2, 0),
    TRUE, "error")</f>
        <v>Standard</v>
      </c>
    </row>
    <row r="184" spans="1:11" x14ac:dyDescent="0.25">
      <c r="A184" s="111">
        <v>45142</v>
      </c>
      <c r="B184" s="86">
        <v>0.64583333333333304</v>
      </c>
      <c r="C184" s="91">
        <v>97</v>
      </c>
      <c r="D184" s="118">
        <v>31</v>
      </c>
      <c r="E184" s="119">
        <v>0.625</v>
      </c>
      <c r="F184" s="119">
        <v>0.64583333333333304</v>
      </c>
      <c r="G184" s="115">
        <f t="shared" si="7"/>
        <v>6</v>
      </c>
      <c r="H184" s="116" t="str" cm="1">
        <f t="array" ref="H184">_xlfn.IFS((G184&gt;=2)*(G184&lt;=6), "Weekday", G184=7, "Saturday", G184=1, "Sunday")</f>
        <v>Weekday</v>
      </c>
      <c r="I184" s="116">
        <f t="shared" si="8"/>
        <v>8</v>
      </c>
      <c r="J184" s="116" t="str">
        <f t="shared" si="6"/>
        <v>High season</v>
      </c>
      <c r="K184" s="117" t="str" cm="1">
        <f t="array" ref="K184">_xlfn.IFS(AND(H184="Weekday", J184="High season"), VLOOKUP(B184, high_weekday, 2, 0),
    AND(H184="Saturday", J184="High season"), VLOOKUP(B184, high_saturday, 2, 0),
    AND(H184="Sunday", J184="High season"), VLOOKUP(B184, high_sunday, 2, 0),
    AND(H184="Weekday", J184="Low season"), VLOOKUP(B184, low_weekdays, 2, 0),
    AND(H184="Saturday", J184="Low season"), VLOOKUP(B184, low_saturday, 2, 0),
    AND(H184="Sunday", J184="Low season"), VLOOKUP(B184, low_sunday, 2, 0),
    TRUE, "error")</f>
        <v>Standard</v>
      </c>
    </row>
    <row r="185" spans="1:11" x14ac:dyDescent="0.25">
      <c r="A185" s="111">
        <v>45142</v>
      </c>
      <c r="B185" s="86">
        <v>0.66666666666666696</v>
      </c>
      <c r="C185" s="91">
        <v>57</v>
      </c>
      <c r="D185" s="118">
        <v>32</v>
      </c>
      <c r="E185" s="119">
        <v>0.64583333333333304</v>
      </c>
      <c r="F185" s="119">
        <v>0.66666666666666696</v>
      </c>
      <c r="G185" s="115">
        <f t="shared" si="7"/>
        <v>6</v>
      </c>
      <c r="H185" s="116" t="str" cm="1">
        <f t="array" ref="H185">_xlfn.IFS((G185&gt;=2)*(G185&lt;=6), "Weekday", G185=7, "Saturday", G185=1, "Sunday")</f>
        <v>Weekday</v>
      </c>
      <c r="I185" s="116">
        <f t="shared" si="8"/>
        <v>8</v>
      </c>
      <c r="J185" s="116" t="str">
        <f t="shared" si="6"/>
        <v>High season</v>
      </c>
      <c r="K185" s="117" t="str" cm="1">
        <f t="array" ref="K185">_xlfn.IFS(AND(H185="Weekday", J185="High season"), VLOOKUP(B185, high_weekday, 2, 0),
    AND(H185="Saturday", J185="High season"), VLOOKUP(B185, high_saturday, 2, 0),
    AND(H185="Sunday", J185="High season"), VLOOKUP(B185, high_sunday, 2, 0),
    AND(H185="Weekday", J185="Low season"), VLOOKUP(B185, low_weekdays, 2, 0),
    AND(H185="Saturday", J185="Low season"), VLOOKUP(B185, low_saturday, 2, 0),
    AND(H185="Sunday", J185="Low season"), VLOOKUP(B185, low_sunday, 2, 0),
    TRUE, "error")</f>
        <v>Standard</v>
      </c>
    </row>
    <row r="186" spans="1:11" x14ac:dyDescent="0.25">
      <c r="A186" s="111">
        <v>45142</v>
      </c>
      <c r="B186" s="86">
        <v>0.6875</v>
      </c>
      <c r="C186" s="91">
        <v>70</v>
      </c>
      <c r="D186" s="118">
        <v>33</v>
      </c>
      <c r="E186" s="119">
        <v>0.66666666666666696</v>
      </c>
      <c r="F186" s="119">
        <v>0.6875</v>
      </c>
      <c r="G186" s="115">
        <f t="shared" si="7"/>
        <v>6</v>
      </c>
      <c r="H186" s="116" t="str" cm="1">
        <f t="array" ref="H186">_xlfn.IFS((G186&gt;=2)*(G186&lt;=6), "Weekday", G186=7, "Saturday", G186=1, "Sunday")</f>
        <v>Weekday</v>
      </c>
      <c r="I186" s="116">
        <f t="shared" si="8"/>
        <v>8</v>
      </c>
      <c r="J186" s="116" t="str">
        <f t="shared" ref="J186:J249" si="9">IF(AND(I186&gt;6, I186&lt;9), "High season", "Low season")</f>
        <v>High season</v>
      </c>
      <c r="K186" s="117" t="str" cm="1">
        <f t="array" ref="K186">_xlfn.IFS(AND(H186="Weekday", J186="High season"), VLOOKUP(B186, high_weekday, 2, 0),
    AND(H186="Saturday", J186="High season"), VLOOKUP(B186, high_saturday, 2, 0),
    AND(H186="Sunday", J186="High season"), VLOOKUP(B186, high_sunday, 2, 0),
    AND(H186="Weekday", J186="Low season"), VLOOKUP(B186, low_weekdays, 2, 0),
    AND(H186="Saturday", J186="Low season"), VLOOKUP(B186, low_saturday, 2, 0),
    AND(H186="Sunday", J186="Low season"), VLOOKUP(B186, low_sunday, 2, 0),
    TRUE, "error")</f>
        <v>Standard</v>
      </c>
    </row>
    <row r="187" spans="1:11" x14ac:dyDescent="0.25">
      <c r="A187" s="111">
        <v>45142</v>
      </c>
      <c r="B187" s="86">
        <v>0.70833333333333304</v>
      </c>
      <c r="C187" s="91">
        <v>17</v>
      </c>
      <c r="D187" s="118">
        <v>34</v>
      </c>
      <c r="E187" s="119">
        <v>0.6875</v>
      </c>
      <c r="F187" s="119">
        <v>0.70833333333333304</v>
      </c>
      <c r="G187" s="115">
        <f t="shared" ref="G187:G250" si="10">WEEKDAY(A187)</f>
        <v>6</v>
      </c>
      <c r="H187" s="116" t="str" cm="1">
        <f t="array" ref="H187">_xlfn.IFS((G187&gt;=2)*(G187&lt;=6), "Weekday", G187=7, "Saturday", G187=1, "Sunday")</f>
        <v>Weekday</v>
      </c>
      <c r="I187" s="116">
        <f t="shared" ref="I187:I250" si="11">MONTH(A187)</f>
        <v>8</v>
      </c>
      <c r="J187" s="116" t="str">
        <f t="shared" si="9"/>
        <v>High season</v>
      </c>
      <c r="K187" s="117" t="str" cm="1">
        <f t="array" ref="K187">_xlfn.IFS(AND(H187="Weekday", J187="High season"), VLOOKUP(B187, high_weekday, 2, 0),
    AND(H187="Saturday", J187="High season"), VLOOKUP(B187, high_saturday, 2, 0),
    AND(H187="Sunday", J187="High season"), VLOOKUP(B187, high_sunday, 2, 0),
    AND(H187="Weekday", J187="Low season"), VLOOKUP(B187, low_weekdays, 2, 0),
    AND(H187="Saturday", J187="Low season"), VLOOKUP(B187, low_saturday, 2, 0),
    AND(H187="Sunday", J187="Low season"), VLOOKUP(B187, low_sunday, 2, 0),
    TRUE, "error")</f>
        <v>Standard</v>
      </c>
    </row>
    <row r="188" spans="1:11" x14ac:dyDescent="0.25">
      <c r="A188" s="111">
        <v>45142</v>
      </c>
      <c r="B188" s="86">
        <v>0.72916666666666696</v>
      </c>
      <c r="C188" s="91">
        <v>43</v>
      </c>
      <c r="D188" s="118">
        <v>35</v>
      </c>
      <c r="E188" s="119">
        <v>0.70833333333333304</v>
      </c>
      <c r="F188" s="119">
        <v>0.72916666666666696</v>
      </c>
      <c r="G188" s="115">
        <f t="shared" si="10"/>
        <v>6</v>
      </c>
      <c r="H188" s="116" t="str" cm="1">
        <f t="array" ref="H188">_xlfn.IFS((G188&gt;=2)*(G188&lt;=6), "Weekday", G188=7, "Saturday", G188=1, "Sunday")</f>
        <v>Weekday</v>
      </c>
      <c r="I188" s="116">
        <f t="shared" si="11"/>
        <v>8</v>
      </c>
      <c r="J188" s="116" t="str">
        <f t="shared" si="9"/>
        <v>High season</v>
      </c>
      <c r="K188" s="117" t="str" cm="1">
        <f t="array" ref="K188">_xlfn.IFS(AND(H188="Weekday", J188="High season"), VLOOKUP(B188, high_weekday, 2, 0),
    AND(H188="Saturday", J188="High season"), VLOOKUP(B188, high_saturday, 2, 0),
    AND(H188="Sunday", J188="High season"), VLOOKUP(B188, high_sunday, 2, 0),
    AND(H188="Weekday", J188="Low season"), VLOOKUP(B188, low_weekdays, 2, 0),
    AND(H188="Saturday", J188="Low season"), VLOOKUP(B188, low_saturday, 2, 0),
    AND(H188="Sunday", J188="Low season"), VLOOKUP(B188, low_sunday, 2, 0),
    TRUE, "error")</f>
        <v>Peak</v>
      </c>
    </row>
    <row r="189" spans="1:11" x14ac:dyDescent="0.25">
      <c r="A189" s="111">
        <v>45142</v>
      </c>
      <c r="B189" s="86">
        <v>0.75</v>
      </c>
      <c r="C189" s="91">
        <v>58</v>
      </c>
      <c r="D189" s="118">
        <v>36</v>
      </c>
      <c r="E189" s="119">
        <v>0.72916666666666696</v>
      </c>
      <c r="F189" s="119">
        <v>0.75</v>
      </c>
      <c r="G189" s="115">
        <f t="shared" si="10"/>
        <v>6</v>
      </c>
      <c r="H189" s="116" t="str" cm="1">
        <f t="array" ref="H189">_xlfn.IFS((G189&gt;=2)*(G189&lt;=6), "Weekday", G189=7, "Saturday", G189=1, "Sunday")</f>
        <v>Weekday</v>
      </c>
      <c r="I189" s="116">
        <f t="shared" si="11"/>
        <v>8</v>
      </c>
      <c r="J189" s="116" t="str">
        <f t="shared" si="9"/>
        <v>High season</v>
      </c>
      <c r="K189" s="117" t="str" cm="1">
        <f t="array" ref="K189">_xlfn.IFS(AND(H189="Weekday", J189="High season"), VLOOKUP(B189, high_weekday, 2, 0),
    AND(H189="Saturday", J189="High season"), VLOOKUP(B189, high_saturday, 2, 0),
    AND(H189="Sunday", J189="High season"), VLOOKUP(B189, high_sunday, 2, 0),
    AND(H189="Weekday", J189="Low season"), VLOOKUP(B189, low_weekdays, 2, 0),
    AND(H189="Saturday", J189="Low season"), VLOOKUP(B189, low_saturday, 2, 0),
    AND(H189="Sunday", J189="Low season"), VLOOKUP(B189, low_sunday, 2, 0),
    TRUE, "error")</f>
        <v>Peak</v>
      </c>
    </row>
    <row r="190" spans="1:11" x14ac:dyDescent="0.25">
      <c r="A190" s="111">
        <v>45142</v>
      </c>
      <c r="B190" s="86">
        <v>0.77083333333333304</v>
      </c>
      <c r="C190" s="91">
        <v>83</v>
      </c>
      <c r="D190" s="118">
        <v>37</v>
      </c>
      <c r="E190" s="119">
        <v>0.75</v>
      </c>
      <c r="F190" s="119">
        <v>0.77083333333333304</v>
      </c>
      <c r="G190" s="115">
        <f t="shared" si="10"/>
        <v>6</v>
      </c>
      <c r="H190" s="116" t="str" cm="1">
        <f t="array" ref="H190">_xlfn.IFS((G190&gt;=2)*(G190&lt;=6), "Weekday", G190=7, "Saturday", G190=1, "Sunday")</f>
        <v>Weekday</v>
      </c>
      <c r="I190" s="116">
        <f t="shared" si="11"/>
        <v>8</v>
      </c>
      <c r="J190" s="116" t="str">
        <f t="shared" si="9"/>
        <v>High season</v>
      </c>
      <c r="K190" s="117" t="str" cm="1">
        <f t="array" ref="K190">_xlfn.IFS(AND(H190="Weekday", J190="High season"), VLOOKUP(B190, high_weekday, 2, 0),
    AND(H190="Saturday", J190="High season"), VLOOKUP(B190, high_saturday, 2, 0),
    AND(H190="Sunday", J190="High season"), VLOOKUP(B190, high_sunday, 2, 0),
    AND(H190="Weekday", J190="Low season"), VLOOKUP(B190, low_weekdays, 2, 0),
    AND(H190="Saturday", J190="Low season"), VLOOKUP(B190, low_saturday, 2, 0),
    AND(H190="Sunday", J190="Low season"), VLOOKUP(B190, low_sunday, 2, 0),
    TRUE, "error")</f>
        <v>Peak</v>
      </c>
    </row>
    <row r="191" spans="1:11" x14ac:dyDescent="0.25">
      <c r="A191" s="111">
        <v>45142</v>
      </c>
      <c r="B191" s="86">
        <v>0.79166666666666696</v>
      </c>
      <c r="C191" s="91">
        <v>96</v>
      </c>
      <c r="D191" s="118">
        <v>38</v>
      </c>
      <c r="E191" s="119">
        <v>0.77083333333333304</v>
      </c>
      <c r="F191" s="119">
        <v>0.79166666666666696</v>
      </c>
      <c r="G191" s="115">
        <f t="shared" si="10"/>
        <v>6</v>
      </c>
      <c r="H191" s="116" t="str" cm="1">
        <f t="array" ref="H191">_xlfn.IFS((G191&gt;=2)*(G191&lt;=6), "Weekday", G191=7, "Saturday", G191=1, "Sunday")</f>
        <v>Weekday</v>
      </c>
      <c r="I191" s="116">
        <f t="shared" si="11"/>
        <v>8</v>
      </c>
      <c r="J191" s="116" t="str">
        <f t="shared" si="9"/>
        <v>High season</v>
      </c>
      <c r="K191" s="117" t="str" cm="1">
        <f t="array" ref="K191">_xlfn.IFS(AND(H191="Weekday", J191="High season"), VLOOKUP(B191, high_weekday, 2, 0),
    AND(H191="Saturday", J191="High season"), VLOOKUP(B191, high_saturday, 2, 0),
    AND(H191="Sunday", J191="High season"), VLOOKUP(B191, high_sunday, 2, 0),
    AND(H191="Weekday", J191="Low season"), VLOOKUP(B191, low_weekdays, 2, 0),
    AND(H191="Saturday", J191="Low season"), VLOOKUP(B191, low_saturday, 2, 0),
    AND(H191="Sunday", J191="Low season"), VLOOKUP(B191, low_sunday, 2, 0),
    TRUE, "error")</f>
        <v>Peak</v>
      </c>
    </row>
    <row r="192" spans="1:11" x14ac:dyDescent="0.25">
      <c r="A192" s="111">
        <v>45142</v>
      </c>
      <c r="B192" s="86">
        <v>0.8125</v>
      </c>
      <c r="C192" s="91">
        <v>86</v>
      </c>
      <c r="D192" s="118">
        <v>39</v>
      </c>
      <c r="E192" s="119">
        <v>0.79166666666666696</v>
      </c>
      <c r="F192" s="119">
        <v>0.8125</v>
      </c>
      <c r="G192" s="115">
        <f t="shared" si="10"/>
        <v>6</v>
      </c>
      <c r="H192" s="116" t="str" cm="1">
        <f t="array" ref="H192">_xlfn.IFS((G192&gt;=2)*(G192&lt;=6), "Weekday", G192=7, "Saturday", G192=1, "Sunday")</f>
        <v>Weekday</v>
      </c>
      <c r="I192" s="116">
        <f t="shared" si="11"/>
        <v>8</v>
      </c>
      <c r="J192" s="116" t="str">
        <f t="shared" si="9"/>
        <v>High season</v>
      </c>
      <c r="K192" s="117" t="str" cm="1">
        <f t="array" ref="K192">_xlfn.IFS(AND(H192="Weekday", J192="High season"), VLOOKUP(B192, high_weekday, 2, 0),
    AND(H192="Saturday", J192="High season"), VLOOKUP(B192, high_saturday, 2, 0),
    AND(H192="Sunday", J192="High season"), VLOOKUP(B192, high_sunday, 2, 0),
    AND(H192="Weekday", J192="Low season"), VLOOKUP(B192, low_weekdays, 2, 0),
    AND(H192="Saturday", J192="Low season"), VLOOKUP(B192, low_saturday, 2, 0),
    AND(H192="Sunday", J192="Low season"), VLOOKUP(B192, low_sunday, 2, 0),
    TRUE, "error")</f>
        <v>Standard</v>
      </c>
    </row>
    <row r="193" spans="1:11" x14ac:dyDescent="0.25">
      <c r="A193" s="111">
        <v>45142</v>
      </c>
      <c r="B193" s="86">
        <v>0.83333333333333304</v>
      </c>
      <c r="C193" s="91">
        <v>72</v>
      </c>
      <c r="D193" s="118">
        <v>40</v>
      </c>
      <c r="E193" s="119">
        <v>0.8125</v>
      </c>
      <c r="F193" s="119">
        <v>0.83333333333333304</v>
      </c>
      <c r="G193" s="115">
        <f t="shared" si="10"/>
        <v>6</v>
      </c>
      <c r="H193" s="116" t="str" cm="1">
        <f t="array" ref="H193">_xlfn.IFS((G193&gt;=2)*(G193&lt;=6), "Weekday", G193=7, "Saturday", G193=1, "Sunday")</f>
        <v>Weekday</v>
      </c>
      <c r="I193" s="116">
        <f t="shared" si="11"/>
        <v>8</v>
      </c>
      <c r="J193" s="116" t="str">
        <f t="shared" si="9"/>
        <v>High season</v>
      </c>
      <c r="K193" s="117" t="str" cm="1">
        <f t="array" ref="K193">_xlfn.IFS(AND(H193="Weekday", J193="High season"), VLOOKUP(B193, high_weekday, 2, 0),
    AND(H193="Saturday", J193="High season"), VLOOKUP(B193, high_saturday, 2, 0),
    AND(H193="Sunday", J193="High season"), VLOOKUP(B193, high_sunday, 2, 0),
    AND(H193="Weekday", J193="Low season"), VLOOKUP(B193, low_weekdays, 2, 0),
    AND(H193="Saturday", J193="Low season"), VLOOKUP(B193, low_saturday, 2, 0),
    AND(H193="Sunday", J193="Low season"), VLOOKUP(B193, low_sunday, 2, 0),
    TRUE, "error")</f>
        <v>Standard</v>
      </c>
    </row>
    <row r="194" spans="1:11" x14ac:dyDescent="0.25">
      <c r="A194" s="111">
        <v>45142</v>
      </c>
      <c r="B194" s="86">
        <v>0.85416666666666696</v>
      </c>
      <c r="C194" s="91">
        <v>27</v>
      </c>
      <c r="D194" s="118">
        <v>41</v>
      </c>
      <c r="E194" s="119">
        <v>0.83333333333333304</v>
      </c>
      <c r="F194" s="119">
        <v>0.85416666666666696</v>
      </c>
      <c r="G194" s="115">
        <f t="shared" si="10"/>
        <v>6</v>
      </c>
      <c r="H194" s="116" t="str" cm="1">
        <f t="array" ref="H194">_xlfn.IFS((G194&gt;=2)*(G194&lt;=6), "Weekday", G194=7, "Saturday", G194=1, "Sunday")</f>
        <v>Weekday</v>
      </c>
      <c r="I194" s="116">
        <f t="shared" si="11"/>
        <v>8</v>
      </c>
      <c r="J194" s="116" t="str">
        <f t="shared" si="9"/>
        <v>High season</v>
      </c>
      <c r="K194" s="117" t="str" cm="1">
        <f t="array" ref="K194">_xlfn.IFS(AND(H194="Weekday", J194="High season"), VLOOKUP(B194, high_weekday, 2, 0),
    AND(H194="Saturday", J194="High season"), VLOOKUP(B194, high_saturday, 2, 0),
    AND(H194="Sunday", J194="High season"), VLOOKUP(B194, high_sunday, 2, 0),
    AND(H194="Weekday", J194="Low season"), VLOOKUP(B194, low_weekdays, 2, 0),
    AND(H194="Saturday", J194="Low season"), VLOOKUP(B194, low_saturday, 2, 0),
    AND(H194="Sunday", J194="Low season"), VLOOKUP(B194, low_sunday, 2, 0),
    TRUE, "error")</f>
        <v>Standard</v>
      </c>
    </row>
    <row r="195" spans="1:11" x14ac:dyDescent="0.25">
      <c r="A195" s="111">
        <v>45142</v>
      </c>
      <c r="B195" s="86">
        <v>0.875</v>
      </c>
      <c r="C195" s="91">
        <v>53</v>
      </c>
      <c r="D195" s="118">
        <v>42</v>
      </c>
      <c r="E195" s="119">
        <v>0.85416666666666696</v>
      </c>
      <c r="F195" s="119">
        <v>0.875</v>
      </c>
      <c r="G195" s="115">
        <f t="shared" si="10"/>
        <v>6</v>
      </c>
      <c r="H195" s="116" t="str" cm="1">
        <f t="array" ref="H195">_xlfn.IFS((G195&gt;=2)*(G195&lt;=6), "Weekday", G195=7, "Saturday", G195=1, "Sunday")</f>
        <v>Weekday</v>
      </c>
      <c r="I195" s="116">
        <f t="shared" si="11"/>
        <v>8</v>
      </c>
      <c r="J195" s="116" t="str">
        <f t="shared" si="9"/>
        <v>High season</v>
      </c>
      <c r="K195" s="117" t="str" cm="1">
        <f t="array" ref="K195">_xlfn.IFS(AND(H195="Weekday", J195="High season"), VLOOKUP(B195, high_weekday, 2, 0),
    AND(H195="Saturday", J195="High season"), VLOOKUP(B195, high_saturday, 2, 0),
    AND(H195="Sunday", J195="High season"), VLOOKUP(B195, high_sunday, 2, 0),
    AND(H195="Weekday", J195="Low season"), VLOOKUP(B195, low_weekdays, 2, 0),
    AND(H195="Saturday", J195="Low season"), VLOOKUP(B195, low_saturday, 2, 0),
    AND(H195="Sunday", J195="Low season"), VLOOKUP(B195, low_sunday, 2, 0),
    TRUE, "error")</f>
        <v>Standard</v>
      </c>
    </row>
    <row r="196" spans="1:11" x14ac:dyDescent="0.25">
      <c r="A196" s="111">
        <v>45142</v>
      </c>
      <c r="B196" s="86">
        <v>0.89583333333333304</v>
      </c>
      <c r="C196" s="91">
        <v>75</v>
      </c>
      <c r="D196" s="118">
        <v>43</v>
      </c>
      <c r="E196" s="119">
        <v>0.875</v>
      </c>
      <c r="F196" s="119">
        <v>0.89583333333333304</v>
      </c>
      <c r="G196" s="115">
        <f t="shared" si="10"/>
        <v>6</v>
      </c>
      <c r="H196" s="116" t="str" cm="1">
        <f t="array" ref="H196">_xlfn.IFS((G196&gt;=2)*(G196&lt;=6), "Weekday", G196=7, "Saturday", G196=1, "Sunday")</f>
        <v>Weekday</v>
      </c>
      <c r="I196" s="116">
        <f t="shared" si="11"/>
        <v>8</v>
      </c>
      <c r="J196" s="116" t="str">
        <f t="shared" si="9"/>
        <v>High season</v>
      </c>
      <c r="K196" s="117" t="str" cm="1">
        <f t="array" ref="K196">_xlfn.IFS(AND(H196="Weekday", J196="High season"), VLOOKUP(B196, high_weekday, 2, 0),
    AND(H196="Saturday", J196="High season"), VLOOKUP(B196, high_saturday, 2, 0),
    AND(H196="Sunday", J196="High season"), VLOOKUP(B196, high_sunday, 2, 0),
    AND(H196="Weekday", J196="Low season"), VLOOKUP(B196, low_weekdays, 2, 0),
    AND(H196="Saturday", J196="Low season"), VLOOKUP(B196, low_saturday, 2, 0),
    AND(H196="Sunday", J196="Low season"), VLOOKUP(B196, low_sunday, 2, 0),
    TRUE, "error")</f>
        <v>Standard</v>
      </c>
    </row>
    <row r="197" spans="1:11" x14ac:dyDescent="0.25">
      <c r="A197" s="111">
        <v>45142</v>
      </c>
      <c r="B197" s="86">
        <v>0.91666666666666696</v>
      </c>
      <c r="C197" s="91">
        <v>41</v>
      </c>
      <c r="D197" s="118">
        <v>44</v>
      </c>
      <c r="E197" s="119">
        <v>0.89583333333333304</v>
      </c>
      <c r="F197" s="119">
        <v>0.91666666666666696</v>
      </c>
      <c r="G197" s="115">
        <f t="shared" si="10"/>
        <v>6</v>
      </c>
      <c r="H197" s="116" t="str" cm="1">
        <f t="array" ref="H197">_xlfn.IFS((G197&gt;=2)*(G197&lt;=6), "Weekday", G197=7, "Saturday", G197=1, "Sunday")</f>
        <v>Weekday</v>
      </c>
      <c r="I197" s="116">
        <f t="shared" si="11"/>
        <v>8</v>
      </c>
      <c r="J197" s="116" t="str">
        <f t="shared" si="9"/>
        <v>High season</v>
      </c>
      <c r="K197" s="117" t="str" cm="1">
        <f t="array" ref="K197">_xlfn.IFS(AND(H197="Weekday", J197="High season"), VLOOKUP(B197, high_weekday, 2, 0),
    AND(H197="Saturday", J197="High season"), VLOOKUP(B197, high_saturday, 2, 0),
    AND(H197="Sunday", J197="High season"), VLOOKUP(B197, high_sunday, 2, 0),
    AND(H197="Weekday", J197="Low season"), VLOOKUP(B197, low_weekdays, 2, 0),
    AND(H197="Saturday", J197="Low season"), VLOOKUP(B197, low_saturday, 2, 0),
    AND(H197="Sunday", J197="Low season"), VLOOKUP(B197, low_sunday, 2, 0),
    TRUE, "error")</f>
        <v>Standard</v>
      </c>
    </row>
    <row r="198" spans="1:11" x14ac:dyDescent="0.25">
      <c r="A198" s="111">
        <v>45142</v>
      </c>
      <c r="B198" s="86">
        <v>0.9375</v>
      </c>
      <c r="C198" s="91">
        <v>100</v>
      </c>
      <c r="D198" s="118">
        <v>45</v>
      </c>
      <c r="E198" s="119">
        <v>0.91666666666666696</v>
      </c>
      <c r="F198" s="119">
        <v>0.9375</v>
      </c>
      <c r="G198" s="115">
        <f t="shared" si="10"/>
        <v>6</v>
      </c>
      <c r="H198" s="116" t="str" cm="1">
        <f t="array" ref="H198">_xlfn.IFS((G198&gt;=2)*(G198&lt;=6), "Weekday", G198=7, "Saturday", G198=1, "Sunday")</f>
        <v>Weekday</v>
      </c>
      <c r="I198" s="116">
        <f t="shared" si="11"/>
        <v>8</v>
      </c>
      <c r="J198" s="116" t="str">
        <f t="shared" si="9"/>
        <v>High season</v>
      </c>
      <c r="K198" s="117" t="str" cm="1">
        <f t="array" ref="K198">_xlfn.IFS(AND(H198="Weekday", J198="High season"), VLOOKUP(B198, high_weekday, 2, 0),
    AND(H198="Saturday", J198="High season"), VLOOKUP(B198, high_saturday, 2, 0),
    AND(H198="Sunday", J198="High season"), VLOOKUP(B198, high_sunday, 2, 0),
    AND(H198="Weekday", J198="Low season"), VLOOKUP(B198, low_weekdays, 2, 0),
    AND(H198="Saturday", J198="Low season"), VLOOKUP(B198, low_saturday, 2, 0),
    AND(H198="Sunday", J198="Low season"), VLOOKUP(B198, low_sunday, 2, 0),
    TRUE, "error")</f>
        <v>Off-peak</v>
      </c>
    </row>
    <row r="199" spans="1:11" x14ac:dyDescent="0.25">
      <c r="A199" s="111">
        <v>45142</v>
      </c>
      <c r="B199" s="86">
        <v>0.95833333333333304</v>
      </c>
      <c r="C199" s="91">
        <v>25</v>
      </c>
      <c r="D199" s="118">
        <v>46</v>
      </c>
      <c r="E199" s="119">
        <v>0.9375</v>
      </c>
      <c r="F199" s="119">
        <v>0.95833333333333304</v>
      </c>
      <c r="G199" s="115">
        <f t="shared" si="10"/>
        <v>6</v>
      </c>
      <c r="H199" s="116" t="str" cm="1">
        <f t="array" ref="H199">_xlfn.IFS((G199&gt;=2)*(G199&lt;=6), "Weekday", G199=7, "Saturday", G199=1, "Sunday")</f>
        <v>Weekday</v>
      </c>
      <c r="I199" s="116">
        <f t="shared" si="11"/>
        <v>8</v>
      </c>
      <c r="J199" s="116" t="str">
        <f t="shared" si="9"/>
        <v>High season</v>
      </c>
      <c r="K199" s="117" t="str" cm="1">
        <f t="array" ref="K199">_xlfn.IFS(AND(H199="Weekday", J199="High season"), VLOOKUP(B199, high_weekday, 2, 0),
    AND(H199="Saturday", J199="High season"), VLOOKUP(B199, high_saturday, 2, 0),
    AND(H199="Sunday", J199="High season"), VLOOKUP(B199, high_sunday, 2, 0),
    AND(H199="Weekday", J199="Low season"), VLOOKUP(B199, low_weekdays, 2, 0),
    AND(H199="Saturday", J199="Low season"), VLOOKUP(B199, low_saturday, 2, 0),
    AND(H199="Sunday", J199="Low season"), VLOOKUP(B199, low_sunday, 2, 0),
    TRUE, "error")</f>
        <v>Off-peak</v>
      </c>
    </row>
    <row r="200" spans="1:11" x14ac:dyDescent="0.25">
      <c r="A200" s="111">
        <v>45142</v>
      </c>
      <c r="B200" s="86">
        <v>0.97916666666666696</v>
      </c>
      <c r="C200" s="91">
        <v>32</v>
      </c>
      <c r="D200" s="118">
        <v>47</v>
      </c>
      <c r="E200" s="119">
        <v>0.95833333333333304</v>
      </c>
      <c r="F200" s="119">
        <v>0.97916666666666696</v>
      </c>
      <c r="G200" s="115">
        <f t="shared" si="10"/>
        <v>6</v>
      </c>
      <c r="H200" s="116" t="str" cm="1">
        <f t="array" ref="H200">_xlfn.IFS((G200&gt;=2)*(G200&lt;=6), "Weekday", G200=7, "Saturday", G200=1, "Sunday")</f>
        <v>Weekday</v>
      </c>
      <c r="I200" s="116">
        <f t="shared" si="11"/>
        <v>8</v>
      </c>
      <c r="J200" s="116" t="str">
        <f t="shared" si="9"/>
        <v>High season</v>
      </c>
      <c r="K200" s="117" t="str" cm="1">
        <f t="array" ref="K200">_xlfn.IFS(AND(H200="Weekday", J200="High season"), VLOOKUP(B200, high_weekday, 2, 0),
    AND(H200="Saturday", J200="High season"), VLOOKUP(B200, high_saturday, 2, 0),
    AND(H200="Sunday", J200="High season"), VLOOKUP(B200, high_sunday, 2, 0),
    AND(H200="Weekday", J200="Low season"), VLOOKUP(B200, low_weekdays, 2, 0),
    AND(H200="Saturday", J200="Low season"), VLOOKUP(B200, low_saturday, 2, 0),
    AND(H200="Sunday", J200="Low season"), VLOOKUP(B200, low_sunday, 2, 0),
    TRUE, "error")</f>
        <v>Off-peak</v>
      </c>
    </row>
    <row r="201" spans="1:11" x14ac:dyDescent="0.25">
      <c r="A201" s="111">
        <v>45142</v>
      </c>
      <c r="B201" s="86">
        <v>1</v>
      </c>
      <c r="C201" s="91">
        <v>37</v>
      </c>
      <c r="D201" s="118">
        <v>48</v>
      </c>
      <c r="E201" s="119">
        <v>0.97916666666666696</v>
      </c>
      <c r="F201" s="119">
        <v>1</v>
      </c>
      <c r="G201" s="115">
        <f t="shared" si="10"/>
        <v>6</v>
      </c>
      <c r="H201" s="116" t="str" cm="1">
        <f t="array" ref="H201">_xlfn.IFS((G201&gt;=2)*(G201&lt;=6), "Weekday", G201=7, "Saturday", G201=1, "Sunday")</f>
        <v>Weekday</v>
      </c>
      <c r="I201" s="116">
        <f t="shared" si="11"/>
        <v>8</v>
      </c>
      <c r="J201" s="116" t="str">
        <f t="shared" si="9"/>
        <v>High season</v>
      </c>
      <c r="K201" s="117" t="str" cm="1">
        <f t="array" ref="K201">_xlfn.IFS(AND(H201="Weekday", J201="High season"), VLOOKUP(B201, high_weekday, 2, 0),
    AND(H201="Saturday", J201="High season"), VLOOKUP(B201, high_saturday, 2, 0),
    AND(H201="Sunday", J201="High season"), VLOOKUP(B201, high_sunday, 2, 0),
    AND(H201="Weekday", J201="Low season"), VLOOKUP(B201, low_weekdays, 2, 0),
    AND(H201="Saturday", J201="Low season"), VLOOKUP(B201, low_saturday, 2, 0),
    AND(H201="Sunday", J201="Low season"), VLOOKUP(B201, low_sunday, 2, 0),
    TRUE, "error")</f>
        <v>Off-peak</v>
      </c>
    </row>
    <row r="202" spans="1:11" x14ac:dyDescent="0.25">
      <c r="A202" s="111">
        <v>45143</v>
      </c>
      <c r="B202" s="86">
        <v>2.0833333333333332E-2</v>
      </c>
      <c r="C202" s="91">
        <v>12</v>
      </c>
      <c r="D202" s="118">
        <v>1</v>
      </c>
      <c r="E202" s="119">
        <v>0</v>
      </c>
      <c r="F202" s="119">
        <v>2.0833333333333332E-2</v>
      </c>
      <c r="G202" s="115">
        <f t="shared" si="10"/>
        <v>7</v>
      </c>
      <c r="H202" s="116" t="str" cm="1">
        <f t="array" ref="H202">_xlfn.IFS((G202&gt;=2)*(G202&lt;=6), "Weekday", G202=7, "Saturday", G202=1, "Sunday")</f>
        <v>Saturday</v>
      </c>
      <c r="I202" s="116">
        <f t="shared" si="11"/>
        <v>8</v>
      </c>
      <c r="J202" s="116" t="str">
        <f t="shared" si="9"/>
        <v>High season</v>
      </c>
      <c r="K202" s="117" t="str" cm="1">
        <f t="array" ref="K202">_xlfn.IFS(AND(H202="Weekday", J202="High season"), VLOOKUP(B202, high_weekday, 2, 0),
    AND(H202="Saturday", J202="High season"), VLOOKUP(B202, high_saturday, 2, 0),
    AND(H202="Sunday", J202="High season"), VLOOKUP(B202, high_sunday, 2, 0),
    AND(H202="Weekday", J202="Low season"), VLOOKUP(B202, low_weekdays, 2, 0),
    AND(H202="Saturday", J202="Low season"), VLOOKUP(B202, low_saturday, 2, 0),
    AND(H202="Sunday", J202="Low season"), VLOOKUP(B202, low_sunday, 2, 0),
    TRUE, "error")</f>
        <v>Off-peak</v>
      </c>
    </row>
    <row r="203" spans="1:11" x14ac:dyDescent="0.25">
      <c r="A203" s="111">
        <v>45143</v>
      </c>
      <c r="B203" s="86">
        <v>4.1666666666666664E-2</v>
      </c>
      <c r="C203" s="91">
        <v>10</v>
      </c>
      <c r="D203" s="118">
        <v>2</v>
      </c>
      <c r="E203" s="119">
        <v>2.0833333333333332E-2</v>
      </c>
      <c r="F203" s="119">
        <v>4.1666666666666664E-2</v>
      </c>
      <c r="G203" s="115">
        <f t="shared" si="10"/>
        <v>7</v>
      </c>
      <c r="H203" s="116" t="str" cm="1">
        <f t="array" ref="H203">_xlfn.IFS((G203&gt;=2)*(G203&lt;=6), "Weekday", G203=7, "Saturday", G203=1, "Sunday")</f>
        <v>Saturday</v>
      </c>
      <c r="I203" s="116">
        <f t="shared" si="11"/>
        <v>8</v>
      </c>
      <c r="J203" s="116" t="str">
        <f t="shared" si="9"/>
        <v>High season</v>
      </c>
      <c r="K203" s="117" t="str" cm="1">
        <f t="array" ref="K203">_xlfn.IFS(AND(H203="Weekday", J203="High season"), VLOOKUP(B203, high_weekday, 2, 0),
    AND(H203="Saturday", J203="High season"), VLOOKUP(B203, high_saturday, 2, 0),
    AND(H203="Sunday", J203="High season"), VLOOKUP(B203, high_sunday, 2, 0),
    AND(H203="Weekday", J203="Low season"), VLOOKUP(B203, low_weekdays, 2, 0),
    AND(H203="Saturday", J203="Low season"), VLOOKUP(B203, low_saturday, 2, 0),
    AND(H203="Sunday", J203="Low season"), VLOOKUP(B203, low_sunday, 2, 0),
    TRUE, "error")</f>
        <v>Off-peak</v>
      </c>
    </row>
    <row r="204" spans="1:11" x14ac:dyDescent="0.25">
      <c r="A204" s="111">
        <v>45143</v>
      </c>
      <c r="B204" s="86">
        <v>6.25E-2</v>
      </c>
      <c r="C204" s="91">
        <v>81</v>
      </c>
      <c r="D204" s="118">
        <v>3</v>
      </c>
      <c r="E204" s="119">
        <v>4.1666666666666664E-2</v>
      </c>
      <c r="F204" s="119">
        <v>6.25E-2</v>
      </c>
      <c r="G204" s="115">
        <f t="shared" si="10"/>
        <v>7</v>
      </c>
      <c r="H204" s="116" t="str" cm="1">
        <f t="array" ref="H204">_xlfn.IFS((G204&gt;=2)*(G204&lt;=6), "Weekday", G204=7, "Saturday", G204=1, "Sunday")</f>
        <v>Saturday</v>
      </c>
      <c r="I204" s="116">
        <f t="shared" si="11"/>
        <v>8</v>
      </c>
      <c r="J204" s="116" t="str">
        <f t="shared" si="9"/>
        <v>High season</v>
      </c>
      <c r="K204" s="117" t="str" cm="1">
        <f t="array" ref="K204">_xlfn.IFS(AND(H204="Weekday", J204="High season"), VLOOKUP(B204, high_weekday, 2, 0),
    AND(H204="Saturday", J204="High season"), VLOOKUP(B204, high_saturday, 2, 0),
    AND(H204="Sunday", J204="High season"), VLOOKUP(B204, high_sunday, 2, 0),
    AND(H204="Weekday", J204="Low season"), VLOOKUP(B204, low_weekdays, 2, 0),
    AND(H204="Saturday", J204="Low season"), VLOOKUP(B204, low_saturday, 2, 0),
    AND(H204="Sunday", J204="Low season"), VLOOKUP(B204, low_sunday, 2, 0),
    TRUE, "error")</f>
        <v>Off-peak</v>
      </c>
    </row>
    <row r="205" spans="1:11" x14ac:dyDescent="0.25">
      <c r="A205" s="111">
        <v>45143</v>
      </c>
      <c r="B205" s="86">
        <v>8.3333333333333301E-2</v>
      </c>
      <c r="C205" s="91">
        <v>34</v>
      </c>
      <c r="D205" s="118">
        <v>4</v>
      </c>
      <c r="E205" s="119">
        <v>6.25E-2</v>
      </c>
      <c r="F205" s="119">
        <v>8.3333333333333301E-2</v>
      </c>
      <c r="G205" s="115">
        <f t="shared" si="10"/>
        <v>7</v>
      </c>
      <c r="H205" s="116" t="str" cm="1">
        <f t="array" ref="H205">_xlfn.IFS((G205&gt;=2)*(G205&lt;=6), "Weekday", G205=7, "Saturday", G205=1, "Sunday")</f>
        <v>Saturday</v>
      </c>
      <c r="I205" s="116">
        <f t="shared" si="11"/>
        <v>8</v>
      </c>
      <c r="J205" s="116" t="str">
        <f t="shared" si="9"/>
        <v>High season</v>
      </c>
      <c r="K205" s="117" t="str" cm="1">
        <f t="array" ref="K205">_xlfn.IFS(AND(H205="Weekday", J205="High season"), VLOOKUP(B205, high_weekday, 2, 0),
    AND(H205="Saturday", J205="High season"), VLOOKUP(B205, high_saturday, 2, 0),
    AND(H205="Sunday", J205="High season"), VLOOKUP(B205, high_sunday, 2, 0),
    AND(H205="Weekday", J205="Low season"), VLOOKUP(B205, low_weekdays, 2, 0),
    AND(H205="Saturday", J205="Low season"), VLOOKUP(B205, low_saturday, 2, 0),
    AND(H205="Sunday", J205="Low season"), VLOOKUP(B205, low_sunday, 2, 0),
    TRUE, "error")</f>
        <v>Off-peak</v>
      </c>
    </row>
    <row r="206" spans="1:11" x14ac:dyDescent="0.25">
      <c r="A206" s="111">
        <v>45143</v>
      </c>
      <c r="B206" s="86">
        <v>0.104166666666667</v>
      </c>
      <c r="C206" s="91">
        <v>67</v>
      </c>
      <c r="D206" s="118">
        <v>5</v>
      </c>
      <c r="E206" s="119">
        <v>8.3333333333333301E-2</v>
      </c>
      <c r="F206" s="119">
        <v>0.104166666666667</v>
      </c>
      <c r="G206" s="115">
        <f t="shared" si="10"/>
        <v>7</v>
      </c>
      <c r="H206" s="116" t="str" cm="1">
        <f t="array" ref="H206">_xlfn.IFS((G206&gt;=2)*(G206&lt;=6), "Weekday", G206=7, "Saturday", G206=1, "Sunday")</f>
        <v>Saturday</v>
      </c>
      <c r="I206" s="116">
        <f t="shared" si="11"/>
        <v>8</v>
      </c>
      <c r="J206" s="116" t="str">
        <f t="shared" si="9"/>
        <v>High season</v>
      </c>
      <c r="K206" s="117" t="str" cm="1">
        <f t="array" ref="K206">_xlfn.IFS(AND(H206="Weekday", J206="High season"), VLOOKUP(B206, high_weekday, 2, 0),
    AND(H206="Saturday", J206="High season"), VLOOKUP(B206, high_saturday, 2, 0),
    AND(H206="Sunday", J206="High season"), VLOOKUP(B206, high_sunday, 2, 0),
    AND(H206="Weekday", J206="Low season"), VLOOKUP(B206, low_weekdays, 2, 0),
    AND(H206="Saturday", J206="Low season"), VLOOKUP(B206, low_saturday, 2, 0),
    AND(H206="Sunday", J206="Low season"), VLOOKUP(B206, low_sunday, 2, 0),
    TRUE, "error")</f>
        <v>Off-peak</v>
      </c>
    </row>
    <row r="207" spans="1:11" x14ac:dyDescent="0.25">
      <c r="A207" s="111">
        <v>45143</v>
      </c>
      <c r="B207" s="86">
        <v>0.125</v>
      </c>
      <c r="C207" s="91">
        <v>26</v>
      </c>
      <c r="D207" s="118">
        <v>6</v>
      </c>
      <c r="E207" s="119">
        <v>0.104166666666667</v>
      </c>
      <c r="F207" s="119">
        <v>0.125</v>
      </c>
      <c r="G207" s="115">
        <f t="shared" si="10"/>
        <v>7</v>
      </c>
      <c r="H207" s="116" t="str" cm="1">
        <f t="array" ref="H207">_xlfn.IFS((G207&gt;=2)*(G207&lt;=6), "Weekday", G207=7, "Saturday", G207=1, "Sunday")</f>
        <v>Saturday</v>
      </c>
      <c r="I207" s="116">
        <f t="shared" si="11"/>
        <v>8</v>
      </c>
      <c r="J207" s="116" t="str">
        <f t="shared" si="9"/>
        <v>High season</v>
      </c>
      <c r="K207" s="117" t="str" cm="1">
        <f t="array" ref="K207">_xlfn.IFS(AND(H207="Weekday", J207="High season"), VLOOKUP(B207, high_weekday, 2, 0),
    AND(H207="Saturday", J207="High season"), VLOOKUP(B207, high_saturday, 2, 0),
    AND(H207="Sunday", J207="High season"), VLOOKUP(B207, high_sunday, 2, 0),
    AND(H207="Weekday", J207="Low season"), VLOOKUP(B207, low_weekdays, 2, 0),
    AND(H207="Saturday", J207="Low season"), VLOOKUP(B207, low_saturday, 2, 0),
    AND(H207="Sunday", J207="Low season"), VLOOKUP(B207, low_sunday, 2, 0),
    TRUE, "error")</f>
        <v>Off-peak</v>
      </c>
    </row>
    <row r="208" spans="1:11" x14ac:dyDescent="0.25">
      <c r="A208" s="111">
        <v>45143</v>
      </c>
      <c r="B208" s="86">
        <v>0.14583333333333301</v>
      </c>
      <c r="C208" s="91">
        <v>22</v>
      </c>
      <c r="D208" s="118">
        <v>7</v>
      </c>
      <c r="E208" s="119">
        <v>0.125</v>
      </c>
      <c r="F208" s="119">
        <v>0.14583333333333301</v>
      </c>
      <c r="G208" s="115">
        <f t="shared" si="10"/>
        <v>7</v>
      </c>
      <c r="H208" s="116" t="str" cm="1">
        <f t="array" ref="H208">_xlfn.IFS((G208&gt;=2)*(G208&lt;=6), "Weekday", G208=7, "Saturday", G208=1, "Sunday")</f>
        <v>Saturday</v>
      </c>
      <c r="I208" s="116">
        <f t="shared" si="11"/>
        <v>8</v>
      </c>
      <c r="J208" s="116" t="str">
        <f t="shared" si="9"/>
        <v>High season</v>
      </c>
      <c r="K208" s="117" t="str" cm="1">
        <f t="array" ref="K208">_xlfn.IFS(AND(H208="Weekday", J208="High season"), VLOOKUP(B208, high_weekday, 2, 0),
    AND(H208="Saturday", J208="High season"), VLOOKUP(B208, high_saturday, 2, 0),
    AND(H208="Sunday", J208="High season"), VLOOKUP(B208, high_sunday, 2, 0),
    AND(H208="Weekday", J208="Low season"), VLOOKUP(B208, low_weekdays, 2, 0),
    AND(H208="Saturday", J208="Low season"), VLOOKUP(B208, low_saturday, 2, 0),
    AND(H208="Sunday", J208="Low season"), VLOOKUP(B208, low_sunday, 2, 0),
    TRUE, "error")</f>
        <v>Off-peak</v>
      </c>
    </row>
    <row r="209" spans="1:11" x14ac:dyDescent="0.25">
      <c r="A209" s="111">
        <v>45143</v>
      </c>
      <c r="B209" s="86">
        <v>0.16666666666666699</v>
      </c>
      <c r="C209" s="91">
        <v>69</v>
      </c>
      <c r="D209" s="118">
        <v>8</v>
      </c>
      <c r="E209" s="119">
        <v>0.14583333333333301</v>
      </c>
      <c r="F209" s="119">
        <v>0.16666666666666699</v>
      </c>
      <c r="G209" s="115">
        <f t="shared" si="10"/>
        <v>7</v>
      </c>
      <c r="H209" s="116" t="str" cm="1">
        <f t="array" ref="H209">_xlfn.IFS((G209&gt;=2)*(G209&lt;=6), "Weekday", G209=7, "Saturday", G209=1, "Sunday")</f>
        <v>Saturday</v>
      </c>
      <c r="I209" s="116">
        <f t="shared" si="11"/>
        <v>8</v>
      </c>
      <c r="J209" s="116" t="str">
        <f t="shared" si="9"/>
        <v>High season</v>
      </c>
      <c r="K209" s="117" t="str" cm="1">
        <f t="array" ref="K209">_xlfn.IFS(AND(H209="Weekday", J209="High season"), VLOOKUP(B209, high_weekday, 2, 0),
    AND(H209="Saturday", J209="High season"), VLOOKUP(B209, high_saturday, 2, 0),
    AND(H209="Sunday", J209="High season"), VLOOKUP(B209, high_sunday, 2, 0),
    AND(H209="Weekday", J209="Low season"), VLOOKUP(B209, low_weekdays, 2, 0),
    AND(H209="Saturday", J209="Low season"), VLOOKUP(B209, low_saturday, 2, 0),
    AND(H209="Sunday", J209="Low season"), VLOOKUP(B209, low_sunday, 2, 0),
    TRUE, "error")</f>
        <v>Off-peak</v>
      </c>
    </row>
    <row r="210" spans="1:11" x14ac:dyDescent="0.25">
      <c r="A210" s="111">
        <v>45143</v>
      </c>
      <c r="B210" s="86">
        <v>0.1875</v>
      </c>
      <c r="C210" s="91">
        <v>88</v>
      </c>
      <c r="D210" s="118">
        <v>9</v>
      </c>
      <c r="E210" s="119">
        <v>0.16666666666666699</v>
      </c>
      <c r="F210" s="119">
        <v>0.1875</v>
      </c>
      <c r="G210" s="115">
        <f t="shared" si="10"/>
        <v>7</v>
      </c>
      <c r="H210" s="116" t="str" cm="1">
        <f t="array" ref="H210">_xlfn.IFS((G210&gt;=2)*(G210&lt;=6), "Weekday", G210=7, "Saturday", G210=1, "Sunday")</f>
        <v>Saturday</v>
      </c>
      <c r="I210" s="116">
        <f t="shared" si="11"/>
        <v>8</v>
      </c>
      <c r="J210" s="116" t="str">
        <f t="shared" si="9"/>
        <v>High season</v>
      </c>
      <c r="K210" s="117" t="str" cm="1">
        <f t="array" ref="K210">_xlfn.IFS(AND(H210="Weekday", J210="High season"), VLOOKUP(B210, high_weekday, 2, 0),
    AND(H210="Saturday", J210="High season"), VLOOKUP(B210, high_saturday, 2, 0),
    AND(H210="Sunday", J210="High season"), VLOOKUP(B210, high_sunday, 2, 0),
    AND(H210="Weekday", J210="Low season"), VLOOKUP(B210, low_weekdays, 2, 0),
    AND(H210="Saturday", J210="Low season"), VLOOKUP(B210, low_saturday, 2, 0),
    AND(H210="Sunday", J210="Low season"), VLOOKUP(B210, low_sunday, 2, 0),
    TRUE, "error")</f>
        <v>Off-peak</v>
      </c>
    </row>
    <row r="211" spans="1:11" x14ac:dyDescent="0.25">
      <c r="A211" s="111">
        <v>45143</v>
      </c>
      <c r="B211" s="86">
        <v>0.20833333333333301</v>
      </c>
      <c r="C211" s="91">
        <v>15</v>
      </c>
      <c r="D211" s="118">
        <v>10</v>
      </c>
      <c r="E211" s="119">
        <v>0.1875</v>
      </c>
      <c r="F211" s="119">
        <v>0.20833333333333301</v>
      </c>
      <c r="G211" s="115">
        <f t="shared" si="10"/>
        <v>7</v>
      </c>
      <c r="H211" s="116" t="str" cm="1">
        <f t="array" ref="H211">_xlfn.IFS((G211&gt;=2)*(G211&lt;=6), "Weekday", G211=7, "Saturday", G211=1, "Sunday")</f>
        <v>Saturday</v>
      </c>
      <c r="I211" s="116">
        <f t="shared" si="11"/>
        <v>8</v>
      </c>
      <c r="J211" s="116" t="str">
        <f t="shared" si="9"/>
        <v>High season</v>
      </c>
      <c r="K211" s="117" t="str" cm="1">
        <f t="array" ref="K211">_xlfn.IFS(AND(H211="Weekday", J211="High season"), VLOOKUP(B211, high_weekday, 2, 0),
    AND(H211="Saturday", J211="High season"), VLOOKUP(B211, high_saturday, 2, 0),
    AND(H211="Sunday", J211="High season"), VLOOKUP(B211, high_sunday, 2, 0),
    AND(H211="Weekday", J211="Low season"), VLOOKUP(B211, low_weekdays, 2, 0),
    AND(H211="Saturday", J211="Low season"), VLOOKUP(B211, low_saturday, 2, 0),
    AND(H211="Sunday", J211="Low season"), VLOOKUP(B211, low_sunday, 2, 0),
    TRUE, "error")</f>
        <v>Off-peak</v>
      </c>
    </row>
    <row r="212" spans="1:11" x14ac:dyDescent="0.25">
      <c r="A212" s="111">
        <v>45143</v>
      </c>
      <c r="B212" s="86">
        <v>0.22916666666666699</v>
      </c>
      <c r="C212" s="91">
        <v>22</v>
      </c>
      <c r="D212" s="118">
        <v>11</v>
      </c>
      <c r="E212" s="119">
        <v>0.20833333333333301</v>
      </c>
      <c r="F212" s="119">
        <v>0.22916666666666699</v>
      </c>
      <c r="G212" s="115">
        <f t="shared" si="10"/>
        <v>7</v>
      </c>
      <c r="H212" s="116" t="str" cm="1">
        <f t="array" ref="H212">_xlfn.IFS((G212&gt;=2)*(G212&lt;=6), "Weekday", G212=7, "Saturday", G212=1, "Sunday")</f>
        <v>Saturday</v>
      </c>
      <c r="I212" s="116">
        <f t="shared" si="11"/>
        <v>8</v>
      </c>
      <c r="J212" s="116" t="str">
        <f t="shared" si="9"/>
        <v>High season</v>
      </c>
      <c r="K212" s="117" t="str" cm="1">
        <f t="array" ref="K212">_xlfn.IFS(AND(H212="Weekday", J212="High season"), VLOOKUP(B212, high_weekday, 2, 0),
    AND(H212="Saturday", J212="High season"), VLOOKUP(B212, high_saturday, 2, 0),
    AND(H212="Sunday", J212="High season"), VLOOKUP(B212, high_sunday, 2, 0),
    AND(H212="Weekday", J212="Low season"), VLOOKUP(B212, low_weekdays, 2, 0),
    AND(H212="Saturday", J212="Low season"), VLOOKUP(B212, low_saturday, 2, 0),
    AND(H212="Sunday", J212="Low season"), VLOOKUP(B212, low_sunday, 2, 0),
    TRUE, "error")</f>
        <v>Off-peak</v>
      </c>
    </row>
    <row r="213" spans="1:11" x14ac:dyDescent="0.25">
      <c r="A213" s="111">
        <v>45143</v>
      </c>
      <c r="B213" s="86">
        <v>0.25</v>
      </c>
      <c r="C213" s="91">
        <v>20</v>
      </c>
      <c r="D213" s="118">
        <v>12</v>
      </c>
      <c r="E213" s="119">
        <v>0.22916666666666699</v>
      </c>
      <c r="F213" s="119">
        <v>0.25</v>
      </c>
      <c r="G213" s="115">
        <f t="shared" si="10"/>
        <v>7</v>
      </c>
      <c r="H213" s="116" t="str" cm="1">
        <f t="array" ref="H213">_xlfn.IFS((G213&gt;=2)*(G213&lt;=6), "Weekday", G213=7, "Saturday", G213=1, "Sunday")</f>
        <v>Saturday</v>
      </c>
      <c r="I213" s="116">
        <f t="shared" si="11"/>
        <v>8</v>
      </c>
      <c r="J213" s="116" t="str">
        <f t="shared" si="9"/>
        <v>High season</v>
      </c>
      <c r="K213" s="117" t="str" cm="1">
        <f t="array" ref="K213">_xlfn.IFS(AND(H213="Weekday", J213="High season"), VLOOKUP(B213, high_weekday, 2, 0),
    AND(H213="Saturday", J213="High season"), VLOOKUP(B213, high_saturday, 2, 0),
    AND(H213="Sunday", J213="High season"), VLOOKUP(B213, high_sunday, 2, 0),
    AND(H213="Weekday", J213="Low season"), VLOOKUP(B213, low_weekdays, 2, 0),
    AND(H213="Saturday", J213="Low season"), VLOOKUP(B213, low_saturday, 2, 0),
    AND(H213="Sunday", J213="Low season"), VLOOKUP(B213, low_sunday, 2, 0),
    TRUE, "error")</f>
        <v>Off-peak</v>
      </c>
    </row>
    <row r="214" spans="1:11" x14ac:dyDescent="0.25">
      <c r="A214" s="111">
        <v>45143</v>
      </c>
      <c r="B214" s="86">
        <v>0.27083333333333298</v>
      </c>
      <c r="C214" s="91">
        <v>93</v>
      </c>
      <c r="D214" s="118">
        <v>13</v>
      </c>
      <c r="E214" s="119">
        <v>0.25</v>
      </c>
      <c r="F214" s="119">
        <v>0.27083333333333298</v>
      </c>
      <c r="G214" s="115">
        <f t="shared" si="10"/>
        <v>7</v>
      </c>
      <c r="H214" s="116" t="str" cm="1">
        <f t="array" ref="H214">_xlfn.IFS((G214&gt;=2)*(G214&lt;=6), "Weekday", G214=7, "Saturday", G214=1, "Sunday")</f>
        <v>Saturday</v>
      </c>
      <c r="I214" s="116">
        <f t="shared" si="11"/>
        <v>8</v>
      </c>
      <c r="J214" s="116" t="str">
        <f t="shared" si="9"/>
        <v>High season</v>
      </c>
      <c r="K214" s="117" t="str" cm="1">
        <f t="array" ref="K214">_xlfn.IFS(AND(H214="Weekday", J214="High season"), VLOOKUP(B214, high_weekday, 2, 0),
    AND(H214="Saturday", J214="High season"), VLOOKUP(B214, high_saturday, 2, 0),
    AND(H214="Sunday", J214="High season"), VLOOKUP(B214, high_sunday, 2, 0),
    AND(H214="Weekday", J214="Low season"), VLOOKUP(B214, low_weekdays, 2, 0),
    AND(H214="Saturday", J214="Low season"), VLOOKUP(B214, low_saturday, 2, 0),
    AND(H214="Sunday", J214="Low season"), VLOOKUP(B214, low_sunday, 2, 0),
    TRUE, "error")</f>
        <v>Off-peak</v>
      </c>
    </row>
    <row r="215" spans="1:11" x14ac:dyDescent="0.25">
      <c r="A215" s="111">
        <v>45143</v>
      </c>
      <c r="B215" s="86">
        <v>0.29166666666666702</v>
      </c>
      <c r="C215" s="91">
        <v>95</v>
      </c>
      <c r="D215" s="118">
        <v>14</v>
      </c>
      <c r="E215" s="119">
        <v>0.27083333333333298</v>
      </c>
      <c r="F215" s="119">
        <v>0.29166666666666702</v>
      </c>
      <c r="G215" s="115">
        <f t="shared" si="10"/>
        <v>7</v>
      </c>
      <c r="H215" s="116" t="str" cm="1">
        <f t="array" ref="H215">_xlfn.IFS((G215&gt;=2)*(G215&lt;=6), "Weekday", G215=7, "Saturday", G215=1, "Sunday")</f>
        <v>Saturday</v>
      </c>
      <c r="I215" s="116">
        <f t="shared" si="11"/>
        <v>8</v>
      </c>
      <c r="J215" s="116" t="str">
        <f t="shared" si="9"/>
        <v>High season</v>
      </c>
      <c r="K215" s="117" t="str" cm="1">
        <f t="array" ref="K215">_xlfn.IFS(AND(H215="Weekday", J215="High season"), VLOOKUP(B215, high_weekday, 2, 0),
    AND(H215="Saturday", J215="High season"), VLOOKUP(B215, high_saturday, 2, 0),
    AND(H215="Sunday", J215="High season"), VLOOKUP(B215, high_sunday, 2, 0),
    AND(H215="Weekday", J215="Low season"), VLOOKUP(B215, low_weekdays, 2, 0),
    AND(H215="Saturday", J215="Low season"), VLOOKUP(B215, low_saturday, 2, 0),
    AND(H215="Sunday", J215="Low season"), VLOOKUP(B215, low_sunday, 2, 0),
    TRUE, "error")</f>
        <v>Off-peak</v>
      </c>
    </row>
    <row r="216" spans="1:11" x14ac:dyDescent="0.25">
      <c r="A216" s="111">
        <v>45143</v>
      </c>
      <c r="B216" s="86">
        <v>0.3125</v>
      </c>
      <c r="C216" s="91">
        <v>89</v>
      </c>
      <c r="D216" s="118">
        <v>15</v>
      </c>
      <c r="E216" s="119">
        <v>0.29166666666666702</v>
      </c>
      <c r="F216" s="119">
        <v>0.3125</v>
      </c>
      <c r="G216" s="115">
        <f t="shared" si="10"/>
        <v>7</v>
      </c>
      <c r="H216" s="116" t="str" cm="1">
        <f t="array" ref="H216">_xlfn.IFS((G216&gt;=2)*(G216&lt;=6), "Weekday", G216=7, "Saturday", G216=1, "Sunday")</f>
        <v>Saturday</v>
      </c>
      <c r="I216" s="116">
        <f t="shared" si="11"/>
        <v>8</v>
      </c>
      <c r="J216" s="116" t="str">
        <f t="shared" si="9"/>
        <v>High season</v>
      </c>
      <c r="K216" s="117" t="str" cm="1">
        <f t="array" ref="K216">_xlfn.IFS(AND(H216="Weekday", J216="High season"), VLOOKUP(B216, high_weekday, 2, 0),
    AND(H216="Saturday", J216="High season"), VLOOKUP(B216, high_saturday, 2, 0),
    AND(H216="Sunday", J216="High season"), VLOOKUP(B216, high_sunday, 2, 0),
    AND(H216="Weekday", J216="Low season"), VLOOKUP(B216, low_weekdays, 2, 0),
    AND(H216="Saturday", J216="Low season"), VLOOKUP(B216, low_saturday, 2, 0),
    AND(H216="Sunday", J216="Low season"), VLOOKUP(B216, low_sunday, 2, 0),
    TRUE, "error")</f>
        <v>Standard</v>
      </c>
    </row>
    <row r="217" spans="1:11" x14ac:dyDescent="0.25">
      <c r="A217" s="111">
        <v>45143</v>
      </c>
      <c r="B217" s="86">
        <v>0.33333333333333298</v>
      </c>
      <c r="C217" s="91">
        <v>86</v>
      </c>
      <c r="D217" s="118">
        <v>16</v>
      </c>
      <c r="E217" s="119">
        <v>0.3125</v>
      </c>
      <c r="F217" s="119">
        <v>0.33333333333333298</v>
      </c>
      <c r="G217" s="115">
        <f t="shared" si="10"/>
        <v>7</v>
      </c>
      <c r="H217" s="116" t="str" cm="1">
        <f t="array" ref="H217">_xlfn.IFS((G217&gt;=2)*(G217&lt;=6), "Weekday", G217=7, "Saturday", G217=1, "Sunday")</f>
        <v>Saturday</v>
      </c>
      <c r="I217" s="116">
        <f t="shared" si="11"/>
        <v>8</v>
      </c>
      <c r="J217" s="116" t="str">
        <f t="shared" si="9"/>
        <v>High season</v>
      </c>
      <c r="K217" s="117" t="str" cm="1">
        <f t="array" ref="K217">_xlfn.IFS(AND(H217="Weekday", J217="High season"), VLOOKUP(B217, high_weekday, 2, 0),
    AND(H217="Saturday", J217="High season"), VLOOKUP(B217, high_saturday, 2, 0),
    AND(H217="Sunday", J217="High season"), VLOOKUP(B217, high_sunday, 2, 0),
    AND(H217="Weekday", J217="Low season"), VLOOKUP(B217, low_weekdays, 2, 0),
    AND(H217="Saturday", J217="Low season"), VLOOKUP(B217, low_saturday, 2, 0),
    AND(H217="Sunday", J217="Low season"), VLOOKUP(B217, low_sunday, 2, 0),
    TRUE, "error")</f>
        <v>Standard</v>
      </c>
    </row>
    <row r="218" spans="1:11" x14ac:dyDescent="0.25">
      <c r="A218" s="111">
        <v>45143</v>
      </c>
      <c r="B218" s="86">
        <v>0.35416666666666702</v>
      </c>
      <c r="C218" s="91">
        <v>56</v>
      </c>
      <c r="D218" s="118">
        <v>17</v>
      </c>
      <c r="E218" s="119">
        <v>0.33333333333333298</v>
      </c>
      <c r="F218" s="119">
        <v>0.35416666666666702</v>
      </c>
      <c r="G218" s="115">
        <f t="shared" si="10"/>
        <v>7</v>
      </c>
      <c r="H218" s="116" t="str" cm="1">
        <f t="array" ref="H218">_xlfn.IFS((G218&gt;=2)*(G218&lt;=6), "Weekday", G218=7, "Saturday", G218=1, "Sunday")</f>
        <v>Saturday</v>
      </c>
      <c r="I218" s="116">
        <f t="shared" si="11"/>
        <v>8</v>
      </c>
      <c r="J218" s="116" t="str">
        <f t="shared" si="9"/>
        <v>High season</v>
      </c>
      <c r="K218" s="117" t="str" cm="1">
        <f t="array" ref="K218">_xlfn.IFS(AND(H218="Weekday", J218="High season"), VLOOKUP(B218, high_weekday, 2, 0),
    AND(H218="Saturday", J218="High season"), VLOOKUP(B218, high_saturday, 2, 0),
    AND(H218="Sunday", J218="High season"), VLOOKUP(B218, high_sunday, 2, 0),
    AND(H218="Weekday", J218="Low season"), VLOOKUP(B218, low_weekdays, 2, 0),
    AND(H218="Saturday", J218="Low season"), VLOOKUP(B218, low_saturday, 2, 0),
    AND(H218="Sunday", J218="Low season"), VLOOKUP(B218, low_sunday, 2, 0),
    TRUE, "error")</f>
        <v>Standard</v>
      </c>
    </row>
    <row r="219" spans="1:11" x14ac:dyDescent="0.25">
      <c r="A219" s="111">
        <v>45143</v>
      </c>
      <c r="B219" s="86">
        <v>0.375</v>
      </c>
      <c r="C219" s="91">
        <v>62</v>
      </c>
      <c r="D219" s="118">
        <v>18</v>
      </c>
      <c r="E219" s="119">
        <v>0.35416666666666702</v>
      </c>
      <c r="F219" s="119">
        <v>0.375</v>
      </c>
      <c r="G219" s="115">
        <f t="shared" si="10"/>
        <v>7</v>
      </c>
      <c r="H219" s="116" t="str" cm="1">
        <f t="array" ref="H219">_xlfn.IFS((G219&gt;=2)*(G219&lt;=6), "Weekday", G219=7, "Saturday", G219=1, "Sunday")</f>
        <v>Saturday</v>
      </c>
      <c r="I219" s="116">
        <f t="shared" si="11"/>
        <v>8</v>
      </c>
      <c r="J219" s="116" t="str">
        <f t="shared" si="9"/>
        <v>High season</v>
      </c>
      <c r="K219" s="117" t="str" cm="1">
        <f t="array" ref="K219">_xlfn.IFS(AND(H219="Weekday", J219="High season"), VLOOKUP(B219, high_weekday, 2, 0),
    AND(H219="Saturday", J219="High season"), VLOOKUP(B219, high_saturday, 2, 0),
    AND(H219="Sunday", J219="High season"), VLOOKUP(B219, high_sunday, 2, 0),
    AND(H219="Weekday", J219="Low season"), VLOOKUP(B219, low_weekdays, 2, 0),
    AND(H219="Saturday", J219="Low season"), VLOOKUP(B219, low_saturday, 2, 0),
    AND(H219="Sunday", J219="Low season"), VLOOKUP(B219, low_sunday, 2, 0),
    TRUE, "error")</f>
        <v>Standard</v>
      </c>
    </row>
    <row r="220" spans="1:11" x14ac:dyDescent="0.25">
      <c r="A220" s="111">
        <v>45143</v>
      </c>
      <c r="B220" s="86">
        <v>0.39583333333333298</v>
      </c>
      <c r="C220" s="91">
        <v>82</v>
      </c>
      <c r="D220" s="118">
        <v>19</v>
      </c>
      <c r="E220" s="119">
        <v>0.375</v>
      </c>
      <c r="F220" s="119">
        <v>0.39583333333333298</v>
      </c>
      <c r="G220" s="115">
        <f t="shared" si="10"/>
        <v>7</v>
      </c>
      <c r="H220" s="116" t="str" cm="1">
        <f t="array" ref="H220">_xlfn.IFS((G220&gt;=2)*(G220&lt;=6), "Weekday", G220=7, "Saturday", G220=1, "Sunday")</f>
        <v>Saturday</v>
      </c>
      <c r="I220" s="116">
        <f t="shared" si="11"/>
        <v>8</v>
      </c>
      <c r="J220" s="116" t="str">
        <f t="shared" si="9"/>
        <v>High season</v>
      </c>
      <c r="K220" s="117" t="str" cm="1">
        <f t="array" ref="K220">_xlfn.IFS(AND(H220="Weekday", J220="High season"), VLOOKUP(B220, high_weekday, 2, 0),
    AND(H220="Saturday", J220="High season"), VLOOKUP(B220, high_saturday, 2, 0),
    AND(H220="Sunday", J220="High season"), VLOOKUP(B220, high_sunday, 2, 0),
    AND(H220="Weekday", J220="Low season"), VLOOKUP(B220, low_weekdays, 2, 0),
    AND(H220="Saturday", J220="Low season"), VLOOKUP(B220, low_saturday, 2, 0),
    AND(H220="Sunday", J220="Low season"), VLOOKUP(B220, low_sunday, 2, 0),
    TRUE, "error")</f>
        <v>Standard</v>
      </c>
    </row>
    <row r="221" spans="1:11" x14ac:dyDescent="0.25">
      <c r="A221" s="111">
        <v>45143</v>
      </c>
      <c r="B221" s="86">
        <v>0.41666666666666702</v>
      </c>
      <c r="C221" s="91">
        <v>94</v>
      </c>
      <c r="D221" s="118">
        <v>20</v>
      </c>
      <c r="E221" s="119">
        <v>0.39583333333333298</v>
      </c>
      <c r="F221" s="119">
        <v>0.41666666666666702</v>
      </c>
      <c r="G221" s="115">
        <f t="shared" si="10"/>
        <v>7</v>
      </c>
      <c r="H221" s="116" t="str" cm="1">
        <f t="array" ref="H221">_xlfn.IFS((G221&gt;=2)*(G221&lt;=6), "Weekday", G221=7, "Saturday", G221=1, "Sunday")</f>
        <v>Saturday</v>
      </c>
      <c r="I221" s="116">
        <f t="shared" si="11"/>
        <v>8</v>
      </c>
      <c r="J221" s="116" t="str">
        <f t="shared" si="9"/>
        <v>High season</v>
      </c>
      <c r="K221" s="117" t="str" cm="1">
        <f t="array" ref="K221">_xlfn.IFS(AND(H221="Weekday", J221="High season"), VLOOKUP(B221, high_weekday, 2, 0),
    AND(H221="Saturday", J221="High season"), VLOOKUP(B221, high_saturday, 2, 0),
    AND(H221="Sunday", J221="High season"), VLOOKUP(B221, high_sunday, 2, 0),
    AND(H221="Weekday", J221="Low season"), VLOOKUP(B221, low_weekdays, 2, 0),
    AND(H221="Saturday", J221="Low season"), VLOOKUP(B221, low_saturday, 2, 0),
    AND(H221="Sunday", J221="Low season"), VLOOKUP(B221, low_sunday, 2, 0),
    TRUE, "error")</f>
        <v>Standard</v>
      </c>
    </row>
    <row r="222" spans="1:11" x14ac:dyDescent="0.25">
      <c r="A222" s="111">
        <v>45143</v>
      </c>
      <c r="B222" s="86">
        <v>0.4375</v>
      </c>
      <c r="C222" s="91">
        <v>96</v>
      </c>
      <c r="D222" s="118">
        <v>21</v>
      </c>
      <c r="E222" s="119">
        <v>0.41666666666666702</v>
      </c>
      <c r="F222" s="119">
        <v>0.4375</v>
      </c>
      <c r="G222" s="115">
        <f t="shared" si="10"/>
        <v>7</v>
      </c>
      <c r="H222" s="116" t="str" cm="1">
        <f t="array" ref="H222">_xlfn.IFS((G222&gt;=2)*(G222&lt;=6), "Weekday", G222=7, "Saturday", G222=1, "Sunday")</f>
        <v>Saturday</v>
      </c>
      <c r="I222" s="116">
        <f t="shared" si="11"/>
        <v>8</v>
      </c>
      <c r="J222" s="116" t="str">
        <f t="shared" si="9"/>
        <v>High season</v>
      </c>
      <c r="K222" s="117" t="str" cm="1">
        <f t="array" ref="K222">_xlfn.IFS(AND(H222="Weekday", J222="High season"), VLOOKUP(B222, high_weekday, 2, 0),
    AND(H222="Saturday", J222="High season"), VLOOKUP(B222, high_saturday, 2, 0),
    AND(H222="Sunday", J222="High season"), VLOOKUP(B222, high_sunday, 2, 0),
    AND(H222="Weekday", J222="Low season"), VLOOKUP(B222, low_weekdays, 2, 0),
    AND(H222="Saturday", J222="Low season"), VLOOKUP(B222, low_saturday, 2, 0),
    AND(H222="Sunday", J222="Low season"), VLOOKUP(B222, low_sunday, 2, 0),
    TRUE, "error")</f>
        <v>Standard</v>
      </c>
    </row>
    <row r="223" spans="1:11" x14ac:dyDescent="0.25">
      <c r="A223" s="111">
        <v>45143</v>
      </c>
      <c r="B223" s="86">
        <v>0.45833333333333298</v>
      </c>
      <c r="C223" s="91">
        <v>100</v>
      </c>
      <c r="D223" s="118">
        <v>22</v>
      </c>
      <c r="E223" s="119">
        <v>0.4375</v>
      </c>
      <c r="F223" s="119">
        <v>0.45833333333333298</v>
      </c>
      <c r="G223" s="115">
        <f t="shared" si="10"/>
        <v>7</v>
      </c>
      <c r="H223" s="116" t="str" cm="1">
        <f t="array" ref="H223">_xlfn.IFS((G223&gt;=2)*(G223&lt;=6), "Weekday", G223=7, "Saturday", G223=1, "Sunday")</f>
        <v>Saturday</v>
      </c>
      <c r="I223" s="116">
        <f t="shared" si="11"/>
        <v>8</v>
      </c>
      <c r="J223" s="116" t="str">
        <f t="shared" si="9"/>
        <v>High season</v>
      </c>
      <c r="K223" s="117" t="str" cm="1">
        <f t="array" ref="K223">_xlfn.IFS(AND(H223="Weekday", J223="High season"), VLOOKUP(B223, high_weekday, 2, 0),
    AND(H223="Saturday", J223="High season"), VLOOKUP(B223, high_saturday, 2, 0),
    AND(H223="Sunday", J223="High season"), VLOOKUP(B223, high_sunday, 2, 0),
    AND(H223="Weekday", J223="Low season"), VLOOKUP(B223, low_weekdays, 2, 0),
    AND(H223="Saturday", J223="Low season"), VLOOKUP(B223, low_saturday, 2, 0),
    AND(H223="Sunday", J223="Low season"), VLOOKUP(B223, low_sunday, 2, 0),
    TRUE, "error")</f>
        <v>Standard</v>
      </c>
    </row>
    <row r="224" spans="1:11" x14ac:dyDescent="0.25">
      <c r="A224" s="111">
        <v>45143</v>
      </c>
      <c r="B224" s="86">
        <v>0.47916666666666702</v>
      </c>
      <c r="C224" s="91">
        <v>25</v>
      </c>
      <c r="D224" s="118">
        <v>23</v>
      </c>
      <c r="E224" s="119">
        <v>0.45833333333333298</v>
      </c>
      <c r="F224" s="119">
        <v>0.47916666666666702</v>
      </c>
      <c r="G224" s="115">
        <f t="shared" si="10"/>
        <v>7</v>
      </c>
      <c r="H224" s="116" t="str" cm="1">
        <f t="array" ref="H224">_xlfn.IFS((G224&gt;=2)*(G224&lt;=6), "Weekday", G224=7, "Saturday", G224=1, "Sunday")</f>
        <v>Saturday</v>
      </c>
      <c r="I224" s="116">
        <f t="shared" si="11"/>
        <v>8</v>
      </c>
      <c r="J224" s="116" t="str">
        <f t="shared" si="9"/>
        <v>High season</v>
      </c>
      <c r="K224" s="117" t="str" cm="1">
        <f t="array" ref="K224">_xlfn.IFS(AND(H224="Weekday", J224="High season"), VLOOKUP(B224, high_weekday, 2, 0),
    AND(H224="Saturday", J224="High season"), VLOOKUP(B224, high_saturday, 2, 0),
    AND(H224="Sunday", J224="High season"), VLOOKUP(B224, high_sunday, 2, 0),
    AND(H224="Weekday", J224="Low season"), VLOOKUP(B224, low_weekdays, 2, 0),
    AND(H224="Saturday", J224="Low season"), VLOOKUP(B224, low_saturday, 2, 0),
    AND(H224="Sunday", J224="Low season"), VLOOKUP(B224, low_sunday, 2, 0),
    TRUE, "error")</f>
        <v>Standard</v>
      </c>
    </row>
    <row r="225" spans="1:11" x14ac:dyDescent="0.25">
      <c r="A225" s="111">
        <v>45143</v>
      </c>
      <c r="B225" s="86">
        <v>0.5</v>
      </c>
      <c r="C225" s="91">
        <v>84</v>
      </c>
      <c r="D225" s="118">
        <v>24</v>
      </c>
      <c r="E225" s="119">
        <v>0.47916666666666702</v>
      </c>
      <c r="F225" s="119">
        <v>0.5</v>
      </c>
      <c r="G225" s="115">
        <f t="shared" si="10"/>
        <v>7</v>
      </c>
      <c r="H225" s="116" t="str" cm="1">
        <f t="array" ref="H225">_xlfn.IFS((G225&gt;=2)*(G225&lt;=6), "Weekday", G225=7, "Saturday", G225=1, "Sunday")</f>
        <v>Saturday</v>
      </c>
      <c r="I225" s="116">
        <f t="shared" si="11"/>
        <v>8</v>
      </c>
      <c r="J225" s="116" t="str">
        <f t="shared" si="9"/>
        <v>High season</v>
      </c>
      <c r="K225" s="117" t="str" cm="1">
        <f t="array" ref="K225">_xlfn.IFS(AND(H225="Weekday", J225="High season"), VLOOKUP(B225, high_weekday, 2, 0),
    AND(H225="Saturday", J225="High season"), VLOOKUP(B225, high_saturday, 2, 0),
    AND(H225="Sunday", J225="High season"), VLOOKUP(B225, high_sunday, 2, 0),
    AND(H225="Weekday", J225="Low season"), VLOOKUP(B225, low_weekdays, 2, 0),
    AND(H225="Saturday", J225="Low season"), VLOOKUP(B225, low_saturday, 2, 0),
    AND(H225="Sunday", J225="Low season"), VLOOKUP(B225, low_sunday, 2, 0),
    TRUE, "error")</f>
        <v>Standard</v>
      </c>
    </row>
    <row r="226" spans="1:11" x14ac:dyDescent="0.25">
      <c r="A226" s="111">
        <v>45143</v>
      </c>
      <c r="B226" s="86">
        <v>0.52083333333333304</v>
      </c>
      <c r="C226" s="91">
        <v>94</v>
      </c>
      <c r="D226" s="118">
        <v>25</v>
      </c>
      <c r="E226" s="119">
        <v>0.5</v>
      </c>
      <c r="F226" s="119">
        <v>0.52083333333333304</v>
      </c>
      <c r="G226" s="115">
        <f t="shared" si="10"/>
        <v>7</v>
      </c>
      <c r="H226" s="116" t="str" cm="1">
        <f t="array" ref="H226">_xlfn.IFS((G226&gt;=2)*(G226&lt;=6), "Weekday", G226=7, "Saturday", G226=1, "Sunday")</f>
        <v>Saturday</v>
      </c>
      <c r="I226" s="116">
        <f t="shared" si="11"/>
        <v>8</v>
      </c>
      <c r="J226" s="116" t="str">
        <f t="shared" si="9"/>
        <v>High season</v>
      </c>
      <c r="K226" s="117" t="str" cm="1">
        <f t="array" ref="K226">_xlfn.IFS(AND(H226="Weekday", J226="High season"), VLOOKUP(B226, high_weekday, 2, 0),
    AND(H226="Saturday", J226="High season"), VLOOKUP(B226, high_saturday, 2, 0),
    AND(H226="Sunday", J226="High season"), VLOOKUP(B226, high_sunday, 2, 0),
    AND(H226="Weekday", J226="Low season"), VLOOKUP(B226, low_weekdays, 2, 0),
    AND(H226="Saturday", J226="Low season"), VLOOKUP(B226, low_saturday, 2, 0),
    AND(H226="Sunday", J226="Low season"), VLOOKUP(B226, low_sunday, 2, 0),
    TRUE, "error")</f>
        <v>Off-peak</v>
      </c>
    </row>
    <row r="227" spans="1:11" x14ac:dyDescent="0.25">
      <c r="A227" s="111">
        <v>45143</v>
      </c>
      <c r="B227" s="86">
        <v>0.54166666666666696</v>
      </c>
      <c r="C227" s="91">
        <v>83</v>
      </c>
      <c r="D227" s="118">
        <v>26</v>
      </c>
      <c r="E227" s="119">
        <v>0.52083333333333304</v>
      </c>
      <c r="F227" s="119">
        <v>0.54166666666666696</v>
      </c>
      <c r="G227" s="115">
        <f t="shared" si="10"/>
        <v>7</v>
      </c>
      <c r="H227" s="116" t="str" cm="1">
        <f t="array" ref="H227">_xlfn.IFS((G227&gt;=2)*(G227&lt;=6), "Weekday", G227=7, "Saturday", G227=1, "Sunday")</f>
        <v>Saturday</v>
      </c>
      <c r="I227" s="116">
        <f t="shared" si="11"/>
        <v>8</v>
      </c>
      <c r="J227" s="116" t="str">
        <f t="shared" si="9"/>
        <v>High season</v>
      </c>
      <c r="K227" s="117" t="str" cm="1">
        <f t="array" ref="K227">_xlfn.IFS(AND(H227="Weekday", J227="High season"), VLOOKUP(B227, high_weekday, 2, 0),
    AND(H227="Saturday", J227="High season"), VLOOKUP(B227, high_saturday, 2, 0),
    AND(H227="Sunday", J227="High season"), VLOOKUP(B227, high_sunday, 2, 0),
    AND(H227="Weekday", J227="Low season"), VLOOKUP(B227, low_weekdays, 2, 0),
    AND(H227="Saturday", J227="Low season"), VLOOKUP(B227, low_saturday, 2, 0),
    AND(H227="Sunday", J227="Low season"), VLOOKUP(B227, low_sunday, 2, 0),
    TRUE, "error")</f>
        <v>Off-peak</v>
      </c>
    </row>
    <row r="228" spans="1:11" x14ac:dyDescent="0.25">
      <c r="A228" s="111">
        <v>45143</v>
      </c>
      <c r="B228" s="86">
        <v>0.5625</v>
      </c>
      <c r="C228" s="91">
        <v>73</v>
      </c>
      <c r="D228" s="118">
        <v>27</v>
      </c>
      <c r="E228" s="119">
        <v>0.54166666666666696</v>
      </c>
      <c r="F228" s="119">
        <v>0.5625</v>
      </c>
      <c r="G228" s="115">
        <f t="shared" si="10"/>
        <v>7</v>
      </c>
      <c r="H228" s="116" t="str" cm="1">
        <f t="array" ref="H228">_xlfn.IFS((G228&gt;=2)*(G228&lt;=6), "Weekday", G228=7, "Saturday", G228=1, "Sunday")</f>
        <v>Saturday</v>
      </c>
      <c r="I228" s="116">
        <f t="shared" si="11"/>
        <v>8</v>
      </c>
      <c r="J228" s="116" t="str">
        <f t="shared" si="9"/>
        <v>High season</v>
      </c>
      <c r="K228" s="117" t="str" cm="1">
        <f t="array" ref="K228">_xlfn.IFS(AND(H228="Weekday", J228="High season"), VLOOKUP(B228, high_weekday, 2, 0),
    AND(H228="Saturday", J228="High season"), VLOOKUP(B228, high_saturday, 2, 0),
    AND(H228="Sunday", J228="High season"), VLOOKUP(B228, high_sunday, 2, 0),
    AND(H228="Weekday", J228="Low season"), VLOOKUP(B228, low_weekdays, 2, 0),
    AND(H228="Saturday", J228="Low season"), VLOOKUP(B228, low_saturday, 2, 0),
    AND(H228="Sunday", J228="Low season"), VLOOKUP(B228, low_sunday, 2, 0),
    TRUE, "error")</f>
        <v>Off-peak</v>
      </c>
    </row>
    <row r="229" spans="1:11" x14ac:dyDescent="0.25">
      <c r="A229" s="111">
        <v>45143</v>
      </c>
      <c r="B229" s="86">
        <v>0.58333333333333304</v>
      </c>
      <c r="C229" s="91">
        <v>99</v>
      </c>
      <c r="D229" s="118">
        <v>28</v>
      </c>
      <c r="E229" s="119">
        <v>0.5625</v>
      </c>
      <c r="F229" s="119">
        <v>0.58333333333333304</v>
      </c>
      <c r="G229" s="115">
        <f t="shared" si="10"/>
        <v>7</v>
      </c>
      <c r="H229" s="116" t="str" cm="1">
        <f t="array" ref="H229">_xlfn.IFS((G229&gt;=2)*(G229&lt;=6), "Weekday", G229=7, "Saturday", G229=1, "Sunday")</f>
        <v>Saturday</v>
      </c>
      <c r="I229" s="116">
        <f t="shared" si="11"/>
        <v>8</v>
      </c>
      <c r="J229" s="116" t="str">
        <f t="shared" si="9"/>
        <v>High season</v>
      </c>
      <c r="K229" s="117" t="str" cm="1">
        <f t="array" ref="K229">_xlfn.IFS(AND(H229="Weekday", J229="High season"), VLOOKUP(B229, high_weekday, 2, 0),
    AND(H229="Saturday", J229="High season"), VLOOKUP(B229, high_saturday, 2, 0),
    AND(H229="Sunday", J229="High season"), VLOOKUP(B229, high_sunday, 2, 0),
    AND(H229="Weekday", J229="Low season"), VLOOKUP(B229, low_weekdays, 2, 0),
    AND(H229="Saturday", J229="Low season"), VLOOKUP(B229, low_saturday, 2, 0),
    AND(H229="Sunday", J229="Low season"), VLOOKUP(B229, low_sunday, 2, 0),
    TRUE, "error")</f>
        <v>Off-peak</v>
      </c>
    </row>
    <row r="230" spans="1:11" x14ac:dyDescent="0.25">
      <c r="A230" s="111">
        <v>45143</v>
      </c>
      <c r="B230" s="86">
        <v>0.60416666666666696</v>
      </c>
      <c r="C230" s="91">
        <v>46</v>
      </c>
      <c r="D230" s="118">
        <v>29</v>
      </c>
      <c r="E230" s="119">
        <v>0.58333333333333304</v>
      </c>
      <c r="F230" s="119">
        <v>0.60416666666666696</v>
      </c>
      <c r="G230" s="115">
        <f t="shared" si="10"/>
        <v>7</v>
      </c>
      <c r="H230" s="116" t="str" cm="1">
        <f t="array" ref="H230">_xlfn.IFS((G230&gt;=2)*(G230&lt;=6), "Weekday", G230=7, "Saturday", G230=1, "Sunday")</f>
        <v>Saturday</v>
      </c>
      <c r="I230" s="116">
        <f t="shared" si="11"/>
        <v>8</v>
      </c>
      <c r="J230" s="116" t="str">
        <f t="shared" si="9"/>
        <v>High season</v>
      </c>
      <c r="K230" s="117" t="str" cm="1">
        <f t="array" ref="K230">_xlfn.IFS(AND(H230="Weekday", J230="High season"), VLOOKUP(B230, high_weekday, 2, 0),
    AND(H230="Saturday", J230="High season"), VLOOKUP(B230, high_saturday, 2, 0),
    AND(H230="Sunday", J230="High season"), VLOOKUP(B230, high_sunday, 2, 0),
    AND(H230="Weekday", J230="Low season"), VLOOKUP(B230, low_weekdays, 2, 0),
    AND(H230="Saturday", J230="Low season"), VLOOKUP(B230, low_saturday, 2, 0),
    AND(H230="Sunday", J230="Low season"), VLOOKUP(B230, low_sunday, 2, 0),
    TRUE, "error")</f>
        <v>Off-peak</v>
      </c>
    </row>
    <row r="231" spans="1:11" x14ac:dyDescent="0.25">
      <c r="A231" s="111">
        <v>45143</v>
      </c>
      <c r="B231" s="86">
        <v>0.625</v>
      </c>
      <c r="C231" s="91">
        <v>88</v>
      </c>
      <c r="D231" s="118">
        <v>30</v>
      </c>
      <c r="E231" s="119">
        <v>0.60416666666666696</v>
      </c>
      <c r="F231" s="119">
        <v>0.625</v>
      </c>
      <c r="G231" s="115">
        <f t="shared" si="10"/>
        <v>7</v>
      </c>
      <c r="H231" s="116" t="str" cm="1">
        <f t="array" ref="H231">_xlfn.IFS((G231&gt;=2)*(G231&lt;=6), "Weekday", G231=7, "Saturday", G231=1, "Sunday")</f>
        <v>Saturday</v>
      </c>
      <c r="I231" s="116">
        <f t="shared" si="11"/>
        <v>8</v>
      </c>
      <c r="J231" s="116" t="str">
        <f t="shared" si="9"/>
        <v>High season</v>
      </c>
      <c r="K231" s="117" t="str" cm="1">
        <f t="array" ref="K231">_xlfn.IFS(AND(H231="Weekday", J231="High season"), VLOOKUP(B231, high_weekday, 2, 0),
    AND(H231="Saturday", J231="High season"), VLOOKUP(B231, high_saturday, 2, 0),
    AND(H231="Sunday", J231="High season"), VLOOKUP(B231, high_sunday, 2, 0),
    AND(H231="Weekday", J231="Low season"), VLOOKUP(B231, low_weekdays, 2, 0),
    AND(H231="Saturday", J231="Low season"), VLOOKUP(B231, low_saturday, 2, 0),
    AND(H231="Sunday", J231="Low season"), VLOOKUP(B231, low_sunday, 2, 0),
    TRUE, "error")</f>
        <v>Off-peak</v>
      </c>
    </row>
    <row r="232" spans="1:11" x14ac:dyDescent="0.25">
      <c r="A232" s="111">
        <v>45143</v>
      </c>
      <c r="B232" s="86">
        <v>0.64583333333333304</v>
      </c>
      <c r="C232" s="91">
        <v>97</v>
      </c>
      <c r="D232" s="118">
        <v>31</v>
      </c>
      <c r="E232" s="119">
        <v>0.625</v>
      </c>
      <c r="F232" s="119">
        <v>0.64583333333333304</v>
      </c>
      <c r="G232" s="115">
        <f t="shared" si="10"/>
        <v>7</v>
      </c>
      <c r="H232" s="116" t="str" cm="1">
        <f t="array" ref="H232">_xlfn.IFS((G232&gt;=2)*(G232&lt;=6), "Weekday", G232=7, "Saturday", G232=1, "Sunday")</f>
        <v>Saturday</v>
      </c>
      <c r="I232" s="116">
        <f t="shared" si="11"/>
        <v>8</v>
      </c>
      <c r="J232" s="116" t="str">
        <f t="shared" si="9"/>
        <v>High season</v>
      </c>
      <c r="K232" s="117" t="str" cm="1">
        <f t="array" ref="K232">_xlfn.IFS(AND(H232="Weekday", J232="High season"), VLOOKUP(B232, high_weekday, 2, 0),
    AND(H232="Saturday", J232="High season"), VLOOKUP(B232, high_saturday, 2, 0),
    AND(H232="Sunday", J232="High season"), VLOOKUP(B232, high_sunday, 2, 0),
    AND(H232="Weekday", J232="Low season"), VLOOKUP(B232, low_weekdays, 2, 0),
    AND(H232="Saturday", J232="Low season"), VLOOKUP(B232, low_saturday, 2, 0),
    AND(H232="Sunday", J232="Low season"), VLOOKUP(B232, low_sunday, 2, 0),
    TRUE, "error")</f>
        <v>Off-peak</v>
      </c>
    </row>
    <row r="233" spans="1:11" x14ac:dyDescent="0.25">
      <c r="A233" s="111">
        <v>45143</v>
      </c>
      <c r="B233" s="86">
        <v>0.66666666666666696</v>
      </c>
      <c r="C233" s="91">
        <v>57</v>
      </c>
      <c r="D233" s="118">
        <v>32</v>
      </c>
      <c r="E233" s="119">
        <v>0.64583333333333304</v>
      </c>
      <c r="F233" s="119">
        <v>0.66666666666666696</v>
      </c>
      <c r="G233" s="115">
        <f t="shared" si="10"/>
        <v>7</v>
      </c>
      <c r="H233" s="116" t="str" cm="1">
        <f t="array" ref="H233">_xlfn.IFS((G233&gt;=2)*(G233&lt;=6), "Weekday", G233=7, "Saturday", G233=1, "Sunday")</f>
        <v>Saturday</v>
      </c>
      <c r="I233" s="116">
        <f t="shared" si="11"/>
        <v>8</v>
      </c>
      <c r="J233" s="116" t="str">
        <f t="shared" si="9"/>
        <v>High season</v>
      </c>
      <c r="K233" s="117" t="str" cm="1">
        <f t="array" ref="K233">_xlfn.IFS(AND(H233="Weekday", J233="High season"), VLOOKUP(B233, high_weekday, 2, 0),
    AND(H233="Saturday", J233="High season"), VLOOKUP(B233, high_saturday, 2, 0),
    AND(H233="Sunday", J233="High season"), VLOOKUP(B233, high_sunday, 2, 0),
    AND(H233="Weekday", J233="Low season"), VLOOKUP(B233, low_weekdays, 2, 0),
    AND(H233="Saturday", J233="Low season"), VLOOKUP(B233, low_saturday, 2, 0),
    AND(H233="Sunday", J233="Low season"), VLOOKUP(B233, low_sunday, 2, 0),
    TRUE, "error")</f>
        <v>Off-peak</v>
      </c>
    </row>
    <row r="234" spans="1:11" x14ac:dyDescent="0.25">
      <c r="A234" s="111">
        <v>45143</v>
      </c>
      <c r="B234" s="86">
        <v>0.6875</v>
      </c>
      <c r="C234" s="91">
        <v>70</v>
      </c>
      <c r="D234" s="118">
        <v>33</v>
      </c>
      <c r="E234" s="119">
        <v>0.66666666666666696</v>
      </c>
      <c r="F234" s="119">
        <v>0.6875</v>
      </c>
      <c r="G234" s="115">
        <f t="shared" si="10"/>
        <v>7</v>
      </c>
      <c r="H234" s="116" t="str" cm="1">
        <f t="array" ref="H234">_xlfn.IFS((G234&gt;=2)*(G234&lt;=6), "Weekday", G234=7, "Saturday", G234=1, "Sunday")</f>
        <v>Saturday</v>
      </c>
      <c r="I234" s="116">
        <f t="shared" si="11"/>
        <v>8</v>
      </c>
      <c r="J234" s="116" t="str">
        <f t="shared" si="9"/>
        <v>High season</v>
      </c>
      <c r="K234" s="117" t="str" cm="1">
        <f t="array" ref="K234">_xlfn.IFS(AND(H234="Weekday", J234="High season"), VLOOKUP(B234, high_weekday, 2, 0),
    AND(H234="Saturday", J234="High season"), VLOOKUP(B234, high_saturday, 2, 0),
    AND(H234="Sunday", J234="High season"), VLOOKUP(B234, high_sunday, 2, 0),
    AND(H234="Weekday", J234="Low season"), VLOOKUP(B234, low_weekdays, 2, 0),
    AND(H234="Saturday", J234="Low season"), VLOOKUP(B234, low_saturday, 2, 0),
    AND(H234="Sunday", J234="Low season"), VLOOKUP(B234, low_sunday, 2, 0),
    TRUE, "error")</f>
        <v>Off-peak</v>
      </c>
    </row>
    <row r="235" spans="1:11" x14ac:dyDescent="0.25">
      <c r="A235" s="111">
        <v>45143</v>
      </c>
      <c r="B235" s="86">
        <v>0.70833333333333304</v>
      </c>
      <c r="C235" s="91">
        <v>17</v>
      </c>
      <c r="D235" s="118">
        <v>34</v>
      </c>
      <c r="E235" s="119">
        <v>0.6875</v>
      </c>
      <c r="F235" s="119">
        <v>0.70833333333333304</v>
      </c>
      <c r="G235" s="115">
        <f t="shared" si="10"/>
        <v>7</v>
      </c>
      <c r="H235" s="116" t="str" cm="1">
        <f t="array" ref="H235">_xlfn.IFS((G235&gt;=2)*(G235&lt;=6), "Weekday", G235=7, "Saturday", G235=1, "Sunday")</f>
        <v>Saturday</v>
      </c>
      <c r="I235" s="116">
        <f t="shared" si="11"/>
        <v>8</v>
      </c>
      <c r="J235" s="116" t="str">
        <f t="shared" si="9"/>
        <v>High season</v>
      </c>
      <c r="K235" s="117" t="str" cm="1">
        <f t="array" ref="K235">_xlfn.IFS(AND(H235="Weekday", J235="High season"), VLOOKUP(B235, high_weekday, 2, 0),
    AND(H235="Saturday", J235="High season"), VLOOKUP(B235, high_saturday, 2, 0),
    AND(H235="Sunday", J235="High season"), VLOOKUP(B235, high_sunday, 2, 0),
    AND(H235="Weekday", J235="Low season"), VLOOKUP(B235, low_weekdays, 2, 0),
    AND(H235="Saturday", J235="Low season"), VLOOKUP(B235, low_saturday, 2, 0),
    AND(H235="Sunday", J235="Low season"), VLOOKUP(B235, low_sunday, 2, 0),
    TRUE, "error")</f>
        <v>Off-peak</v>
      </c>
    </row>
    <row r="236" spans="1:11" x14ac:dyDescent="0.25">
      <c r="A236" s="111">
        <v>45143</v>
      </c>
      <c r="B236" s="86">
        <v>0.72916666666666696</v>
      </c>
      <c r="C236" s="91">
        <v>43</v>
      </c>
      <c r="D236" s="118">
        <v>35</v>
      </c>
      <c r="E236" s="119">
        <v>0.70833333333333304</v>
      </c>
      <c r="F236" s="119">
        <v>0.72916666666666696</v>
      </c>
      <c r="G236" s="115">
        <f t="shared" si="10"/>
        <v>7</v>
      </c>
      <c r="H236" s="116" t="str" cm="1">
        <f t="array" ref="H236">_xlfn.IFS((G236&gt;=2)*(G236&lt;=6), "Weekday", G236=7, "Saturday", G236=1, "Sunday")</f>
        <v>Saturday</v>
      </c>
      <c r="I236" s="116">
        <f t="shared" si="11"/>
        <v>8</v>
      </c>
      <c r="J236" s="116" t="str">
        <f t="shared" si="9"/>
        <v>High season</v>
      </c>
      <c r="K236" s="117" t="str" cm="1">
        <f t="array" ref="K236">_xlfn.IFS(AND(H236="Weekday", J236="High season"), VLOOKUP(B236, high_weekday, 2, 0),
    AND(H236="Saturday", J236="High season"), VLOOKUP(B236, high_saturday, 2, 0),
    AND(H236="Sunday", J236="High season"), VLOOKUP(B236, high_sunday, 2, 0),
    AND(H236="Weekday", J236="Low season"), VLOOKUP(B236, low_weekdays, 2, 0),
    AND(H236="Saturday", J236="Low season"), VLOOKUP(B236, low_saturday, 2, 0),
    AND(H236="Sunday", J236="Low season"), VLOOKUP(B236, low_sunday, 2, 0),
    TRUE, "error")</f>
        <v>Off-peak</v>
      </c>
    </row>
    <row r="237" spans="1:11" x14ac:dyDescent="0.25">
      <c r="A237" s="111">
        <v>45143</v>
      </c>
      <c r="B237" s="86">
        <v>0.75</v>
      </c>
      <c r="C237" s="91">
        <v>58</v>
      </c>
      <c r="D237" s="118">
        <v>36</v>
      </c>
      <c r="E237" s="119">
        <v>0.72916666666666696</v>
      </c>
      <c r="F237" s="119">
        <v>0.75</v>
      </c>
      <c r="G237" s="115">
        <f t="shared" si="10"/>
        <v>7</v>
      </c>
      <c r="H237" s="116" t="str" cm="1">
        <f t="array" ref="H237">_xlfn.IFS((G237&gt;=2)*(G237&lt;=6), "Weekday", G237=7, "Saturday", G237=1, "Sunday")</f>
        <v>Saturday</v>
      </c>
      <c r="I237" s="116">
        <f t="shared" si="11"/>
        <v>8</v>
      </c>
      <c r="J237" s="116" t="str">
        <f t="shared" si="9"/>
        <v>High season</v>
      </c>
      <c r="K237" s="117" t="str" cm="1">
        <f t="array" ref="K237">_xlfn.IFS(AND(H237="Weekday", J237="High season"), VLOOKUP(B237, high_weekday, 2, 0),
    AND(H237="Saturday", J237="High season"), VLOOKUP(B237, high_saturday, 2, 0),
    AND(H237="Sunday", J237="High season"), VLOOKUP(B237, high_sunday, 2, 0),
    AND(H237="Weekday", J237="Low season"), VLOOKUP(B237, low_weekdays, 2, 0),
    AND(H237="Saturday", J237="Low season"), VLOOKUP(B237, low_saturday, 2, 0),
    AND(H237="Sunday", J237="Low season"), VLOOKUP(B237, low_sunday, 2, 0),
    TRUE, "error")</f>
        <v>Off-peak</v>
      </c>
    </row>
    <row r="238" spans="1:11" x14ac:dyDescent="0.25">
      <c r="A238" s="111">
        <v>45143</v>
      </c>
      <c r="B238" s="86">
        <v>0.77083333333333304</v>
      </c>
      <c r="C238" s="91">
        <v>83</v>
      </c>
      <c r="D238" s="118">
        <v>37</v>
      </c>
      <c r="E238" s="119">
        <v>0.75</v>
      </c>
      <c r="F238" s="119">
        <v>0.77083333333333304</v>
      </c>
      <c r="G238" s="115">
        <f t="shared" si="10"/>
        <v>7</v>
      </c>
      <c r="H238" s="116" t="str" cm="1">
        <f t="array" ref="H238">_xlfn.IFS((G238&gt;=2)*(G238&lt;=6), "Weekday", G238=7, "Saturday", G238=1, "Sunday")</f>
        <v>Saturday</v>
      </c>
      <c r="I238" s="116">
        <f t="shared" si="11"/>
        <v>8</v>
      </c>
      <c r="J238" s="116" t="str">
        <f t="shared" si="9"/>
        <v>High season</v>
      </c>
      <c r="K238" s="117" t="str" cm="1">
        <f t="array" ref="K238">_xlfn.IFS(AND(H238="Weekday", J238="High season"), VLOOKUP(B238, high_weekday, 2, 0),
    AND(H238="Saturday", J238="High season"), VLOOKUP(B238, high_saturday, 2, 0),
    AND(H238="Sunday", J238="High season"), VLOOKUP(B238, high_sunday, 2, 0),
    AND(H238="Weekday", J238="Low season"), VLOOKUP(B238, low_weekdays, 2, 0),
    AND(H238="Saturday", J238="Low season"), VLOOKUP(B238, low_saturday, 2, 0),
    AND(H238="Sunday", J238="Low season"), VLOOKUP(B238, low_sunday, 2, 0),
    TRUE, "error")</f>
        <v>Standard</v>
      </c>
    </row>
    <row r="239" spans="1:11" x14ac:dyDescent="0.25">
      <c r="A239" s="111">
        <v>45143</v>
      </c>
      <c r="B239" s="86">
        <v>0.79166666666666696</v>
      </c>
      <c r="C239" s="91">
        <v>96</v>
      </c>
      <c r="D239" s="118">
        <v>38</v>
      </c>
      <c r="E239" s="119">
        <v>0.77083333333333304</v>
      </c>
      <c r="F239" s="119">
        <v>0.79166666666666696</v>
      </c>
      <c r="G239" s="115">
        <f t="shared" si="10"/>
        <v>7</v>
      </c>
      <c r="H239" s="116" t="str" cm="1">
        <f t="array" ref="H239">_xlfn.IFS((G239&gt;=2)*(G239&lt;=6), "Weekday", G239=7, "Saturday", G239=1, "Sunday")</f>
        <v>Saturday</v>
      </c>
      <c r="I239" s="116">
        <f t="shared" si="11"/>
        <v>8</v>
      </c>
      <c r="J239" s="116" t="str">
        <f t="shared" si="9"/>
        <v>High season</v>
      </c>
      <c r="K239" s="117" t="str" cm="1">
        <f t="array" ref="K239">_xlfn.IFS(AND(H239="Weekday", J239="High season"), VLOOKUP(B239, high_weekday, 2, 0),
    AND(H239="Saturday", J239="High season"), VLOOKUP(B239, high_saturday, 2, 0),
    AND(H239="Sunday", J239="High season"), VLOOKUP(B239, high_sunday, 2, 0),
    AND(H239="Weekday", J239="Low season"), VLOOKUP(B239, low_weekdays, 2, 0),
    AND(H239="Saturday", J239="Low season"), VLOOKUP(B239, low_saturday, 2, 0),
    AND(H239="Sunday", J239="Low season"), VLOOKUP(B239, low_sunday, 2, 0),
    TRUE, "error")</f>
        <v>Standard</v>
      </c>
    </row>
    <row r="240" spans="1:11" x14ac:dyDescent="0.25">
      <c r="A240" s="111">
        <v>45143</v>
      </c>
      <c r="B240" s="86">
        <v>0.8125</v>
      </c>
      <c r="C240" s="91">
        <v>86</v>
      </c>
      <c r="D240" s="118">
        <v>39</v>
      </c>
      <c r="E240" s="119">
        <v>0.79166666666666696</v>
      </c>
      <c r="F240" s="119">
        <v>0.8125</v>
      </c>
      <c r="G240" s="115">
        <f t="shared" si="10"/>
        <v>7</v>
      </c>
      <c r="H240" s="116" t="str" cm="1">
        <f t="array" ref="H240">_xlfn.IFS((G240&gt;=2)*(G240&lt;=6), "Weekday", G240=7, "Saturday", G240=1, "Sunday")</f>
        <v>Saturday</v>
      </c>
      <c r="I240" s="116">
        <f t="shared" si="11"/>
        <v>8</v>
      </c>
      <c r="J240" s="116" t="str">
        <f t="shared" si="9"/>
        <v>High season</v>
      </c>
      <c r="K240" s="117" t="str" cm="1">
        <f t="array" ref="K240">_xlfn.IFS(AND(H240="Weekday", J240="High season"), VLOOKUP(B240, high_weekday, 2, 0),
    AND(H240="Saturday", J240="High season"), VLOOKUP(B240, high_saturday, 2, 0),
    AND(H240="Sunday", J240="High season"), VLOOKUP(B240, high_sunday, 2, 0),
    AND(H240="Weekday", J240="Low season"), VLOOKUP(B240, low_weekdays, 2, 0),
    AND(H240="Saturday", J240="Low season"), VLOOKUP(B240, low_saturday, 2, 0),
    AND(H240="Sunday", J240="Low season"), VLOOKUP(B240, low_sunday, 2, 0),
    TRUE, "error")</f>
        <v>Standard</v>
      </c>
    </row>
    <row r="241" spans="1:11" x14ac:dyDescent="0.25">
      <c r="A241" s="111">
        <v>45143</v>
      </c>
      <c r="B241" s="86">
        <v>0.83333333333333304</v>
      </c>
      <c r="C241" s="91">
        <v>72</v>
      </c>
      <c r="D241" s="118">
        <v>40</v>
      </c>
      <c r="E241" s="119">
        <v>0.8125</v>
      </c>
      <c r="F241" s="119">
        <v>0.83333333333333304</v>
      </c>
      <c r="G241" s="115">
        <f t="shared" si="10"/>
        <v>7</v>
      </c>
      <c r="H241" s="116" t="str" cm="1">
        <f t="array" ref="H241">_xlfn.IFS((G241&gt;=2)*(G241&lt;=6), "Weekday", G241=7, "Saturday", G241=1, "Sunday")</f>
        <v>Saturday</v>
      </c>
      <c r="I241" s="116">
        <f t="shared" si="11"/>
        <v>8</v>
      </c>
      <c r="J241" s="116" t="str">
        <f t="shared" si="9"/>
        <v>High season</v>
      </c>
      <c r="K241" s="117" t="str" cm="1">
        <f t="array" ref="K241">_xlfn.IFS(AND(H241="Weekday", J241="High season"), VLOOKUP(B241, high_weekday, 2, 0),
    AND(H241="Saturday", J241="High season"), VLOOKUP(B241, high_saturday, 2, 0),
    AND(H241="Sunday", J241="High season"), VLOOKUP(B241, high_sunday, 2, 0),
    AND(H241="Weekday", J241="Low season"), VLOOKUP(B241, low_weekdays, 2, 0),
    AND(H241="Saturday", J241="Low season"), VLOOKUP(B241, low_saturday, 2, 0),
    AND(H241="Sunday", J241="Low season"), VLOOKUP(B241, low_sunday, 2, 0),
    TRUE, "error")</f>
        <v>Standard</v>
      </c>
    </row>
    <row r="242" spans="1:11" x14ac:dyDescent="0.25">
      <c r="A242" s="111">
        <v>45143</v>
      </c>
      <c r="B242" s="86">
        <v>0.85416666666666696</v>
      </c>
      <c r="C242" s="91">
        <v>27</v>
      </c>
      <c r="D242" s="118">
        <v>41</v>
      </c>
      <c r="E242" s="119">
        <v>0.83333333333333304</v>
      </c>
      <c r="F242" s="119">
        <v>0.85416666666666696</v>
      </c>
      <c r="G242" s="115">
        <f t="shared" si="10"/>
        <v>7</v>
      </c>
      <c r="H242" s="116" t="str" cm="1">
        <f t="array" ref="H242">_xlfn.IFS((G242&gt;=2)*(G242&lt;=6), "Weekday", G242=7, "Saturday", G242=1, "Sunday")</f>
        <v>Saturday</v>
      </c>
      <c r="I242" s="116">
        <f t="shared" si="11"/>
        <v>8</v>
      </c>
      <c r="J242" s="116" t="str">
        <f t="shared" si="9"/>
        <v>High season</v>
      </c>
      <c r="K242" s="117" t="str" cm="1">
        <f t="array" ref="K242">_xlfn.IFS(AND(H242="Weekday", J242="High season"), VLOOKUP(B242, high_weekday, 2, 0),
    AND(H242="Saturday", J242="High season"), VLOOKUP(B242, high_saturday, 2, 0),
    AND(H242="Sunday", J242="High season"), VLOOKUP(B242, high_sunday, 2, 0),
    AND(H242="Weekday", J242="Low season"), VLOOKUP(B242, low_weekdays, 2, 0),
    AND(H242="Saturday", J242="Low season"), VLOOKUP(B242, low_saturday, 2, 0),
    AND(H242="Sunday", J242="Low season"), VLOOKUP(B242, low_sunday, 2, 0),
    TRUE, "error")</f>
        <v>Off-peak</v>
      </c>
    </row>
    <row r="243" spans="1:11" x14ac:dyDescent="0.25">
      <c r="A243" s="111">
        <v>45143</v>
      </c>
      <c r="B243" s="86">
        <v>0.875</v>
      </c>
      <c r="C243" s="91">
        <v>53</v>
      </c>
      <c r="D243" s="118">
        <v>42</v>
      </c>
      <c r="E243" s="119">
        <v>0.85416666666666696</v>
      </c>
      <c r="F243" s="119">
        <v>0.875</v>
      </c>
      <c r="G243" s="115">
        <f t="shared" si="10"/>
        <v>7</v>
      </c>
      <c r="H243" s="116" t="str" cm="1">
        <f t="array" ref="H243">_xlfn.IFS((G243&gt;=2)*(G243&lt;=6), "Weekday", G243=7, "Saturday", G243=1, "Sunday")</f>
        <v>Saturday</v>
      </c>
      <c r="I243" s="116">
        <f t="shared" si="11"/>
        <v>8</v>
      </c>
      <c r="J243" s="116" t="str">
        <f t="shared" si="9"/>
        <v>High season</v>
      </c>
      <c r="K243" s="117" t="str" cm="1">
        <f t="array" ref="K243">_xlfn.IFS(AND(H243="Weekday", J243="High season"), VLOOKUP(B243, high_weekday, 2, 0),
    AND(H243="Saturday", J243="High season"), VLOOKUP(B243, high_saturday, 2, 0),
    AND(H243="Sunday", J243="High season"), VLOOKUP(B243, high_sunday, 2, 0),
    AND(H243="Weekday", J243="Low season"), VLOOKUP(B243, low_weekdays, 2, 0),
    AND(H243="Saturday", J243="Low season"), VLOOKUP(B243, low_saturday, 2, 0),
    AND(H243="Sunday", J243="Low season"), VLOOKUP(B243, low_sunday, 2, 0),
    TRUE, "error")</f>
        <v>Off-peak</v>
      </c>
    </row>
    <row r="244" spans="1:11" x14ac:dyDescent="0.25">
      <c r="A244" s="111">
        <v>45143</v>
      </c>
      <c r="B244" s="86">
        <v>0.89583333333333304</v>
      </c>
      <c r="C244" s="91">
        <v>75</v>
      </c>
      <c r="D244" s="118">
        <v>43</v>
      </c>
      <c r="E244" s="119">
        <v>0.875</v>
      </c>
      <c r="F244" s="119">
        <v>0.89583333333333304</v>
      </c>
      <c r="G244" s="115">
        <f t="shared" si="10"/>
        <v>7</v>
      </c>
      <c r="H244" s="116" t="str" cm="1">
        <f t="array" ref="H244">_xlfn.IFS((G244&gt;=2)*(G244&lt;=6), "Weekday", G244=7, "Saturday", G244=1, "Sunday")</f>
        <v>Saturday</v>
      </c>
      <c r="I244" s="116">
        <f t="shared" si="11"/>
        <v>8</v>
      </c>
      <c r="J244" s="116" t="str">
        <f t="shared" si="9"/>
        <v>High season</v>
      </c>
      <c r="K244" s="117" t="str" cm="1">
        <f t="array" ref="K244">_xlfn.IFS(AND(H244="Weekday", J244="High season"), VLOOKUP(B244, high_weekday, 2, 0),
    AND(H244="Saturday", J244="High season"), VLOOKUP(B244, high_saturday, 2, 0),
    AND(H244="Sunday", J244="High season"), VLOOKUP(B244, high_sunday, 2, 0),
    AND(H244="Weekday", J244="Low season"), VLOOKUP(B244, low_weekdays, 2, 0),
    AND(H244="Saturday", J244="Low season"), VLOOKUP(B244, low_saturday, 2, 0),
    AND(H244="Sunday", J244="Low season"), VLOOKUP(B244, low_sunday, 2, 0),
    TRUE, "error")</f>
        <v>Off-peak</v>
      </c>
    </row>
    <row r="245" spans="1:11" x14ac:dyDescent="0.25">
      <c r="A245" s="111">
        <v>45143</v>
      </c>
      <c r="B245" s="86">
        <v>0.91666666666666696</v>
      </c>
      <c r="C245" s="91">
        <v>41</v>
      </c>
      <c r="D245" s="118">
        <v>44</v>
      </c>
      <c r="E245" s="119">
        <v>0.89583333333333304</v>
      </c>
      <c r="F245" s="119">
        <v>0.91666666666666696</v>
      </c>
      <c r="G245" s="115">
        <f t="shared" si="10"/>
        <v>7</v>
      </c>
      <c r="H245" s="116" t="str" cm="1">
        <f t="array" ref="H245">_xlfn.IFS((G245&gt;=2)*(G245&lt;=6), "Weekday", G245=7, "Saturday", G245=1, "Sunday")</f>
        <v>Saturday</v>
      </c>
      <c r="I245" s="116">
        <f t="shared" si="11"/>
        <v>8</v>
      </c>
      <c r="J245" s="116" t="str">
        <f t="shared" si="9"/>
        <v>High season</v>
      </c>
      <c r="K245" s="117" t="str" cm="1">
        <f t="array" ref="K245">_xlfn.IFS(AND(H245="Weekday", J245="High season"), VLOOKUP(B245, high_weekday, 2, 0),
    AND(H245="Saturday", J245="High season"), VLOOKUP(B245, high_saturday, 2, 0),
    AND(H245="Sunday", J245="High season"), VLOOKUP(B245, high_sunday, 2, 0),
    AND(H245="Weekday", J245="Low season"), VLOOKUP(B245, low_weekdays, 2, 0),
    AND(H245="Saturday", J245="Low season"), VLOOKUP(B245, low_saturday, 2, 0),
    AND(H245="Sunday", J245="Low season"), VLOOKUP(B245, low_sunday, 2, 0),
    TRUE, "error")</f>
        <v>Off-peak</v>
      </c>
    </row>
    <row r="246" spans="1:11" x14ac:dyDescent="0.25">
      <c r="A246" s="111">
        <v>45143</v>
      </c>
      <c r="B246" s="86">
        <v>0.9375</v>
      </c>
      <c r="C246" s="91">
        <v>100</v>
      </c>
      <c r="D246" s="118">
        <v>45</v>
      </c>
      <c r="E246" s="119">
        <v>0.91666666666666696</v>
      </c>
      <c r="F246" s="119">
        <v>0.9375</v>
      </c>
      <c r="G246" s="115">
        <f t="shared" si="10"/>
        <v>7</v>
      </c>
      <c r="H246" s="116" t="str" cm="1">
        <f t="array" ref="H246">_xlfn.IFS((G246&gt;=2)*(G246&lt;=6), "Weekday", G246=7, "Saturday", G246=1, "Sunday")</f>
        <v>Saturday</v>
      </c>
      <c r="I246" s="116">
        <f t="shared" si="11"/>
        <v>8</v>
      </c>
      <c r="J246" s="116" t="str">
        <f t="shared" si="9"/>
        <v>High season</v>
      </c>
      <c r="K246" s="117" t="str" cm="1">
        <f t="array" ref="K246">_xlfn.IFS(AND(H246="Weekday", J246="High season"), VLOOKUP(B246, high_weekday, 2, 0),
    AND(H246="Saturday", J246="High season"), VLOOKUP(B246, high_saturday, 2, 0),
    AND(H246="Sunday", J246="High season"), VLOOKUP(B246, high_sunday, 2, 0),
    AND(H246="Weekday", J246="Low season"), VLOOKUP(B246, low_weekdays, 2, 0),
    AND(H246="Saturday", J246="Low season"), VLOOKUP(B246, low_saturday, 2, 0),
    AND(H246="Sunday", J246="Low season"), VLOOKUP(B246, low_sunday, 2, 0),
    TRUE, "error")</f>
        <v>Off-peak</v>
      </c>
    </row>
    <row r="247" spans="1:11" x14ac:dyDescent="0.25">
      <c r="A247" s="111">
        <v>45143</v>
      </c>
      <c r="B247" s="86">
        <v>0.95833333333333304</v>
      </c>
      <c r="C247" s="91">
        <v>25</v>
      </c>
      <c r="D247" s="118">
        <v>46</v>
      </c>
      <c r="E247" s="119">
        <v>0.9375</v>
      </c>
      <c r="F247" s="119">
        <v>0.95833333333333304</v>
      </c>
      <c r="G247" s="115">
        <f t="shared" si="10"/>
        <v>7</v>
      </c>
      <c r="H247" s="116" t="str" cm="1">
        <f t="array" ref="H247">_xlfn.IFS((G247&gt;=2)*(G247&lt;=6), "Weekday", G247=7, "Saturday", G247=1, "Sunday")</f>
        <v>Saturday</v>
      </c>
      <c r="I247" s="116">
        <f t="shared" si="11"/>
        <v>8</v>
      </c>
      <c r="J247" s="116" t="str">
        <f t="shared" si="9"/>
        <v>High season</v>
      </c>
      <c r="K247" s="117" t="str" cm="1">
        <f t="array" ref="K247">_xlfn.IFS(AND(H247="Weekday", J247="High season"), VLOOKUP(B247, high_weekday, 2, 0),
    AND(H247="Saturday", J247="High season"), VLOOKUP(B247, high_saturday, 2, 0),
    AND(H247="Sunday", J247="High season"), VLOOKUP(B247, high_sunday, 2, 0),
    AND(H247="Weekday", J247="Low season"), VLOOKUP(B247, low_weekdays, 2, 0),
    AND(H247="Saturday", J247="Low season"), VLOOKUP(B247, low_saturday, 2, 0),
    AND(H247="Sunday", J247="Low season"), VLOOKUP(B247, low_sunday, 2, 0),
    TRUE, "error")</f>
        <v>Off-peak</v>
      </c>
    </row>
    <row r="248" spans="1:11" x14ac:dyDescent="0.25">
      <c r="A248" s="111">
        <v>45143</v>
      </c>
      <c r="B248" s="86">
        <v>0.97916666666666696</v>
      </c>
      <c r="C248" s="91">
        <v>32</v>
      </c>
      <c r="D248" s="118">
        <v>47</v>
      </c>
      <c r="E248" s="119">
        <v>0.95833333333333304</v>
      </c>
      <c r="F248" s="119">
        <v>0.97916666666666696</v>
      </c>
      <c r="G248" s="115">
        <f t="shared" si="10"/>
        <v>7</v>
      </c>
      <c r="H248" s="116" t="str" cm="1">
        <f t="array" ref="H248">_xlfn.IFS((G248&gt;=2)*(G248&lt;=6), "Weekday", G248=7, "Saturday", G248=1, "Sunday")</f>
        <v>Saturday</v>
      </c>
      <c r="I248" s="116">
        <f t="shared" si="11"/>
        <v>8</v>
      </c>
      <c r="J248" s="116" t="str">
        <f t="shared" si="9"/>
        <v>High season</v>
      </c>
      <c r="K248" s="117" t="str" cm="1">
        <f t="array" ref="K248">_xlfn.IFS(AND(H248="Weekday", J248="High season"), VLOOKUP(B248, high_weekday, 2, 0),
    AND(H248="Saturday", J248="High season"), VLOOKUP(B248, high_saturday, 2, 0),
    AND(H248="Sunday", J248="High season"), VLOOKUP(B248, high_sunday, 2, 0),
    AND(H248="Weekday", J248="Low season"), VLOOKUP(B248, low_weekdays, 2, 0),
    AND(H248="Saturday", J248="Low season"), VLOOKUP(B248, low_saturday, 2, 0),
    AND(H248="Sunday", J248="Low season"), VLOOKUP(B248, low_sunday, 2, 0),
    TRUE, "error")</f>
        <v>Off-peak</v>
      </c>
    </row>
    <row r="249" spans="1:11" x14ac:dyDescent="0.25">
      <c r="A249" s="111">
        <v>45143</v>
      </c>
      <c r="B249" s="86">
        <v>1</v>
      </c>
      <c r="C249" s="91">
        <v>37</v>
      </c>
      <c r="D249" s="118">
        <v>48</v>
      </c>
      <c r="E249" s="119">
        <v>0.97916666666666696</v>
      </c>
      <c r="F249" s="119">
        <v>1</v>
      </c>
      <c r="G249" s="115">
        <f t="shared" si="10"/>
        <v>7</v>
      </c>
      <c r="H249" s="116" t="str" cm="1">
        <f t="array" ref="H249">_xlfn.IFS((G249&gt;=2)*(G249&lt;=6), "Weekday", G249=7, "Saturday", G249=1, "Sunday")</f>
        <v>Saturday</v>
      </c>
      <c r="I249" s="116">
        <f t="shared" si="11"/>
        <v>8</v>
      </c>
      <c r="J249" s="116" t="str">
        <f t="shared" si="9"/>
        <v>High season</v>
      </c>
      <c r="K249" s="117" t="str" cm="1">
        <f t="array" ref="K249">_xlfn.IFS(AND(H249="Weekday", J249="High season"), VLOOKUP(B249, high_weekday, 2, 0),
    AND(H249="Saturday", J249="High season"), VLOOKUP(B249, high_saturday, 2, 0),
    AND(H249="Sunday", J249="High season"), VLOOKUP(B249, high_sunday, 2, 0),
    AND(H249="Weekday", J249="Low season"), VLOOKUP(B249, low_weekdays, 2, 0),
    AND(H249="Saturday", J249="Low season"), VLOOKUP(B249, low_saturday, 2, 0),
    AND(H249="Sunday", J249="Low season"), VLOOKUP(B249, low_sunday, 2, 0),
    TRUE, "error")</f>
        <v>Off-peak</v>
      </c>
    </row>
    <row r="250" spans="1:11" x14ac:dyDescent="0.25">
      <c r="A250" s="111">
        <v>45144</v>
      </c>
      <c r="B250" s="86">
        <v>2.0833333333333332E-2</v>
      </c>
      <c r="C250" s="91">
        <v>12</v>
      </c>
      <c r="D250" s="118">
        <v>1</v>
      </c>
      <c r="E250" s="119">
        <v>0</v>
      </c>
      <c r="F250" s="119">
        <v>2.0833333333333332E-2</v>
      </c>
      <c r="G250" s="115">
        <f t="shared" si="10"/>
        <v>1</v>
      </c>
      <c r="H250" s="116" t="str" cm="1">
        <f t="array" ref="H250">_xlfn.IFS((G250&gt;=2)*(G250&lt;=6), "Weekday", G250=7, "Saturday", G250=1, "Sunday")</f>
        <v>Sunday</v>
      </c>
      <c r="I250" s="116">
        <f t="shared" si="11"/>
        <v>8</v>
      </c>
      <c r="J250" s="116" t="str">
        <f t="shared" ref="J250:J313" si="12">IF(AND(I250&gt;6, I250&lt;9), "High season", "Low season")</f>
        <v>High season</v>
      </c>
      <c r="K250" s="117" t="str" cm="1">
        <f t="array" ref="K250">_xlfn.IFS(AND(H250="Weekday", J250="High season"), VLOOKUP(B250, high_weekday, 2, 0),
    AND(H250="Saturday", J250="High season"), VLOOKUP(B250, high_saturday, 2, 0),
    AND(H250="Sunday", J250="High season"), VLOOKUP(B250, high_sunday, 2, 0),
    AND(H250="Weekday", J250="Low season"), VLOOKUP(B250, low_weekdays, 2, 0),
    AND(H250="Saturday", J250="Low season"), VLOOKUP(B250, low_saturday, 2, 0),
    AND(H250="Sunday", J250="Low season"), VLOOKUP(B250, low_sunday, 2, 0),
    TRUE, "error")</f>
        <v>Off-peak</v>
      </c>
    </row>
    <row r="251" spans="1:11" x14ac:dyDescent="0.25">
      <c r="A251" s="111">
        <v>45144</v>
      </c>
      <c r="B251" s="86">
        <v>4.1666666666666664E-2</v>
      </c>
      <c r="C251" s="91">
        <v>10</v>
      </c>
      <c r="D251" s="118">
        <v>2</v>
      </c>
      <c r="E251" s="119">
        <v>2.0833333333333332E-2</v>
      </c>
      <c r="F251" s="119">
        <v>4.1666666666666664E-2</v>
      </c>
      <c r="G251" s="115">
        <f t="shared" ref="G251:G314" si="13">WEEKDAY(A251)</f>
        <v>1</v>
      </c>
      <c r="H251" s="116" t="str" cm="1">
        <f t="array" ref="H251">_xlfn.IFS((G251&gt;=2)*(G251&lt;=6), "Weekday", G251=7, "Saturday", G251=1, "Sunday")</f>
        <v>Sunday</v>
      </c>
      <c r="I251" s="116">
        <f t="shared" ref="I251:I314" si="14">MONTH(A251)</f>
        <v>8</v>
      </c>
      <c r="J251" s="116" t="str">
        <f t="shared" si="12"/>
        <v>High season</v>
      </c>
      <c r="K251" s="117" t="str" cm="1">
        <f t="array" ref="K251">_xlfn.IFS(AND(H251="Weekday", J251="High season"), VLOOKUP(B251, high_weekday, 2, 0),
    AND(H251="Saturday", J251="High season"), VLOOKUP(B251, high_saturday, 2, 0),
    AND(H251="Sunday", J251="High season"), VLOOKUP(B251, high_sunday, 2, 0),
    AND(H251="Weekday", J251="Low season"), VLOOKUP(B251, low_weekdays, 2, 0),
    AND(H251="Saturday", J251="Low season"), VLOOKUP(B251, low_saturday, 2, 0),
    AND(H251="Sunday", J251="Low season"), VLOOKUP(B251, low_sunday, 2, 0),
    TRUE, "error")</f>
        <v>Off-peak</v>
      </c>
    </row>
    <row r="252" spans="1:11" x14ac:dyDescent="0.25">
      <c r="A252" s="111">
        <v>45144</v>
      </c>
      <c r="B252" s="86">
        <v>6.25E-2</v>
      </c>
      <c r="C252" s="91">
        <v>81</v>
      </c>
      <c r="D252" s="118">
        <v>3</v>
      </c>
      <c r="E252" s="119">
        <v>4.1666666666666664E-2</v>
      </c>
      <c r="F252" s="119">
        <v>6.25E-2</v>
      </c>
      <c r="G252" s="115">
        <f t="shared" si="13"/>
        <v>1</v>
      </c>
      <c r="H252" s="116" t="str" cm="1">
        <f t="array" ref="H252">_xlfn.IFS((G252&gt;=2)*(G252&lt;=6), "Weekday", G252=7, "Saturday", G252=1, "Sunday")</f>
        <v>Sunday</v>
      </c>
      <c r="I252" s="116">
        <f t="shared" si="14"/>
        <v>8</v>
      </c>
      <c r="J252" s="116" t="str">
        <f t="shared" si="12"/>
        <v>High season</v>
      </c>
      <c r="K252" s="117" t="str" cm="1">
        <f t="array" ref="K252">_xlfn.IFS(AND(H252="Weekday", J252="High season"), VLOOKUP(B252, high_weekday, 2, 0),
    AND(H252="Saturday", J252="High season"), VLOOKUP(B252, high_saturday, 2, 0),
    AND(H252="Sunday", J252="High season"), VLOOKUP(B252, high_sunday, 2, 0),
    AND(H252="Weekday", J252="Low season"), VLOOKUP(B252, low_weekdays, 2, 0),
    AND(H252="Saturday", J252="Low season"), VLOOKUP(B252, low_saturday, 2, 0),
    AND(H252="Sunday", J252="Low season"), VLOOKUP(B252, low_sunday, 2, 0),
    TRUE, "error")</f>
        <v>Off-peak</v>
      </c>
    </row>
    <row r="253" spans="1:11" x14ac:dyDescent="0.25">
      <c r="A253" s="111">
        <v>45144</v>
      </c>
      <c r="B253" s="86">
        <v>8.3333333333333301E-2</v>
      </c>
      <c r="C253" s="91">
        <v>34</v>
      </c>
      <c r="D253" s="118">
        <v>4</v>
      </c>
      <c r="E253" s="119">
        <v>6.25E-2</v>
      </c>
      <c r="F253" s="119">
        <v>8.3333333333333301E-2</v>
      </c>
      <c r="G253" s="115">
        <f t="shared" si="13"/>
        <v>1</v>
      </c>
      <c r="H253" s="116" t="str" cm="1">
        <f t="array" ref="H253">_xlfn.IFS((G253&gt;=2)*(G253&lt;=6), "Weekday", G253=7, "Saturday", G253=1, "Sunday")</f>
        <v>Sunday</v>
      </c>
      <c r="I253" s="116">
        <f t="shared" si="14"/>
        <v>8</v>
      </c>
      <c r="J253" s="116" t="str">
        <f t="shared" si="12"/>
        <v>High season</v>
      </c>
      <c r="K253" s="117" t="str" cm="1">
        <f t="array" ref="K253">_xlfn.IFS(AND(H253="Weekday", J253="High season"), VLOOKUP(B253, high_weekday, 2, 0),
    AND(H253="Saturday", J253="High season"), VLOOKUP(B253, high_saturday, 2, 0),
    AND(H253="Sunday", J253="High season"), VLOOKUP(B253, high_sunday, 2, 0),
    AND(H253="Weekday", J253="Low season"), VLOOKUP(B253, low_weekdays, 2, 0),
    AND(H253="Saturday", J253="Low season"), VLOOKUP(B253, low_saturday, 2, 0),
    AND(H253="Sunday", J253="Low season"), VLOOKUP(B253, low_sunday, 2, 0),
    TRUE, "error")</f>
        <v>Off-peak</v>
      </c>
    </row>
    <row r="254" spans="1:11" x14ac:dyDescent="0.25">
      <c r="A254" s="111">
        <v>45144</v>
      </c>
      <c r="B254" s="86">
        <v>0.104166666666667</v>
      </c>
      <c r="C254" s="91">
        <v>67</v>
      </c>
      <c r="D254" s="118">
        <v>5</v>
      </c>
      <c r="E254" s="119">
        <v>8.3333333333333301E-2</v>
      </c>
      <c r="F254" s="119">
        <v>0.104166666666667</v>
      </c>
      <c r="G254" s="115">
        <f t="shared" si="13"/>
        <v>1</v>
      </c>
      <c r="H254" s="116" t="str" cm="1">
        <f t="array" ref="H254">_xlfn.IFS((G254&gt;=2)*(G254&lt;=6), "Weekday", G254=7, "Saturday", G254=1, "Sunday")</f>
        <v>Sunday</v>
      </c>
      <c r="I254" s="116">
        <f t="shared" si="14"/>
        <v>8</v>
      </c>
      <c r="J254" s="116" t="str">
        <f t="shared" si="12"/>
        <v>High season</v>
      </c>
      <c r="K254" s="117" t="str" cm="1">
        <f t="array" ref="K254">_xlfn.IFS(AND(H254="Weekday", J254="High season"), VLOOKUP(B254, high_weekday, 2, 0),
    AND(H254="Saturday", J254="High season"), VLOOKUP(B254, high_saturday, 2, 0),
    AND(H254="Sunday", J254="High season"), VLOOKUP(B254, high_sunday, 2, 0),
    AND(H254="Weekday", J254="Low season"), VLOOKUP(B254, low_weekdays, 2, 0),
    AND(H254="Saturday", J254="Low season"), VLOOKUP(B254, low_saturday, 2, 0),
    AND(H254="Sunday", J254="Low season"), VLOOKUP(B254, low_sunday, 2, 0),
    TRUE, "error")</f>
        <v>Off-peak</v>
      </c>
    </row>
    <row r="255" spans="1:11" x14ac:dyDescent="0.25">
      <c r="A255" s="111">
        <v>45144</v>
      </c>
      <c r="B255" s="86">
        <v>0.125</v>
      </c>
      <c r="C255" s="91">
        <v>26</v>
      </c>
      <c r="D255" s="118">
        <v>6</v>
      </c>
      <c r="E255" s="119">
        <v>0.104166666666667</v>
      </c>
      <c r="F255" s="119">
        <v>0.125</v>
      </c>
      <c r="G255" s="115">
        <f t="shared" si="13"/>
        <v>1</v>
      </c>
      <c r="H255" s="116" t="str" cm="1">
        <f t="array" ref="H255">_xlfn.IFS((G255&gt;=2)*(G255&lt;=6), "Weekday", G255=7, "Saturday", G255=1, "Sunday")</f>
        <v>Sunday</v>
      </c>
      <c r="I255" s="116">
        <f t="shared" si="14"/>
        <v>8</v>
      </c>
      <c r="J255" s="116" t="str">
        <f t="shared" si="12"/>
        <v>High season</v>
      </c>
      <c r="K255" s="117" t="str" cm="1">
        <f t="array" ref="K255">_xlfn.IFS(AND(H255="Weekday", J255="High season"), VLOOKUP(B255, high_weekday, 2, 0),
    AND(H255="Saturday", J255="High season"), VLOOKUP(B255, high_saturday, 2, 0),
    AND(H255="Sunday", J255="High season"), VLOOKUP(B255, high_sunday, 2, 0),
    AND(H255="Weekday", J255="Low season"), VLOOKUP(B255, low_weekdays, 2, 0),
    AND(H255="Saturday", J255="Low season"), VLOOKUP(B255, low_saturday, 2, 0),
    AND(H255="Sunday", J255="Low season"), VLOOKUP(B255, low_sunday, 2, 0),
    TRUE, "error")</f>
        <v>Off-peak</v>
      </c>
    </row>
    <row r="256" spans="1:11" x14ac:dyDescent="0.25">
      <c r="A256" s="111">
        <v>45144</v>
      </c>
      <c r="B256" s="86">
        <v>0.14583333333333301</v>
      </c>
      <c r="C256" s="91">
        <v>22</v>
      </c>
      <c r="D256" s="118">
        <v>7</v>
      </c>
      <c r="E256" s="119">
        <v>0.125</v>
      </c>
      <c r="F256" s="119">
        <v>0.14583333333333301</v>
      </c>
      <c r="G256" s="115">
        <f t="shared" si="13"/>
        <v>1</v>
      </c>
      <c r="H256" s="116" t="str" cm="1">
        <f t="array" ref="H256">_xlfn.IFS((G256&gt;=2)*(G256&lt;=6), "Weekday", G256=7, "Saturday", G256=1, "Sunday")</f>
        <v>Sunday</v>
      </c>
      <c r="I256" s="116">
        <f t="shared" si="14"/>
        <v>8</v>
      </c>
      <c r="J256" s="116" t="str">
        <f t="shared" si="12"/>
        <v>High season</v>
      </c>
      <c r="K256" s="117" t="str" cm="1">
        <f t="array" ref="K256">_xlfn.IFS(AND(H256="Weekday", J256="High season"), VLOOKUP(B256, high_weekday, 2, 0),
    AND(H256="Saturday", J256="High season"), VLOOKUP(B256, high_saturday, 2, 0),
    AND(H256="Sunday", J256="High season"), VLOOKUP(B256, high_sunday, 2, 0),
    AND(H256="Weekday", J256="Low season"), VLOOKUP(B256, low_weekdays, 2, 0),
    AND(H256="Saturday", J256="Low season"), VLOOKUP(B256, low_saturday, 2, 0),
    AND(H256="Sunday", J256="Low season"), VLOOKUP(B256, low_sunday, 2, 0),
    TRUE, "error")</f>
        <v>Off-peak</v>
      </c>
    </row>
    <row r="257" spans="1:11" x14ac:dyDescent="0.25">
      <c r="A257" s="111">
        <v>45144</v>
      </c>
      <c r="B257" s="86">
        <v>0.16666666666666699</v>
      </c>
      <c r="C257" s="91">
        <v>69</v>
      </c>
      <c r="D257" s="118">
        <v>8</v>
      </c>
      <c r="E257" s="119">
        <v>0.14583333333333301</v>
      </c>
      <c r="F257" s="119">
        <v>0.16666666666666699</v>
      </c>
      <c r="G257" s="115">
        <f t="shared" si="13"/>
        <v>1</v>
      </c>
      <c r="H257" s="116" t="str" cm="1">
        <f t="array" ref="H257">_xlfn.IFS((G257&gt;=2)*(G257&lt;=6), "Weekday", G257=7, "Saturday", G257=1, "Sunday")</f>
        <v>Sunday</v>
      </c>
      <c r="I257" s="116">
        <f t="shared" si="14"/>
        <v>8</v>
      </c>
      <c r="J257" s="116" t="str">
        <f t="shared" si="12"/>
        <v>High season</v>
      </c>
      <c r="K257" s="117" t="str" cm="1">
        <f t="array" ref="K257">_xlfn.IFS(AND(H257="Weekday", J257="High season"), VLOOKUP(B257, high_weekday, 2, 0),
    AND(H257="Saturday", J257="High season"), VLOOKUP(B257, high_saturday, 2, 0),
    AND(H257="Sunday", J257="High season"), VLOOKUP(B257, high_sunday, 2, 0),
    AND(H257="Weekday", J257="Low season"), VLOOKUP(B257, low_weekdays, 2, 0),
    AND(H257="Saturday", J257="Low season"), VLOOKUP(B257, low_saturday, 2, 0),
    AND(H257="Sunday", J257="Low season"), VLOOKUP(B257, low_sunday, 2, 0),
    TRUE, "error")</f>
        <v>Off-peak</v>
      </c>
    </row>
    <row r="258" spans="1:11" x14ac:dyDescent="0.25">
      <c r="A258" s="111">
        <v>45144</v>
      </c>
      <c r="B258" s="86">
        <v>0.1875</v>
      </c>
      <c r="C258" s="91">
        <v>88</v>
      </c>
      <c r="D258" s="118">
        <v>9</v>
      </c>
      <c r="E258" s="119">
        <v>0.16666666666666699</v>
      </c>
      <c r="F258" s="119">
        <v>0.1875</v>
      </c>
      <c r="G258" s="115">
        <f t="shared" si="13"/>
        <v>1</v>
      </c>
      <c r="H258" s="116" t="str" cm="1">
        <f t="array" ref="H258">_xlfn.IFS((G258&gt;=2)*(G258&lt;=6), "Weekday", G258=7, "Saturday", G258=1, "Sunday")</f>
        <v>Sunday</v>
      </c>
      <c r="I258" s="116">
        <f t="shared" si="14"/>
        <v>8</v>
      </c>
      <c r="J258" s="116" t="str">
        <f t="shared" si="12"/>
        <v>High season</v>
      </c>
      <c r="K258" s="117" t="str" cm="1">
        <f t="array" ref="K258">_xlfn.IFS(AND(H258="Weekday", J258="High season"), VLOOKUP(B258, high_weekday, 2, 0),
    AND(H258="Saturday", J258="High season"), VLOOKUP(B258, high_saturday, 2, 0),
    AND(H258="Sunday", J258="High season"), VLOOKUP(B258, high_sunday, 2, 0),
    AND(H258="Weekday", J258="Low season"), VLOOKUP(B258, low_weekdays, 2, 0),
    AND(H258="Saturday", J258="Low season"), VLOOKUP(B258, low_saturday, 2, 0),
    AND(H258="Sunday", J258="Low season"), VLOOKUP(B258, low_sunday, 2, 0),
    TRUE, "error")</f>
        <v>Off-peak</v>
      </c>
    </row>
    <row r="259" spans="1:11" x14ac:dyDescent="0.25">
      <c r="A259" s="111">
        <v>45144</v>
      </c>
      <c r="B259" s="86">
        <v>0.20833333333333301</v>
      </c>
      <c r="C259" s="91">
        <v>15</v>
      </c>
      <c r="D259" s="118">
        <v>10</v>
      </c>
      <c r="E259" s="119">
        <v>0.1875</v>
      </c>
      <c r="F259" s="119">
        <v>0.20833333333333301</v>
      </c>
      <c r="G259" s="115">
        <f t="shared" si="13"/>
        <v>1</v>
      </c>
      <c r="H259" s="116" t="str" cm="1">
        <f t="array" ref="H259">_xlfn.IFS((G259&gt;=2)*(G259&lt;=6), "Weekday", G259=7, "Saturday", G259=1, "Sunday")</f>
        <v>Sunday</v>
      </c>
      <c r="I259" s="116">
        <f t="shared" si="14"/>
        <v>8</v>
      </c>
      <c r="J259" s="116" t="str">
        <f t="shared" si="12"/>
        <v>High season</v>
      </c>
      <c r="K259" s="117" t="str" cm="1">
        <f t="array" ref="K259">_xlfn.IFS(AND(H259="Weekday", J259="High season"), VLOOKUP(B259, high_weekday, 2, 0),
    AND(H259="Saturday", J259="High season"), VLOOKUP(B259, high_saturday, 2, 0),
    AND(H259="Sunday", J259="High season"), VLOOKUP(B259, high_sunday, 2, 0),
    AND(H259="Weekday", J259="Low season"), VLOOKUP(B259, low_weekdays, 2, 0),
    AND(H259="Saturday", J259="Low season"), VLOOKUP(B259, low_saturday, 2, 0),
    AND(H259="Sunday", J259="Low season"), VLOOKUP(B259, low_sunday, 2, 0),
    TRUE, "error")</f>
        <v>Off-peak</v>
      </c>
    </row>
    <row r="260" spans="1:11" x14ac:dyDescent="0.25">
      <c r="A260" s="111">
        <v>45144</v>
      </c>
      <c r="B260" s="86">
        <v>0.22916666666666699</v>
      </c>
      <c r="C260" s="91">
        <v>22</v>
      </c>
      <c r="D260" s="118">
        <v>11</v>
      </c>
      <c r="E260" s="119">
        <v>0.20833333333333301</v>
      </c>
      <c r="F260" s="119">
        <v>0.22916666666666699</v>
      </c>
      <c r="G260" s="115">
        <f t="shared" si="13"/>
        <v>1</v>
      </c>
      <c r="H260" s="116" t="str" cm="1">
        <f t="array" ref="H260">_xlfn.IFS((G260&gt;=2)*(G260&lt;=6), "Weekday", G260=7, "Saturday", G260=1, "Sunday")</f>
        <v>Sunday</v>
      </c>
      <c r="I260" s="116">
        <f t="shared" si="14"/>
        <v>8</v>
      </c>
      <c r="J260" s="116" t="str">
        <f t="shared" si="12"/>
        <v>High season</v>
      </c>
      <c r="K260" s="117" t="str" cm="1">
        <f t="array" ref="K260">_xlfn.IFS(AND(H260="Weekday", J260="High season"), VLOOKUP(B260, high_weekday, 2, 0),
    AND(H260="Saturday", J260="High season"), VLOOKUP(B260, high_saturday, 2, 0),
    AND(H260="Sunday", J260="High season"), VLOOKUP(B260, high_sunday, 2, 0),
    AND(H260="Weekday", J260="Low season"), VLOOKUP(B260, low_weekdays, 2, 0),
    AND(H260="Saturday", J260="Low season"), VLOOKUP(B260, low_saturday, 2, 0),
    AND(H260="Sunday", J260="Low season"), VLOOKUP(B260, low_sunday, 2, 0),
    TRUE, "error")</f>
        <v>Off-peak</v>
      </c>
    </row>
    <row r="261" spans="1:11" x14ac:dyDescent="0.25">
      <c r="A261" s="111">
        <v>45144</v>
      </c>
      <c r="B261" s="86">
        <v>0.25</v>
      </c>
      <c r="C261" s="91">
        <v>20</v>
      </c>
      <c r="D261" s="118">
        <v>12</v>
      </c>
      <c r="E261" s="119">
        <v>0.22916666666666699</v>
      </c>
      <c r="F261" s="119">
        <v>0.25</v>
      </c>
      <c r="G261" s="115">
        <f t="shared" si="13"/>
        <v>1</v>
      </c>
      <c r="H261" s="116" t="str" cm="1">
        <f t="array" ref="H261">_xlfn.IFS((G261&gt;=2)*(G261&lt;=6), "Weekday", G261=7, "Saturday", G261=1, "Sunday")</f>
        <v>Sunday</v>
      </c>
      <c r="I261" s="116">
        <f t="shared" si="14"/>
        <v>8</v>
      </c>
      <c r="J261" s="116" t="str">
        <f t="shared" si="12"/>
        <v>High season</v>
      </c>
      <c r="K261" s="117" t="str" cm="1">
        <f t="array" ref="K261">_xlfn.IFS(AND(H261="Weekday", J261="High season"), VLOOKUP(B261, high_weekday, 2, 0),
    AND(H261="Saturday", J261="High season"), VLOOKUP(B261, high_saturday, 2, 0),
    AND(H261="Sunday", J261="High season"), VLOOKUP(B261, high_sunday, 2, 0),
    AND(H261="Weekday", J261="Low season"), VLOOKUP(B261, low_weekdays, 2, 0),
    AND(H261="Saturday", J261="Low season"), VLOOKUP(B261, low_saturday, 2, 0),
    AND(H261="Sunday", J261="Low season"), VLOOKUP(B261, low_sunday, 2, 0),
    TRUE, "error")</f>
        <v>Off-peak</v>
      </c>
    </row>
    <row r="262" spans="1:11" x14ac:dyDescent="0.25">
      <c r="A262" s="111">
        <v>45144</v>
      </c>
      <c r="B262" s="86">
        <v>0.27083333333333298</v>
      </c>
      <c r="C262" s="91">
        <v>93</v>
      </c>
      <c r="D262" s="118">
        <v>13</v>
      </c>
      <c r="E262" s="119">
        <v>0.25</v>
      </c>
      <c r="F262" s="119">
        <v>0.27083333333333298</v>
      </c>
      <c r="G262" s="115">
        <f t="shared" si="13"/>
        <v>1</v>
      </c>
      <c r="H262" s="116" t="str" cm="1">
        <f t="array" ref="H262">_xlfn.IFS((G262&gt;=2)*(G262&lt;=6), "Weekday", G262=7, "Saturday", G262=1, "Sunday")</f>
        <v>Sunday</v>
      </c>
      <c r="I262" s="116">
        <f t="shared" si="14"/>
        <v>8</v>
      </c>
      <c r="J262" s="116" t="str">
        <f t="shared" si="12"/>
        <v>High season</v>
      </c>
      <c r="K262" s="117" t="str" cm="1">
        <f t="array" ref="K262">_xlfn.IFS(AND(H262="Weekday", J262="High season"), VLOOKUP(B262, high_weekday, 2, 0),
    AND(H262="Saturday", J262="High season"), VLOOKUP(B262, high_saturday, 2, 0),
    AND(H262="Sunday", J262="High season"), VLOOKUP(B262, high_sunday, 2, 0),
    AND(H262="Weekday", J262="Low season"), VLOOKUP(B262, low_weekdays, 2, 0),
    AND(H262="Saturday", J262="Low season"), VLOOKUP(B262, low_saturday, 2, 0),
    AND(H262="Sunday", J262="Low season"), VLOOKUP(B262, low_sunday, 2, 0),
    TRUE, "error")</f>
        <v>Off-peak</v>
      </c>
    </row>
    <row r="263" spans="1:11" x14ac:dyDescent="0.25">
      <c r="A263" s="111">
        <v>45144</v>
      </c>
      <c r="B263" s="86">
        <v>0.29166666666666702</v>
      </c>
      <c r="C263" s="91">
        <v>95</v>
      </c>
      <c r="D263" s="118">
        <v>14</v>
      </c>
      <c r="E263" s="119">
        <v>0.27083333333333298</v>
      </c>
      <c r="F263" s="119">
        <v>0.29166666666666702</v>
      </c>
      <c r="G263" s="115">
        <f t="shared" si="13"/>
        <v>1</v>
      </c>
      <c r="H263" s="116" t="str" cm="1">
        <f t="array" ref="H263">_xlfn.IFS((G263&gt;=2)*(G263&lt;=6), "Weekday", G263=7, "Saturday", G263=1, "Sunday")</f>
        <v>Sunday</v>
      </c>
      <c r="I263" s="116">
        <f t="shared" si="14"/>
        <v>8</v>
      </c>
      <c r="J263" s="116" t="str">
        <f t="shared" si="12"/>
        <v>High season</v>
      </c>
      <c r="K263" s="117" t="str" cm="1">
        <f t="array" ref="K263">_xlfn.IFS(AND(H263="Weekday", J263="High season"), VLOOKUP(B263, high_weekday, 2, 0),
    AND(H263="Saturday", J263="High season"), VLOOKUP(B263, high_saturday, 2, 0),
    AND(H263="Sunday", J263="High season"), VLOOKUP(B263, high_sunday, 2, 0),
    AND(H263="Weekday", J263="Low season"), VLOOKUP(B263, low_weekdays, 2, 0),
    AND(H263="Saturday", J263="Low season"), VLOOKUP(B263, low_saturday, 2, 0),
    AND(H263="Sunday", J263="Low season"), VLOOKUP(B263, low_sunday, 2, 0),
    TRUE, "error")</f>
        <v>Off-peak</v>
      </c>
    </row>
    <row r="264" spans="1:11" x14ac:dyDescent="0.25">
      <c r="A264" s="111">
        <v>45144</v>
      </c>
      <c r="B264" s="86">
        <v>0.3125</v>
      </c>
      <c r="C264" s="91">
        <v>89</v>
      </c>
      <c r="D264" s="118">
        <v>15</v>
      </c>
      <c r="E264" s="119">
        <v>0.29166666666666702</v>
      </c>
      <c r="F264" s="119">
        <v>0.3125</v>
      </c>
      <c r="G264" s="115">
        <f t="shared" si="13"/>
        <v>1</v>
      </c>
      <c r="H264" s="116" t="str" cm="1">
        <f t="array" ref="H264">_xlfn.IFS((G264&gt;=2)*(G264&lt;=6), "Weekday", G264=7, "Saturday", G264=1, "Sunday")</f>
        <v>Sunday</v>
      </c>
      <c r="I264" s="116">
        <f t="shared" si="14"/>
        <v>8</v>
      </c>
      <c r="J264" s="116" t="str">
        <f t="shared" si="12"/>
        <v>High season</v>
      </c>
      <c r="K264" s="117" t="str" cm="1">
        <f t="array" ref="K264">_xlfn.IFS(AND(H264="Weekday", J264="High season"), VLOOKUP(B264, high_weekday, 2, 0),
    AND(H264="Saturday", J264="High season"), VLOOKUP(B264, high_saturday, 2, 0),
    AND(H264="Sunday", J264="High season"), VLOOKUP(B264, high_sunday, 2, 0),
    AND(H264="Weekday", J264="Low season"), VLOOKUP(B264, low_weekdays, 2, 0),
    AND(H264="Saturday", J264="Low season"), VLOOKUP(B264, low_saturday, 2, 0),
    AND(H264="Sunday", J264="Low season"), VLOOKUP(B264, low_sunday, 2, 0),
    TRUE, "error")</f>
        <v>Off-peak</v>
      </c>
    </row>
    <row r="265" spans="1:11" x14ac:dyDescent="0.25">
      <c r="A265" s="111">
        <v>45144</v>
      </c>
      <c r="B265" s="86">
        <v>0.33333333333333298</v>
      </c>
      <c r="C265" s="91">
        <v>86</v>
      </c>
      <c r="D265" s="118">
        <v>16</v>
      </c>
      <c r="E265" s="119">
        <v>0.3125</v>
      </c>
      <c r="F265" s="119">
        <v>0.33333333333333298</v>
      </c>
      <c r="G265" s="115">
        <f t="shared" si="13"/>
        <v>1</v>
      </c>
      <c r="H265" s="116" t="str" cm="1">
        <f t="array" ref="H265">_xlfn.IFS((G265&gt;=2)*(G265&lt;=6), "Weekday", G265=7, "Saturday", G265=1, "Sunday")</f>
        <v>Sunday</v>
      </c>
      <c r="I265" s="116">
        <f t="shared" si="14"/>
        <v>8</v>
      </c>
      <c r="J265" s="116" t="str">
        <f t="shared" si="12"/>
        <v>High season</v>
      </c>
      <c r="K265" s="117" t="str" cm="1">
        <f t="array" ref="K265">_xlfn.IFS(AND(H265="Weekday", J265="High season"), VLOOKUP(B265, high_weekday, 2, 0),
    AND(H265="Saturday", J265="High season"), VLOOKUP(B265, high_saturday, 2, 0),
    AND(H265="Sunday", J265="High season"), VLOOKUP(B265, high_sunday, 2, 0),
    AND(H265="Weekday", J265="Low season"), VLOOKUP(B265, low_weekdays, 2, 0),
    AND(H265="Saturday", J265="Low season"), VLOOKUP(B265, low_saturday, 2, 0),
    AND(H265="Sunday", J265="Low season"), VLOOKUP(B265, low_sunday, 2, 0),
    TRUE, "error")</f>
        <v>Off-peak</v>
      </c>
    </row>
    <row r="266" spans="1:11" x14ac:dyDescent="0.25">
      <c r="A266" s="111">
        <v>45144</v>
      </c>
      <c r="B266" s="86">
        <v>0.35416666666666702</v>
      </c>
      <c r="C266" s="91">
        <v>56</v>
      </c>
      <c r="D266" s="118">
        <v>17</v>
      </c>
      <c r="E266" s="119">
        <v>0.33333333333333298</v>
      </c>
      <c r="F266" s="119">
        <v>0.35416666666666702</v>
      </c>
      <c r="G266" s="115">
        <f t="shared" si="13"/>
        <v>1</v>
      </c>
      <c r="H266" s="116" t="str" cm="1">
        <f t="array" ref="H266">_xlfn.IFS((G266&gt;=2)*(G266&lt;=6), "Weekday", G266=7, "Saturday", G266=1, "Sunday")</f>
        <v>Sunday</v>
      </c>
      <c r="I266" s="116">
        <f t="shared" si="14"/>
        <v>8</v>
      </c>
      <c r="J266" s="116" t="str">
        <f t="shared" si="12"/>
        <v>High season</v>
      </c>
      <c r="K266" s="117" t="str" cm="1">
        <f t="array" ref="K266">_xlfn.IFS(AND(H266="Weekday", J266="High season"), VLOOKUP(B266, high_weekday, 2, 0),
    AND(H266="Saturday", J266="High season"), VLOOKUP(B266, high_saturday, 2, 0),
    AND(H266="Sunday", J266="High season"), VLOOKUP(B266, high_sunday, 2, 0),
    AND(H266="Weekday", J266="Low season"), VLOOKUP(B266, low_weekdays, 2, 0),
    AND(H266="Saturday", J266="Low season"), VLOOKUP(B266, low_saturday, 2, 0),
    AND(H266="Sunday", J266="Low season"), VLOOKUP(B266, low_sunday, 2, 0),
    TRUE, "error")</f>
        <v>Off-peak</v>
      </c>
    </row>
    <row r="267" spans="1:11" x14ac:dyDescent="0.25">
      <c r="A267" s="111">
        <v>45144</v>
      </c>
      <c r="B267" s="86">
        <v>0.375</v>
      </c>
      <c r="C267" s="91">
        <v>62</v>
      </c>
      <c r="D267" s="118">
        <v>18</v>
      </c>
      <c r="E267" s="119">
        <v>0.35416666666666702</v>
      </c>
      <c r="F267" s="119">
        <v>0.375</v>
      </c>
      <c r="G267" s="115">
        <f t="shared" si="13"/>
        <v>1</v>
      </c>
      <c r="H267" s="116" t="str" cm="1">
        <f t="array" ref="H267">_xlfn.IFS((G267&gt;=2)*(G267&lt;=6), "Weekday", G267=7, "Saturday", G267=1, "Sunday")</f>
        <v>Sunday</v>
      </c>
      <c r="I267" s="116">
        <f t="shared" si="14"/>
        <v>8</v>
      </c>
      <c r="J267" s="116" t="str">
        <f t="shared" si="12"/>
        <v>High season</v>
      </c>
      <c r="K267" s="117" t="str" cm="1">
        <f t="array" ref="K267">_xlfn.IFS(AND(H267="Weekday", J267="High season"), VLOOKUP(B267, high_weekday, 2, 0),
    AND(H267="Saturday", J267="High season"), VLOOKUP(B267, high_saturday, 2, 0),
    AND(H267="Sunday", J267="High season"), VLOOKUP(B267, high_sunday, 2, 0),
    AND(H267="Weekday", J267="Low season"), VLOOKUP(B267, low_weekdays, 2, 0),
    AND(H267="Saturday", J267="Low season"), VLOOKUP(B267, low_saturday, 2, 0),
    AND(H267="Sunday", J267="Low season"), VLOOKUP(B267, low_sunday, 2, 0),
    TRUE, "error")</f>
        <v>Off-peak</v>
      </c>
    </row>
    <row r="268" spans="1:11" x14ac:dyDescent="0.25">
      <c r="A268" s="111">
        <v>45144</v>
      </c>
      <c r="B268" s="86">
        <v>0.39583333333333298</v>
      </c>
      <c r="C268" s="91">
        <v>82</v>
      </c>
      <c r="D268" s="118">
        <v>19</v>
      </c>
      <c r="E268" s="119">
        <v>0.375</v>
      </c>
      <c r="F268" s="119">
        <v>0.39583333333333298</v>
      </c>
      <c r="G268" s="115">
        <f t="shared" si="13"/>
        <v>1</v>
      </c>
      <c r="H268" s="116" t="str" cm="1">
        <f t="array" ref="H268">_xlfn.IFS((G268&gt;=2)*(G268&lt;=6), "Weekday", G268=7, "Saturday", G268=1, "Sunday")</f>
        <v>Sunday</v>
      </c>
      <c r="I268" s="116">
        <f t="shared" si="14"/>
        <v>8</v>
      </c>
      <c r="J268" s="116" t="str">
        <f t="shared" si="12"/>
        <v>High season</v>
      </c>
      <c r="K268" s="117" t="str" cm="1">
        <f t="array" ref="K268">_xlfn.IFS(AND(H268="Weekday", J268="High season"), VLOOKUP(B268, high_weekday, 2, 0),
    AND(H268="Saturday", J268="High season"), VLOOKUP(B268, high_saturday, 2, 0),
    AND(H268="Sunday", J268="High season"), VLOOKUP(B268, high_sunday, 2, 0),
    AND(H268="Weekday", J268="Low season"), VLOOKUP(B268, low_weekdays, 2, 0),
    AND(H268="Saturday", J268="Low season"), VLOOKUP(B268, low_saturday, 2, 0),
    AND(H268="Sunday", J268="Low season"), VLOOKUP(B268, low_sunday, 2, 0),
    TRUE, "error")</f>
        <v>Off-peak</v>
      </c>
    </row>
    <row r="269" spans="1:11" x14ac:dyDescent="0.25">
      <c r="A269" s="111">
        <v>45144</v>
      </c>
      <c r="B269" s="86">
        <v>0.41666666666666702</v>
      </c>
      <c r="C269" s="91">
        <v>94</v>
      </c>
      <c r="D269" s="118">
        <v>20</v>
      </c>
      <c r="E269" s="119">
        <v>0.39583333333333298</v>
      </c>
      <c r="F269" s="119">
        <v>0.41666666666666702</v>
      </c>
      <c r="G269" s="115">
        <f t="shared" si="13"/>
        <v>1</v>
      </c>
      <c r="H269" s="116" t="str" cm="1">
        <f t="array" ref="H269">_xlfn.IFS((G269&gt;=2)*(G269&lt;=6), "Weekday", G269=7, "Saturday", G269=1, "Sunday")</f>
        <v>Sunday</v>
      </c>
      <c r="I269" s="116">
        <f t="shared" si="14"/>
        <v>8</v>
      </c>
      <c r="J269" s="116" t="str">
        <f t="shared" si="12"/>
        <v>High season</v>
      </c>
      <c r="K269" s="117" t="str" cm="1">
        <f t="array" ref="K269">_xlfn.IFS(AND(H269="Weekday", J269="High season"), VLOOKUP(B269, high_weekday, 2, 0),
    AND(H269="Saturday", J269="High season"), VLOOKUP(B269, high_saturday, 2, 0),
    AND(H269="Sunday", J269="High season"), VLOOKUP(B269, high_sunday, 2, 0),
    AND(H269="Weekday", J269="Low season"), VLOOKUP(B269, low_weekdays, 2, 0),
    AND(H269="Saturday", J269="Low season"), VLOOKUP(B269, low_saturday, 2, 0),
    AND(H269="Sunday", J269="Low season"), VLOOKUP(B269, low_sunday, 2, 0),
    TRUE, "error")</f>
        <v>Off-peak</v>
      </c>
    </row>
    <row r="270" spans="1:11" x14ac:dyDescent="0.25">
      <c r="A270" s="111">
        <v>45144</v>
      </c>
      <c r="B270" s="86">
        <v>0.4375</v>
      </c>
      <c r="C270" s="91">
        <v>96</v>
      </c>
      <c r="D270" s="118">
        <v>21</v>
      </c>
      <c r="E270" s="119">
        <v>0.41666666666666702</v>
      </c>
      <c r="F270" s="119">
        <v>0.4375</v>
      </c>
      <c r="G270" s="115">
        <f t="shared" si="13"/>
        <v>1</v>
      </c>
      <c r="H270" s="116" t="str" cm="1">
        <f t="array" ref="H270">_xlfn.IFS((G270&gt;=2)*(G270&lt;=6), "Weekday", G270=7, "Saturday", G270=1, "Sunday")</f>
        <v>Sunday</v>
      </c>
      <c r="I270" s="116">
        <f t="shared" si="14"/>
        <v>8</v>
      </c>
      <c r="J270" s="116" t="str">
        <f t="shared" si="12"/>
        <v>High season</v>
      </c>
      <c r="K270" s="117" t="str" cm="1">
        <f t="array" ref="K270">_xlfn.IFS(AND(H270="Weekday", J270="High season"), VLOOKUP(B270, high_weekday, 2, 0),
    AND(H270="Saturday", J270="High season"), VLOOKUP(B270, high_saturday, 2, 0),
    AND(H270="Sunday", J270="High season"), VLOOKUP(B270, high_sunday, 2, 0),
    AND(H270="Weekday", J270="Low season"), VLOOKUP(B270, low_weekdays, 2, 0),
    AND(H270="Saturday", J270="Low season"), VLOOKUP(B270, low_saturday, 2, 0),
    AND(H270="Sunday", J270="Low season"), VLOOKUP(B270, low_sunday, 2, 0),
    TRUE, "error")</f>
        <v>Off-peak</v>
      </c>
    </row>
    <row r="271" spans="1:11" x14ac:dyDescent="0.25">
      <c r="A271" s="111">
        <v>45144</v>
      </c>
      <c r="B271" s="86">
        <v>0.45833333333333298</v>
      </c>
      <c r="C271" s="91">
        <v>100</v>
      </c>
      <c r="D271" s="118">
        <v>22</v>
      </c>
      <c r="E271" s="119">
        <v>0.4375</v>
      </c>
      <c r="F271" s="119">
        <v>0.45833333333333298</v>
      </c>
      <c r="G271" s="115">
        <f t="shared" si="13"/>
        <v>1</v>
      </c>
      <c r="H271" s="116" t="str" cm="1">
        <f t="array" ref="H271">_xlfn.IFS((G271&gt;=2)*(G271&lt;=6), "Weekday", G271=7, "Saturday", G271=1, "Sunday")</f>
        <v>Sunday</v>
      </c>
      <c r="I271" s="116">
        <f t="shared" si="14"/>
        <v>8</v>
      </c>
      <c r="J271" s="116" t="str">
        <f t="shared" si="12"/>
        <v>High season</v>
      </c>
      <c r="K271" s="117" t="str" cm="1">
        <f t="array" ref="K271">_xlfn.IFS(AND(H271="Weekday", J271="High season"), VLOOKUP(B271, high_weekday, 2, 0),
    AND(H271="Saturday", J271="High season"), VLOOKUP(B271, high_saturday, 2, 0),
    AND(H271="Sunday", J271="High season"), VLOOKUP(B271, high_sunday, 2, 0),
    AND(H271="Weekday", J271="Low season"), VLOOKUP(B271, low_weekdays, 2, 0),
    AND(H271="Saturday", J271="Low season"), VLOOKUP(B271, low_saturday, 2, 0),
    AND(H271="Sunday", J271="Low season"), VLOOKUP(B271, low_sunday, 2, 0),
    TRUE, "error")</f>
        <v>Off-peak</v>
      </c>
    </row>
    <row r="272" spans="1:11" x14ac:dyDescent="0.25">
      <c r="A272" s="111">
        <v>45144</v>
      </c>
      <c r="B272" s="86">
        <v>0.47916666666666702</v>
      </c>
      <c r="C272" s="91">
        <v>25</v>
      </c>
      <c r="D272" s="118">
        <v>23</v>
      </c>
      <c r="E272" s="119">
        <v>0.45833333333333298</v>
      </c>
      <c r="F272" s="119">
        <v>0.47916666666666702</v>
      </c>
      <c r="G272" s="115">
        <f t="shared" si="13"/>
        <v>1</v>
      </c>
      <c r="H272" s="116" t="str" cm="1">
        <f t="array" ref="H272">_xlfn.IFS((G272&gt;=2)*(G272&lt;=6), "Weekday", G272=7, "Saturday", G272=1, "Sunday")</f>
        <v>Sunday</v>
      </c>
      <c r="I272" s="116">
        <f t="shared" si="14"/>
        <v>8</v>
      </c>
      <c r="J272" s="116" t="str">
        <f t="shared" si="12"/>
        <v>High season</v>
      </c>
      <c r="K272" s="117" t="str" cm="1">
        <f t="array" ref="K272">_xlfn.IFS(AND(H272="Weekday", J272="High season"), VLOOKUP(B272, high_weekday, 2, 0),
    AND(H272="Saturday", J272="High season"), VLOOKUP(B272, high_saturday, 2, 0),
    AND(H272="Sunday", J272="High season"), VLOOKUP(B272, high_sunday, 2, 0),
    AND(H272="Weekday", J272="Low season"), VLOOKUP(B272, low_weekdays, 2, 0),
    AND(H272="Saturday", J272="Low season"), VLOOKUP(B272, low_saturday, 2, 0),
    AND(H272="Sunday", J272="Low season"), VLOOKUP(B272, low_sunday, 2, 0),
    TRUE, "error")</f>
        <v>Off-peak</v>
      </c>
    </row>
    <row r="273" spans="1:11" x14ac:dyDescent="0.25">
      <c r="A273" s="111">
        <v>45144</v>
      </c>
      <c r="B273" s="86">
        <v>0.5</v>
      </c>
      <c r="C273" s="91">
        <v>84</v>
      </c>
      <c r="D273" s="118">
        <v>24</v>
      </c>
      <c r="E273" s="119">
        <v>0.47916666666666702</v>
      </c>
      <c r="F273" s="119">
        <v>0.5</v>
      </c>
      <c r="G273" s="115">
        <f t="shared" si="13"/>
        <v>1</v>
      </c>
      <c r="H273" s="116" t="str" cm="1">
        <f t="array" ref="H273">_xlfn.IFS((G273&gt;=2)*(G273&lt;=6), "Weekday", G273=7, "Saturday", G273=1, "Sunday")</f>
        <v>Sunday</v>
      </c>
      <c r="I273" s="116">
        <f t="shared" si="14"/>
        <v>8</v>
      </c>
      <c r="J273" s="116" t="str">
        <f t="shared" si="12"/>
        <v>High season</v>
      </c>
      <c r="K273" s="117" t="str" cm="1">
        <f t="array" ref="K273">_xlfn.IFS(AND(H273="Weekday", J273="High season"), VLOOKUP(B273, high_weekday, 2, 0),
    AND(H273="Saturday", J273="High season"), VLOOKUP(B273, high_saturday, 2, 0),
    AND(H273="Sunday", J273="High season"), VLOOKUP(B273, high_sunday, 2, 0),
    AND(H273="Weekday", J273="Low season"), VLOOKUP(B273, low_weekdays, 2, 0),
    AND(H273="Saturday", J273="Low season"), VLOOKUP(B273, low_saturday, 2, 0),
    AND(H273="Sunday", J273="Low season"), VLOOKUP(B273, low_sunday, 2, 0),
    TRUE, "error")</f>
        <v>Off-peak</v>
      </c>
    </row>
    <row r="274" spans="1:11" x14ac:dyDescent="0.25">
      <c r="A274" s="111">
        <v>45144</v>
      </c>
      <c r="B274" s="86">
        <v>0.52083333333333304</v>
      </c>
      <c r="C274" s="91">
        <v>94</v>
      </c>
      <c r="D274" s="118">
        <v>25</v>
      </c>
      <c r="E274" s="119">
        <v>0.5</v>
      </c>
      <c r="F274" s="119">
        <v>0.52083333333333304</v>
      </c>
      <c r="G274" s="115">
        <f t="shared" si="13"/>
        <v>1</v>
      </c>
      <c r="H274" s="116" t="str" cm="1">
        <f t="array" ref="H274">_xlfn.IFS((G274&gt;=2)*(G274&lt;=6), "Weekday", G274=7, "Saturday", G274=1, "Sunday")</f>
        <v>Sunday</v>
      </c>
      <c r="I274" s="116">
        <f t="shared" si="14"/>
        <v>8</v>
      </c>
      <c r="J274" s="116" t="str">
        <f t="shared" si="12"/>
        <v>High season</v>
      </c>
      <c r="K274" s="117" t="str" cm="1">
        <f t="array" ref="K274">_xlfn.IFS(AND(H274="Weekday", J274="High season"), VLOOKUP(B274, high_weekday, 2, 0),
    AND(H274="Saturday", J274="High season"), VLOOKUP(B274, high_saturday, 2, 0),
    AND(H274="Sunday", J274="High season"), VLOOKUP(B274, high_sunday, 2, 0),
    AND(H274="Weekday", J274="Low season"), VLOOKUP(B274, low_weekdays, 2, 0),
    AND(H274="Saturday", J274="Low season"), VLOOKUP(B274, low_saturday, 2, 0),
    AND(H274="Sunday", J274="Low season"), VLOOKUP(B274, low_sunday, 2, 0),
    TRUE, "error")</f>
        <v>Off-peak</v>
      </c>
    </row>
    <row r="275" spans="1:11" x14ac:dyDescent="0.25">
      <c r="A275" s="111">
        <v>45144</v>
      </c>
      <c r="B275" s="86">
        <v>0.54166666666666696</v>
      </c>
      <c r="C275" s="91">
        <v>83</v>
      </c>
      <c r="D275" s="118">
        <v>26</v>
      </c>
      <c r="E275" s="119">
        <v>0.52083333333333304</v>
      </c>
      <c r="F275" s="119">
        <v>0.54166666666666696</v>
      </c>
      <c r="G275" s="115">
        <f t="shared" si="13"/>
        <v>1</v>
      </c>
      <c r="H275" s="116" t="str" cm="1">
        <f t="array" ref="H275">_xlfn.IFS((G275&gt;=2)*(G275&lt;=6), "Weekday", G275=7, "Saturday", G275=1, "Sunday")</f>
        <v>Sunday</v>
      </c>
      <c r="I275" s="116">
        <f t="shared" si="14"/>
        <v>8</v>
      </c>
      <c r="J275" s="116" t="str">
        <f t="shared" si="12"/>
        <v>High season</v>
      </c>
      <c r="K275" s="117" t="str" cm="1">
        <f t="array" ref="K275">_xlfn.IFS(AND(H275="Weekday", J275="High season"), VLOOKUP(B275, high_weekday, 2, 0),
    AND(H275="Saturday", J275="High season"), VLOOKUP(B275, high_saturday, 2, 0),
    AND(H275="Sunday", J275="High season"), VLOOKUP(B275, high_sunday, 2, 0),
    AND(H275="Weekday", J275="Low season"), VLOOKUP(B275, low_weekdays, 2, 0),
    AND(H275="Saturday", J275="Low season"), VLOOKUP(B275, low_saturday, 2, 0),
    AND(H275="Sunday", J275="Low season"), VLOOKUP(B275, low_sunday, 2, 0),
    TRUE, "error")</f>
        <v>Off-peak</v>
      </c>
    </row>
    <row r="276" spans="1:11" x14ac:dyDescent="0.25">
      <c r="A276" s="111">
        <v>45144</v>
      </c>
      <c r="B276" s="86">
        <v>0.5625</v>
      </c>
      <c r="C276" s="91">
        <v>73</v>
      </c>
      <c r="D276" s="118">
        <v>27</v>
      </c>
      <c r="E276" s="119">
        <v>0.54166666666666696</v>
      </c>
      <c r="F276" s="119">
        <v>0.5625</v>
      </c>
      <c r="G276" s="115">
        <f t="shared" si="13"/>
        <v>1</v>
      </c>
      <c r="H276" s="116" t="str" cm="1">
        <f t="array" ref="H276">_xlfn.IFS((G276&gt;=2)*(G276&lt;=6), "Weekday", G276=7, "Saturday", G276=1, "Sunday")</f>
        <v>Sunday</v>
      </c>
      <c r="I276" s="116">
        <f t="shared" si="14"/>
        <v>8</v>
      </c>
      <c r="J276" s="116" t="str">
        <f t="shared" si="12"/>
        <v>High season</v>
      </c>
      <c r="K276" s="117" t="str" cm="1">
        <f t="array" ref="K276">_xlfn.IFS(AND(H276="Weekday", J276="High season"), VLOOKUP(B276, high_weekday, 2, 0),
    AND(H276="Saturday", J276="High season"), VLOOKUP(B276, high_saturday, 2, 0),
    AND(H276="Sunday", J276="High season"), VLOOKUP(B276, high_sunday, 2, 0),
    AND(H276="Weekday", J276="Low season"), VLOOKUP(B276, low_weekdays, 2, 0),
    AND(H276="Saturday", J276="Low season"), VLOOKUP(B276, low_saturday, 2, 0),
    AND(H276="Sunday", J276="Low season"), VLOOKUP(B276, low_sunday, 2, 0),
    TRUE, "error")</f>
        <v>Off-peak</v>
      </c>
    </row>
    <row r="277" spans="1:11" x14ac:dyDescent="0.25">
      <c r="A277" s="111">
        <v>45144</v>
      </c>
      <c r="B277" s="86">
        <v>0.58333333333333304</v>
      </c>
      <c r="C277" s="91">
        <v>99</v>
      </c>
      <c r="D277" s="118">
        <v>28</v>
      </c>
      <c r="E277" s="119">
        <v>0.5625</v>
      </c>
      <c r="F277" s="119">
        <v>0.58333333333333304</v>
      </c>
      <c r="G277" s="115">
        <f t="shared" si="13"/>
        <v>1</v>
      </c>
      <c r="H277" s="116" t="str" cm="1">
        <f t="array" ref="H277">_xlfn.IFS((G277&gt;=2)*(G277&lt;=6), "Weekday", G277=7, "Saturday", G277=1, "Sunday")</f>
        <v>Sunday</v>
      </c>
      <c r="I277" s="116">
        <f t="shared" si="14"/>
        <v>8</v>
      </c>
      <c r="J277" s="116" t="str">
        <f t="shared" si="12"/>
        <v>High season</v>
      </c>
      <c r="K277" s="117" t="str" cm="1">
        <f t="array" ref="K277">_xlfn.IFS(AND(H277="Weekday", J277="High season"), VLOOKUP(B277, high_weekday, 2, 0),
    AND(H277="Saturday", J277="High season"), VLOOKUP(B277, high_saturday, 2, 0),
    AND(H277="Sunday", J277="High season"), VLOOKUP(B277, high_sunday, 2, 0),
    AND(H277="Weekday", J277="Low season"), VLOOKUP(B277, low_weekdays, 2, 0),
    AND(H277="Saturday", J277="Low season"), VLOOKUP(B277, low_saturday, 2, 0),
    AND(H277="Sunday", J277="Low season"), VLOOKUP(B277, low_sunday, 2, 0),
    TRUE, "error")</f>
        <v>Off-peak</v>
      </c>
    </row>
    <row r="278" spans="1:11" x14ac:dyDescent="0.25">
      <c r="A278" s="111">
        <v>45144</v>
      </c>
      <c r="B278" s="86">
        <v>0.60416666666666696</v>
      </c>
      <c r="C278" s="91">
        <v>46</v>
      </c>
      <c r="D278" s="118">
        <v>29</v>
      </c>
      <c r="E278" s="119">
        <v>0.58333333333333304</v>
      </c>
      <c r="F278" s="119">
        <v>0.60416666666666696</v>
      </c>
      <c r="G278" s="115">
        <f t="shared" si="13"/>
        <v>1</v>
      </c>
      <c r="H278" s="116" t="str" cm="1">
        <f t="array" ref="H278">_xlfn.IFS((G278&gt;=2)*(G278&lt;=6), "Weekday", G278=7, "Saturday", G278=1, "Sunday")</f>
        <v>Sunday</v>
      </c>
      <c r="I278" s="116">
        <f t="shared" si="14"/>
        <v>8</v>
      </c>
      <c r="J278" s="116" t="str">
        <f t="shared" si="12"/>
        <v>High season</v>
      </c>
      <c r="K278" s="117" t="str" cm="1">
        <f t="array" ref="K278">_xlfn.IFS(AND(H278="Weekday", J278="High season"), VLOOKUP(B278, high_weekday, 2, 0),
    AND(H278="Saturday", J278="High season"), VLOOKUP(B278, high_saturday, 2, 0),
    AND(H278="Sunday", J278="High season"), VLOOKUP(B278, high_sunday, 2, 0),
    AND(H278="Weekday", J278="Low season"), VLOOKUP(B278, low_weekdays, 2, 0),
    AND(H278="Saturday", J278="Low season"), VLOOKUP(B278, low_saturday, 2, 0),
    AND(H278="Sunday", J278="Low season"), VLOOKUP(B278, low_sunday, 2, 0),
    TRUE, "error")</f>
        <v>Off-peak</v>
      </c>
    </row>
    <row r="279" spans="1:11" x14ac:dyDescent="0.25">
      <c r="A279" s="111">
        <v>45144</v>
      </c>
      <c r="B279" s="86">
        <v>0.625</v>
      </c>
      <c r="C279" s="91">
        <v>88</v>
      </c>
      <c r="D279" s="118">
        <v>30</v>
      </c>
      <c r="E279" s="119">
        <v>0.60416666666666696</v>
      </c>
      <c r="F279" s="119">
        <v>0.625</v>
      </c>
      <c r="G279" s="115">
        <f t="shared" si="13"/>
        <v>1</v>
      </c>
      <c r="H279" s="116" t="str" cm="1">
        <f t="array" ref="H279">_xlfn.IFS((G279&gt;=2)*(G279&lt;=6), "Weekday", G279=7, "Saturday", G279=1, "Sunday")</f>
        <v>Sunday</v>
      </c>
      <c r="I279" s="116">
        <f t="shared" si="14"/>
        <v>8</v>
      </c>
      <c r="J279" s="116" t="str">
        <f t="shared" si="12"/>
        <v>High season</v>
      </c>
      <c r="K279" s="117" t="str" cm="1">
        <f t="array" ref="K279">_xlfn.IFS(AND(H279="Weekday", J279="High season"), VLOOKUP(B279, high_weekday, 2, 0),
    AND(H279="Saturday", J279="High season"), VLOOKUP(B279, high_saturday, 2, 0),
    AND(H279="Sunday", J279="High season"), VLOOKUP(B279, high_sunday, 2, 0),
    AND(H279="Weekday", J279="Low season"), VLOOKUP(B279, low_weekdays, 2, 0),
    AND(H279="Saturday", J279="Low season"), VLOOKUP(B279, low_saturday, 2, 0),
    AND(H279="Sunday", J279="Low season"), VLOOKUP(B279, low_sunday, 2, 0),
    TRUE, "error")</f>
        <v>Off-peak</v>
      </c>
    </row>
    <row r="280" spans="1:11" x14ac:dyDescent="0.25">
      <c r="A280" s="111">
        <v>45144</v>
      </c>
      <c r="B280" s="86">
        <v>0.64583333333333304</v>
      </c>
      <c r="C280" s="91">
        <v>97</v>
      </c>
      <c r="D280" s="118">
        <v>31</v>
      </c>
      <c r="E280" s="119">
        <v>0.625</v>
      </c>
      <c r="F280" s="119">
        <v>0.64583333333333304</v>
      </c>
      <c r="G280" s="115">
        <f t="shared" si="13"/>
        <v>1</v>
      </c>
      <c r="H280" s="116" t="str" cm="1">
        <f t="array" ref="H280">_xlfn.IFS((G280&gt;=2)*(G280&lt;=6), "Weekday", G280=7, "Saturday", G280=1, "Sunday")</f>
        <v>Sunday</v>
      </c>
      <c r="I280" s="116">
        <f t="shared" si="14"/>
        <v>8</v>
      </c>
      <c r="J280" s="116" t="str">
        <f t="shared" si="12"/>
        <v>High season</v>
      </c>
      <c r="K280" s="117" t="str" cm="1">
        <f t="array" ref="K280">_xlfn.IFS(AND(H280="Weekday", J280="High season"), VLOOKUP(B280, high_weekday, 2, 0),
    AND(H280="Saturday", J280="High season"), VLOOKUP(B280, high_saturday, 2, 0),
    AND(H280="Sunday", J280="High season"), VLOOKUP(B280, high_sunday, 2, 0),
    AND(H280="Weekday", J280="Low season"), VLOOKUP(B280, low_weekdays, 2, 0),
    AND(H280="Saturday", J280="Low season"), VLOOKUP(B280, low_saturday, 2, 0),
    AND(H280="Sunday", J280="Low season"), VLOOKUP(B280, low_sunday, 2, 0),
    TRUE, "error")</f>
        <v>Off-peak</v>
      </c>
    </row>
    <row r="281" spans="1:11" x14ac:dyDescent="0.25">
      <c r="A281" s="111">
        <v>45144</v>
      </c>
      <c r="B281" s="86">
        <v>0.66666666666666696</v>
      </c>
      <c r="C281" s="91">
        <v>57</v>
      </c>
      <c r="D281" s="118">
        <v>32</v>
      </c>
      <c r="E281" s="119">
        <v>0.64583333333333304</v>
      </c>
      <c r="F281" s="119">
        <v>0.66666666666666696</v>
      </c>
      <c r="G281" s="115">
        <f t="shared" si="13"/>
        <v>1</v>
      </c>
      <c r="H281" s="116" t="str" cm="1">
        <f t="array" ref="H281">_xlfn.IFS((G281&gt;=2)*(G281&lt;=6), "Weekday", G281=7, "Saturday", G281=1, "Sunday")</f>
        <v>Sunday</v>
      </c>
      <c r="I281" s="116">
        <f t="shared" si="14"/>
        <v>8</v>
      </c>
      <c r="J281" s="116" t="str">
        <f t="shared" si="12"/>
        <v>High season</v>
      </c>
      <c r="K281" s="117" t="str" cm="1">
        <f t="array" ref="K281">_xlfn.IFS(AND(H281="Weekday", J281="High season"), VLOOKUP(B281, high_weekday, 2, 0),
    AND(H281="Saturday", J281="High season"), VLOOKUP(B281, high_saturday, 2, 0),
    AND(H281="Sunday", J281="High season"), VLOOKUP(B281, high_sunday, 2, 0),
    AND(H281="Weekday", J281="Low season"), VLOOKUP(B281, low_weekdays, 2, 0),
    AND(H281="Saturday", J281="Low season"), VLOOKUP(B281, low_saturday, 2, 0),
    AND(H281="Sunday", J281="Low season"), VLOOKUP(B281, low_sunday, 2, 0),
    TRUE, "error")</f>
        <v>Off-peak</v>
      </c>
    </row>
    <row r="282" spans="1:11" x14ac:dyDescent="0.25">
      <c r="A282" s="111">
        <v>45144</v>
      </c>
      <c r="B282" s="86">
        <v>0.6875</v>
      </c>
      <c r="C282" s="91">
        <v>70</v>
      </c>
      <c r="D282" s="118">
        <v>33</v>
      </c>
      <c r="E282" s="119">
        <v>0.66666666666666696</v>
      </c>
      <c r="F282" s="119">
        <v>0.6875</v>
      </c>
      <c r="G282" s="115">
        <f t="shared" si="13"/>
        <v>1</v>
      </c>
      <c r="H282" s="116" t="str" cm="1">
        <f t="array" ref="H282">_xlfn.IFS((G282&gt;=2)*(G282&lt;=6), "Weekday", G282=7, "Saturday", G282=1, "Sunday")</f>
        <v>Sunday</v>
      </c>
      <c r="I282" s="116">
        <f t="shared" si="14"/>
        <v>8</v>
      </c>
      <c r="J282" s="116" t="str">
        <f t="shared" si="12"/>
        <v>High season</v>
      </c>
      <c r="K282" s="117" t="str" cm="1">
        <f t="array" ref="K282">_xlfn.IFS(AND(H282="Weekday", J282="High season"), VLOOKUP(B282, high_weekday, 2, 0),
    AND(H282="Saturday", J282="High season"), VLOOKUP(B282, high_saturday, 2, 0),
    AND(H282="Sunday", J282="High season"), VLOOKUP(B282, high_sunday, 2, 0),
    AND(H282="Weekday", J282="Low season"), VLOOKUP(B282, low_weekdays, 2, 0),
    AND(H282="Saturday", J282="Low season"), VLOOKUP(B282, low_saturday, 2, 0),
    AND(H282="Sunday", J282="Low season"), VLOOKUP(B282, low_sunday, 2, 0),
    TRUE, "error")</f>
        <v>Off-peak</v>
      </c>
    </row>
    <row r="283" spans="1:11" x14ac:dyDescent="0.25">
      <c r="A283" s="111">
        <v>45144</v>
      </c>
      <c r="B283" s="86">
        <v>0.70833333333333304</v>
      </c>
      <c r="C283" s="91">
        <v>17</v>
      </c>
      <c r="D283" s="118">
        <v>34</v>
      </c>
      <c r="E283" s="119">
        <v>0.6875</v>
      </c>
      <c r="F283" s="119">
        <v>0.70833333333333304</v>
      </c>
      <c r="G283" s="115">
        <f t="shared" si="13"/>
        <v>1</v>
      </c>
      <c r="H283" s="116" t="str" cm="1">
        <f t="array" ref="H283">_xlfn.IFS((G283&gt;=2)*(G283&lt;=6), "Weekday", G283=7, "Saturday", G283=1, "Sunday")</f>
        <v>Sunday</v>
      </c>
      <c r="I283" s="116">
        <f t="shared" si="14"/>
        <v>8</v>
      </c>
      <c r="J283" s="116" t="str">
        <f t="shared" si="12"/>
        <v>High season</v>
      </c>
      <c r="K283" s="117" t="str" cm="1">
        <f t="array" ref="K283">_xlfn.IFS(AND(H283="Weekday", J283="High season"), VLOOKUP(B283, high_weekday, 2, 0),
    AND(H283="Saturday", J283="High season"), VLOOKUP(B283, high_saturday, 2, 0),
    AND(H283="Sunday", J283="High season"), VLOOKUP(B283, high_sunday, 2, 0),
    AND(H283="Weekday", J283="Low season"), VLOOKUP(B283, low_weekdays, 2, 0),
    AND(H283="Saturday", J283="Low season"), VLOOKUP(B283, low_saturday, 2, 0),
    AND(H283="Sunday", J283="Low season"), VLOOKUP(B283, low_sunday, 2, 0),
    TRUE, "error")</f>
        <v>Off-peak</v>
      </c>
    </row>
    <row r="284" spans="1:11" x14ac:dyDescent="0.25">
      <c r="A284" s="111">
        <v>45144</v>
      </c>
      <c r="B284" s="86">
        <v>0.72916666666666696</v>
      </c>
      <c r="C284" s="91">
        <v>43</v>
      </c>
      <c r="D284" s="118">
        <v>35</v>
      </c>
      <c r="E284" s="119">
        <v>0.70833333333333304</v>
      </c>
      <c r="F284" s="119">
        <v>0.72916666666666696</v>
      </c>
      <c r="G284" s="115">
        <f t="shared" si="13"/>
        <v>1</v>
      </c>
      <c r="H284" s="116" t="str" cm="1">
        <f t="array" ref="H284">_xlfn.IFS((G284&gt;=2)*(G284&lt;=6), "Weekday", G284=7, "Saturday", G284=1, "Sunday")</f>
        <v>Sunday</v>
      </c>
      <c r="I284" s="116">
        <f t="shared" si="14"/>
        <v>8</v>
      </c>
      <c r="J284" s="116" t="str">
        <f t="shared" si="12"/>
        <v>High season</v>
      </c>
      <c r="K284" s="117" t="str" cm="1">
        <f t="array" ref="K284">_xlfn.IFS(AND(H284="Weekday", J284="High season"), VLOOKUP(B284, high_weekday, 2, 0),
    AND(H284="Saturday", J284="High season"), VLOOKUP(B284, high_saturday, 2, 0),
    AND(H284="Sunday", J284="High season"), VLOOKUP(B284, high_sunday, 2, 0),
    AND(H284="Weekday", J284="Low season"), VLOOKUP(B284, low_weekdays, 2, 0),
    AND(H284="Saturday", J284="Low season"), VLOOKUP(B284, low_saturday, 2, 0),
    AND(H284="Sunday", J284="Low season"), VLOOKUP(B284, low_sunday, 2, 0),
    TRUE, "error")</f>
        <v>Off-peak</v>
      </c>
    </row>
    <row r="285" spans="1:11" x14ac:dyDescent="0.25">
      <c r="A285" s="111">
        <v>45144</v>
      </c>
      <c r="B285" s="86">
        <v>0.75</v>
      </c>
      <c r="C285" s="91">
        <v>58</v>
      </c>
      <c r="D285" s="118">
        <v>36</v>
      </c>
      <c r="E285" s="119">
        <v>0.72916666666666696</v>
      </c>
      <c r="F285" s="119">
        <v>0.75</v>
      </c>
      <c r="G285" s="115">
        <f t="shared" si="13"/>
        <v>1</v>
      </c>
      <c r="H285" s="116" t="str" cm="1">
        <f t="array" ref="H285">_xlfn.IFS((G285&gt;=2)*(G285&lt;=6), "Weekday", G285=7, "Saturday", G285=1, "Sunday")</f>
        <v>Sunday</v>
      </c>
      <c r="I285" s="116">
        <f t="shared" si="14"/>
        <v>8</v>
      </c>
      <c r="J285" s="116" t="str">
        <f t="shared" si="12"/>
        <v>High season</v>
      </c>
      <c r="K285" s="117" t="str" cm="1">
        <f t="array" ref="K285">_xlfn.IFS(AND(H285="Weekday", J285="High season"), VLOOKUP(B285, high_weekday, 2, 0),
    AND(H285="Saturday", J285="High season"), VLOOKUP(B285, high_saturday, 2, 0),
    AND(H285="Sunday", J285="High season"), VLOOKUP(B285, high_sunday, 2, 0),
    AND(H285="Weekday", J285="Low season"), VLOOKUP(B285, low_weekdays, 2, 0),
    AND(H285="Saturday", J285="Low season"), VLOOKUP(B285, low_saturday, 2, 0),
    AND(H285="Sunday", J285="Low season"), VLOOKUP(B285, low_sunday, 2, 0),
    TRUE, "error")</f>
        <v>Off-peak</v>
      </c>
    </row>
    <row r="286" spans="1:11" x14ac:dyDescent="0.25">
      <c r="A286" s="111">
        <v>45144</v>
      </c>
      <c r="B286" s="86">
        <v>0.77083333333333304</v>
      </c>
      <c r="C286" s="91">
        <v>83</v>
      </c>
      <c r="D286" s="118">
        <v>37</v>
      </c>
      <c r="E286" s="119">
        <v>0.75</v>
      </c>
      <c r="F286" s="119">
        <v>0.77083333333333304</v>
      </c>
      <c r="G286" s="115">
        <f t="shared" si="13"/>
        <v>1</v>
      </c>
      <c r="H286" s="116" t="str" cm="1">
        <f t="array" ref="H286">_xlfn.IFS((G286&gt;=2)*(G286&lt;=6), "Weekday", G286=7, "Saturday", G286=1, "Sunday")</f>
        <v>Sunday</v>
      </c>
      <c r="I286" s="116">
        <f t="shared" si="14"/>
        <v>8</v>
      </c>
      <c r="J286" s="116" t="str">
        <f t="shared" si="12"/>
        <v>High season</v>
      </c>
      <c r="K286" s="117" t="str" cm="1">
        <f t="array" ref="K286">_xlfn.IFS(AND(H286="Weekday", J286="High season"), VLOOKUP(B286, high_weekday, 2, 0),
    AND(H286="Saturday", J286="High season"), VLOOKUP(B286, high_saturday, 2, 0),
    AND(H286="Sunday", J286="High season"), VLOOKUP(B286, high_sunday, 2, 0),
    AND(H286="Weekday", J286="Low season"), VLOOKUP(B286, low_weekdays, 2, 0),
    AND(H286="Saturday", J286="Low season"), VLOOKUP(B286, low_saturday, 2, 0),
    AND(H286="Sunday", J286="Low season"), VLOOKUP(B286, low_sunday, 2, 0),
    TRUE, "error")</f>
        <v>Off-peak</v>
      </c>
    </row>
    <row r="287" spans="1:11" x14ac:dyDescent="0.25">
      <c r="A287" s="111">
        <v>45144</v>
      </c>
      <c r="B287" s="86">
        <v>0.79166666666666696</v>
      </c>
      <c r="C287" s="91">
        <v>96</v>
      </c>
      <c r="D287" s="118">
        <v>38</v>
      </c>
      <c r="E287" s="119">
        <v>0.77083333333333304</v>
      </c>
      <c r="F287" s="119">
        <v>0.79166666666666696</v>
      </c>
      <c r="G287" s="115">
        <f t="shared" si="13"/>
        <v>1</v>
      </c>
      <c r="H287" s="116" t="str" cm="1">
        <f t="array" ref="H287">_xlfn.IFS((G287&gt;=2)*(G287&lt;=6), "Weekday", G287=7, "Saturday", G287=1, "Sunday")</f>
        <v>Sunday</v>
      </c>
      <c r="I287" s="116">
        <f t="shared" si="14"/>
        <v>8</v>
      </c>
      <c r="J287" s="116" t="str">
        <f t="shared" si="12"/>
        <v>High season</v>
      </c>
      <c r="K287" s="117" t="str" cm="1">
        <f t="array" ref="K287">_xlfn.IFS(AND(H287="Weekday", J287="High season"), VLOOKUP(B287, high_weekday, 2, 0),
    AND(H287="Saturday", J287="High season"), VLOOKUP(B287, high_saturday, 2, 0),
    AND(H287="Sunday", J287="High season"), VLOOKUP(B287, high_sunday, 2, 0),
    AND(H287="Weekday", J287="Low season"), VLOOKUP(B287, low_weekdays, 2, 0),
    AND(H287="Saturday", J287="Low season"), VLOOKUP(B287, low_saturday, 2, 0),
    AND(H287="Sunday", J287="Low season"), VLOOKUP(B287, low_sunday, 2, 0),
    TRUE, "error")</f>
        <v>Off-peak</v>
      </c>
    </row>
    <row r="288" spans="1:11" x14ac:dyDescent="0.25">
      <c r="A288" s="111">
        <v>45144</v>
      </c>
      <c r="B288" s="86">
        <v>0.8125</v>
      </c>
      <c r="C288" s="91">
        <v>86</v>
      </c>
      <c r="D288" s="118">
        <v>39</v>
      </c>
      <c r="E288" s="119">
        <v>0.79166666666666696</v>
      </c>
      <c r="F288" s="119">
        <v>0.8125</v>
      </c>
      <c r="G288" s="115">
        <f t="shared" si="13"/>
        <v>1</v>
      </c>
      <c r="H288" s="116" t="str" cm="1">
        <f t="array" ref="H288">_xlfn.IFS((G288&gt;=2)*(G288&lt;=6), "Weekday", G288=7, "Saturday", G288=1, "Sunday")</f>
        <v>Sunday</v>
      </c>
      <c r="I288" s="116">
        <f t="shared" si="14"/>
        <v>8</v>
      </c>
      <c r="J288" s="116" t="str">
        <f t="shared" si="12"/>
        <v>High season</v>
      </c>
      <c r="K288" s="117" t="str" cm="1">
        <f t="array" ref="K288">_xlfn.IFS(AND(H288="Weekday", J288="High season"), VLOOKUP(B288, high_weekday, 2, 0),
    AND(H288="Saturday", J288="High season"), VLOOKUP(B288, high_saturday, 2, 0),
    AND(H288="Sunday", J288="High season"), VLOOKUP(B288, high_sunday, 2, 0),
    AND(H288="Weekday", J288="Low season"), VLOOKUP(B288, low_weekdays, 2, 0),
    AND(H288="Saturday", J288="Low season"), VLOOKUP(B288, low_saturday, 2, 0),
    AND(H288="Sunday", J288="Low season"), VLOOKUP(B288, low_sunday, 2, 0),
    TRUE, "error")</f>
        <v>Off-peak</v>
      </c>
    </row>
    <row r="289" spans="1:11" x14ac:dyDescent="0.25">
      <c r="A289" s="111">
        <v>45144</v>
      </c>
      <c r="B289" s="86">
        <v>0.83333333333333304</v>
      </c>
      <c r="C289" s="91">
        <v>72</v>
      </c>
      <c r="D289" s="118">
        <v>40</v>
      </c>
      <c r="E289" s="119">
        <v>0.8125</v>
      </c>
      <c r="F289" s="119">
        <v>0.83333333333333304</v>
      </c>
      <c r="G289" s="115">
        <f t="shared" si="13"/>
        <v>1</v>
      </c>
      <c r="H289" s="116" t="str" cm="1">
        <f t="array" ref="H289">_xlfn.IFS((G289&gt;=2)*(G289&lt;=6), "Weekday", G289=7, "Saturday", G289=1, "Sunday")</f>
        <v>Sunday</v>
      </c>
      <c r="I289" s="116">
        <f t="shared" si="14"/>
        <v>8</v>
      </c>
      <c r="J289" s="116" t="str">
        <f t="shared" si="12"/>
        <v>High season</v>
      </c>
      <c r="K289" s="117" t="str" cm="1">
        <f t="array" ref="K289">_xlfn.IFS(AND(H289="Weekday", J289="High season"), VLOOKUP(B289, high_weekday, 2, 0),
    AND(H289="Saturday", J289="High season"), VLOOKUP(B289, high_saturday, 2, 0),
    AND(H289="Sunday", J289="High season"), VLOOKUP(B289, high_sunday, 2, 0),
    AND(H289="Weekday", J289="Low season"), VLOOKUP(B289, low_weekdays, 2, 0),
    AND(H289="Saturday", J289="Low season"), VLOOKUP(B289, low_saturday, 2, 0),
    AND(H289="Sunday", J289="Low season"), VLOOKUP(B289, low_sunday, 2, 0),
    TRUE, "error")</f>
        <v>Off-peak</v>
      </c>
    </row>
    <row r="290" spans="1:11" x14ac:dyDescent="0.25">
      <c r="A290" s="111">
        <v>45144</v>
      </c>
      <c r="B290" s="86">
        <v>0.85416666666666696</v>
      </c>
      <c r="C290" s="91">
        <v>27</v>
      </c>
      <c r="D290" s="118">
        <v>41</v>
      </c>
      <c r="E290" s="119">
        <v>0.83333333333333304</v>
      </c>
      <c r="F290" s="119">
        <v>0.85416666666666696</v>
      </c>
      <c r="G290" s="115">
        <f t="shared" si="13"/>
        <v>1</v>
      </c>
      <c r="H290" s="116" t="str" cm="1">
        <f t="array" ref="H290">_xlfn.IFS((G290&gt;=2)*(G290&lt;=6), "Weekday", G290=7, "Saturday", G290=1, "Sunday")</f>
        <v>Sunday</v>
      </c>
      <c r="I290" s="116">
        <f t="shared" si="14"/>
        <v>8</v>
      </c>
      <c r="J290" s="116" t="str">
        <f t="shared" si="12"/>
        <v>High season</v>
      </c>
      <c r="K290" s="117" t="str" cm="1">
        <f t="array" ref="K290">_xlfn.IFS(AND(H290="Weekday", J290="High season"), VLOOKUP(B290, high_weekday, 2, 0),
    AND(H290="Saturday", J290="High season"), VLOOKUP(B290, high_saturday, 2, 0),
    AND(H290="Sunday", J290="High season"), VLOOKUP(B290, high_sunday, 2, 0),
    AND(H290="Weekday", J290="Low season"), VLOOKUP(B290, low_weekdays, 2, 0),
    AND(H290="Saturday", J290="Low season"), VLOOKUP(B290, low_saturday, 2, 0),
    AND(H290="Sunday", J290="Low season"), VLOOKUP(B290, low_sunday, 2, 0),
    TRUE, "error")</f>
        <v>Off-peak</v>
      </c>
    </row>
    <row r="291" spans="1:11" x14ac:dyDescent="0.25">
      <c r="A291" s="111">
        <v>45144</v>
      </c>
      <c r="B291" s="86">
        <v>0.875</v>
      </c>
      <c r="C291" s="91">
        <v>53</v>
      </c>
      <c r="D291" s="118">
        <v>42</v>
      </c>
      <c r="E291" s="119">
        <v>0.85416666666666696</v>
      </c>
      <c r="F291" s="119">
        <v>0.875</v>
      </c>
      <c r="G291" s="115">
        <f t="shared" si="13"/>
        <v>1</v>
      </c>
      <c r="H291" s="116" t="str" cm="1">
        <f t="array" ref="H291">_xlfn.IFS((G291&gt;=2)*(G291&lt;=6), "Weekday", G291=7, "Saturday", G291=1, "Sunday")</f>
        <v>Sunday</v>
      </c>
      <c r="I291" s="116">
        <f t="shared" si="14"/>
        <v>8</v>
      </c>
      <c r="J291" s="116" t="str">
        <f t="shared" si="12"/>
        <v>High season</v>
      </c>
      <c r="K291" s="117" t="str" cm="1">
        <f t="array" ref="K291">_xlfn.IFS(AND(H291="Weekday", J291="High season"), VLOOKUP(B291, high_weekday, 2, 0),
    AND(H291="Saturday", J291="High season"), VLOOKUP(B291, high_saturday, 2, 0),
    AND(H291="Sunday", J291="High season"), VLOOKUP(B291, high_sunday, 2, 0),
    AND(H291="Weekday", J291="Low season"), VLOOKUP(B291, low_weekdays, 2, 0),
    AND(H291="Saturday", J291="Low season"), VLOOKUP(B291, low_saturday, 2, 0),
    AND(H291="Sunday", J291="Low season"), VLOOKUP(B291, low_sunday, 2, 0),
    TRUE, "error")</f>
        <v>Off-peak</v>
      </c>
    </row>
    <row r="292" spans="1:11" x14ac:dyDescent="0.25">
      <c r="A292" s="111">
        <v>45144</v>
      </c>
      <c r="B292" s="86">
        <v>0.89583333333333304</v>
      </c>
      <c r="C292" s="91">
        <v>75</v>
      </c>
      <c r="D292" s="118">
        <v>43</v>
      </c>
      <c r="E292" s="119">
        <v>0.875</v>
      </c>
      <c r="F292" s="119">
        <v>0.89583333333333304</v>
      </c>
      <c r="G292" s="115">
        <f t="shared" si="13"/>
        <v>1</v>
      </c>
      <c r="H292" s="116" t="str" cm="1">
        <f t="array" ref="H292">_xlfn.IFS((G292&gt;=2)*(G292&lt;=6), "Weekday", G292=7, "Saturday", G292=1, "Sunday")</f>
        <v>Sunday</v>
      </c>
      <c r="I292" s="116">
        <f t="shared" si="14"/>
        <v>8</v>
      </c>
      <c r="J292" s="116" t="str">
        <f t="shared" si="12"/>
        <v>High season</v>
      </c>
      <c r="K292" s="117" t="str" cm="1">
        <f t="array" ref="K292">_xlfn.IFS(AND(H292="Weekday", J292="High season"), VLOOKUP(B292, high_weekday, 2, 0),
    AND(H292="Saturday", J292="High season"), VLOOKUP(B292, high_saturday, 2, 0),
    AND(H292="Sunday", J292="High season"), VLOOKUP(B292, high_sunday, 2, 0),
    AND(H292="Weekday", J292="Low season"), VLOOKUP(B292, low_weekdays, 2, 0),
    AND(H292="Saturday", J292="Low season"), VLOOKUP(B292, low_saturday, 2, 0),
    AND(H292="Sunday", J292="Low season"), VLOOKUP(B292, low_sunday, 2, 0),
    TRUE, "error")</f>
        <v>Off-peak</v>
      </c>
    </row>
    <row r="293" spans="1:11" x14ac:dyDescent="0.25">
      <c r="A293" s="111">
        <v>45144</v>
      </c>
      <c r="B293" s="86">
        <v>0.91666666666666696</v>
      </c>
      <c r="C293" s="91">
        <v>41</v>
      </c>
      <c r="D293" s="118">
        <v>44</v>
      </c>
      <c r="E293" s="119">
        <v>0.89583333333333304</v>
      </c>
      <c r="F293" s="119">
        <v>0.91666666666666696</v>
      </c>
      <c r="G293" s="115">
        <f t="shared" si="13"/>
        <v>1</v>
      </c>
      <c r="H293" s="116" t="str" cm="1">
        <f t="array" ref="H293">_xlfn.IFS((G293&gt;=2)*(G293&lt;=6), "Weekday", G293=7, "Saturday", G293=1, "Sunday")</f>
        <v>Sunday</v>
      </c>
      <c r="I293" s="116">
        <f t="shared" si="14"/>
        <v>8</v>
      </c>
      <c r="J293" s="116" t="str">
        <f t="shared" si="12"/>
        <v>High season</v>
      </c>
      <c r="K293" s="117" t="str" cm="1">
        <f t="array" ref="K293">_xlfn.IFS(AND(H293="Weekday", J293="High season"), VLOOKUP(B293, high_weekday, 2, 0),
    AND(H293="Saturday", J293="High season"), VLOOKUP(B293, high_saturday, 2, 0),
    AND(H293="Sunday", J293="High season"), VLOOKUP(B293, high_sunday, 2, 0),
    AND(H293="Weekday", J293="Low season"), VLOOKUP(B293, low_weekdays, 2, 0),
    AND(H293="Saturday", J293="Low season"), VLOOKUP(B293, low_saturday, 2, 0),
    AND(H293="Sunday", J293="Low season"), VLOOKUP(B293, low_sunday, 2, 0),
    TRUE, "error")</f>
        <v>Off-peak</v>
      </c>
    </row>
    <row r="294" spans="1:11" x14ac:dyDescent="0.25">
      <c r="A294" s="111">
        <v>45144</v>
      </c>
      <c r="B294" s="86">
        <v>0.9375</v>
      </c>
      <c r="C294" s="91">
        <v>100</v>
      </c>
      <c r="D294" s="118">
        <v>45</v>
      </c>
      <c r="E294" s="119">
        <v>0.91666666666666696</v>
      </c>
      <c r="F294" s="119">
        <v>0.9375</v>
      </c>
      <c r="G294" s="115">
        <f t="shared" si="13"/>
        <v>1</v>
      </c>
      <c r="H294" s="116" t="str" cm="1">
        <f t="array" ref="H294">_xlfn.IFS((G294&gt;=2)*(G294&lt;=6), "Weekday", G294=7, "Saturday", G294=1, "Sunday")</f>
        <v>Sunday</v>
      </c>
      <c r="I294" s="116">
        <f t="shared" si="14"/>
        <v>8</v>
      </c>
      <c r="J294" s="116" t="str">
        <f t="shared" si="12"/>
        <v>High season</v>
      </c>
      <c r="K294" s="117" t="str" cm="1">
        <f t="array" ref="K294">_xlfn.IFS(AND(H294="Weekday", J294="High season"), VLOOKUP(B294, high_weekday, 2, 0),
    AND(H294="Saturday", J294="High season"), VLOOKUP(B294, high_saturday, 2, 0),
    AND(H294="Sunday", J294="High season"), VLOOKUP(B294, high_sunday, 2, 0),
    AND(H294="Weekday", J294="Low season"), VLOOKUP(B294, low_weekdays, 2, 0),
    AND(H294="Saturday", J294="Low season"), VLOOKUP(B294, low_saturday, 2, 0),
    AND(H294="Sunday", J294="Low season"), VLOOKUP(B294, low_sunday, 2, 0),
    TRUE, "error")</f>
        <v>Off-peak</v>
      </c>
    </row>
    <row r="295" spans="1:11" x14ac:dyDescent="0.25">
      <c r="A295" s="111">
        <v>45144</v>
      </c>
      <c r="B295" s="86">
        <v>0.95833333333333304</v>
      </c>
      <c r="C295" s="91">
        <v>25</v>
      </c>
      <c r="D295" s="118">
        <v>46</v>
      </c>
      <c r="E295" s="119">
        <v>0.9375</v>
      </c>
      <c r="F295" s="119">
        <v>0.95833333333333304</v>
      </c>
      <c r="G295" s="115">
        <f t="shared" si="13"/>
        <v>1</v>
      </c>
      <c r="H295" s="116" t="str" cm="1">
        <f t="array" ref="H295">_xlfn.IFS((G295&gt;=2)*(G295&lt;=6), "Weekday", G295=7, "Saturday", G295=1, "Sunday")</f>
        <v>Sunday</v>
      </c>
      <c r="I295" s="116">
        <f t="shared" si="14"/>
        <v>8</v>
      </c>
      <c r="J295" s="116" t="str">
        <f t="shared" si="12"/>
        <v>High season</v>
      </c>
      <c r="K295" s="117" t="str" cm="1">
        <f t="array" ref="K295">_xlfn.IFS(AND(H295="Weekday", J295="High season"), VLOOKUP(B295, high_weekday, 2, 0),
    AND(H295="Saturday", J295="High season"), VLOOKUP(B295, high_saturday, 2, 0),
    AND(H295="Sunday", J295="High season"), VLOOKUP(B295, high_sunday, 2, 0),
    AND(H295="Weekday", J295="Low season"), VLOOKUP(B295, low_weekdays, 2, 0),
    AND(H295="Saturday", J295="Low season"), VLOOKUP(B295, low_saturday, 2, 0),
    AND(H295="Sunday", J295="Low season"), VLOOKUP(B295, low_sunday, 2, 0),
    TRUE, "error")</f>
        <v>Off-peak</v>
      </c>
    </row>
    <row r="296" spans="1:11" x14ac:dyDescent="0.25">
      <c r="A296" s="111">
        <v>45144</v>
      </c>
      <c r="B296" s="86">
        <v>0.97916666666666696</v>
      </c>
      <c r="C296" s="91">
        <v>32</v>
      </c>
      <c r="D296" s="118">
        <v>47</v>
      </c>
      <c r="E296" s="119">
        <v>0.95833333333333304</v>
      </c>
      <c r="F296" s="119">
        <v>0.97916666666666696</v>
      </c>
      <c r="G296" s="115">
        <f t="shared" si="13"/>
        <v>1</v>
      </c>
      <c r="H296" s="116" t="str" cm="1">
        <f t="array" ref="H296">_xlfn.IFS((G296&gt;=2)*(G296&lt;=6), "Weekday", G296=7, "Saturday", G296=1, "Sunday")</f>
        <v>Sunday</v>
      </c>
      <c r="I296" s="116">
        <f t="shared" si="14"/>
        <v>8</v>
      </c>
      <c r="J296" s="116" t="str">
        <f t="shared" si="12"/>
        <v>High season</v>
      </c>
      <c r="K296" s="117" t="str" cm="1">
        <f t="array" ref="K296">_xlfn.IFS(AND(H296="Weekday", J296="High season"), VLOOKUP(B296, high_weekday, 2, 0),
    AND(H296="Saturday", J296="High season"), VLOOKUP(B296, high_saturday, 2, 0),
    AND(H296="Sunday", J296="High season"), VLOOKUP(B296, high_sunday, 2, 0),
    AND(H296="Weekday", J296="Low season"), VLOOKUP(B296, low_weekdays, 2, 0),
    AND(H296="Saturday", J296="Low season"), VLOOKUP(B296, low_saturday, 2, 0),
    AND(H296="Sunday", J296="Low season"), VLOOKUP(B296, low_sunday, 2, 0),
    TRUE, "error")</f>
        <v>Off-peak</v>
      </c>
    </row>
    <row r="297" spans="1:11" x14ac:dyDescent="0.25">
      <c r="A297" s="111">
        <v>45144</v>
      </c>
      <c r="B297" s="86">
        <v>1</v>
      </c>
      <c r="C297" s="91">
        <v>37</v>
      </c>
      <c r="D297" s="118">
        <v>48</v>
      </c>
      <c r="E297" s="119">
        <v>0.97916666666666696</v>
      </c>
      <c r="F297" s="119">
        <v>1</v>
      </c>
      <c r="G297" s="115">
        <f t="shared" si="13"/>
        <v>1</v>
      </c>
      <c r="H297" s="116" t="str" cm="1">
        <f t="array" ref="H297">_xlfn.IFS((G297&gt;=2)*(G297&lt;=6), "Weekday", G297=7, "Saturday", G297=1, "Sunday")</f>
        <v>Sunday</v>
      </c>
      <c r="I297" s="116">
        <f t="shared" si="14"/>
        <v>8</v>
      </c>
      <c r="J297" s="116" t="str">
        <f t="shared" si="12"/>
        <v>High season</v>
      </c>
      <c r="K297" s="117" t="str" cm="1">
        <f t="array" ref="K297">_xlfn.IFS(AND(H297="Weekday", J297="High season"), VLOOKUP(B297, high_weekday, 2, 0),
    AND(H297="Saturday", J297="High season"), VLOOKUP(B297, high_saturday, 2, 0),
    AND(H297="Sunday", J297="High season"), VLOOKUP(B297, high_sunday, 2, 0),
    AND(H297="Weekday", J297="Low season"), VLOOKUP(B297, low_weekdays, 2, 0),
    AND(H297="Saturday", J297="Low season"), VLOOKUP(B297, low_saturday, 2, 0),
    AND(H297="Sunday", J297="Low season"), VLOOKUP(B297, low_sunday, 2, 0),
    TRUE, "error")</f>
        <v>Off-peak</v>
      </c>
    </row>
    <row r="298" spans="1:11" x14ac:dyDescent="0.25">
      <c r="A298" s="111">
        <v>45145</v>
      </c>
      <c r="B298" s="86">
        <v>2.0833333333333332E-2</v>
      </c>
      <c r="C298" s="91">
        <v>12</v>
      </c>
      <c r="D298" s="118">
        <v>1</v>
      </c>
      <c r="E298" s="119">
        <v>0</v>
      </c>
      <c r="F298" s="119">
        <v>2.0833333333333332E-2</v>
      </c>
      <c r="G298" s="115">
        <f t="shared" si="13"/>
        <v>2</v>
      </c>
      <c r="H298" s="116" t="str" cm="1">
        <f t="array" ref="H298">_xlfn.IFS((G298&gt;=2)*(G298&lt;=6), "Weekday", G298=7, "Saturday", G298=1, "Sunday")</f>
        <v>Weekday</v>
      </c>
      <c r="I298" s="116">
        <f t="shared" si="14"/>
        <v>8</v>
      </c>
      <c r="J298" s="116" t="str">
        <f t="shared" si="12"/>
        <v>High season</v>
      </c>
      <c r="K298" s="117" t="str" cm="1">
        <f t="array" ref="K298">_xlfn.IFS(AND(H298="Weekday", J298="High season"), VLOOKUP(B298, high_weekday, 2, 0),
    AND(H298="Saturday", J298="High season"), VLOOKUP(B298, high_saturday, 2, 0),
    AND(H298="Sunday", J298="High season"), VLOOKUP(B298, high_sunday, 2, 0),
    AND(H298="Weekday", J298="Low season"), VLOOKUP(B298, low_weekdays, 2, 0),
    AND(H298="Saturday", J298="Low season"), VLOOKUP(B298, low_saturday, 2, 0),
    AND(H298="Sunday", J298="Low season"), VLOOKUP(B298, low_sunday, 2, 0),
    TRUE, "error")</f>
        <v>Off-peak</v>
      </c>
    </row>
    <row r="299" spans="1:11" x14ac:dyDescent="0.25">
      <c r="A299" s="111">
        <v>45145</v>
      </c>
      <c r="B299" s="86">
        <v>4.1666666666666664E-2</v>
      </c>
      <c r="C299" s="91">
        <v>10</v>
      </c>
      <c r="D299" s="118">
        <v>2</v>
      </c>
      <c r="E299" s="119">
        <v>2.0833333333333332E-2</v>
      </c>
      <c r="F299" s="119">
        <v>4.1666666666666664E-2</v>
      </c>
      <c r="G299" s="115">
        <f t="shared" si="13"/>
        <v>2</v>
      </c>
      <c r="H299" s="116" t="str" cm="1">
        <f t="array" ref="H299">_xlfn.IFS((G299&gt;=2)*(G299&lt;=6), "Weekday", G299=7, "Saturday", G299=1, "Sunday")</f>
        <v>Weekday</v>
      </c>
      <c r="I299" s="116">
        <f t="shared" si="14"/>
        <v>8</v>
      </c>
      <c r="J299" s="116" t="str">
        <f t="shared" si="12"/>
        <v>High season</v>
      </c>
      <c r="K299" s="117" t="str" cm="1">
        <f t="array" ref="K299">_xlfn.IFS(AND(H299="Weekday", J299="High season"), VLOOKUP(B299, high_weekday, 2, 0),
    AND(H299="Saturday", J299="High season"), VLOOKUP(B299, high_saturday, 2, 0),
    AND(H299="Sunday", J299="High season"), VLOOKUP(B299, high_sunday, 2, 0),
    AND(H299="Weekday", J299="Low season"), VLOOKUP(B299, low_weekdays, 2, 0),
    AND(H299="Saturday", J299="Low season"), VLOOKUP(B299, low_saturday, 2, 0),
    AND(H299="Sunday", J299="Low season"), VLOOKUP(B299, low_sunday, 2, 0),
    TRUE, "error")</f>
        <v>Off-peak</v>
      </c>
    </row>
    <row r="300" spans="1:11" x14ac:dyDescent="0.25">
      <c r="A300" s="111">
        <v>45145</v>
      </c>
      <c r="B300" s="86">
        <v>6.25E-2</v>
      </c>
      <c r="C300" s="91">
        <v>81</v>
      </c>
      <c r="D300" s="118">
        <v>3</v>
      </c>
      <c r="E300" s="119">
        <v>4.1666666666666664E-2</v>
      </c>
      <c r="F300" s="119">
        <v>6.25E-2</v>
      </c>
      <c r="G300" s="115">
        <f t="shared" si="13"/>
        <v>2</v>
      </c>
      <c r="H300" s="116" t="str" cm="1">
        <f t="array" ref="H300">_xlfn.IFS((G300&gt;=2)*(G300&lt;=6), "Weekday", G300=7, "Saturday", G300=1, "Sunday")</f>
        <v>Weekday</v>
      </c>
      <c r="I300" s="116">
        <f t="shared" si="14"/>
        <v>8</v>
      </c>
      <c r="J300" s="116" t="str">
        <f t="shared" si="12"/>
        <v>High season</v>
      </c>
      <c r="K300" s="117" t="str" cm="1">
        <f t="array" ref="K300">_xlfn.IFS(AND(H300="Weekday", J300="High season"), VLOOKUP(B300, high_weekday, 2, 0),
    AND(H300="Saturday", J300="High season"), VLOOKUP(B300, high_saturday, 2, 0),
    AND(H300="Sunday", J300="High season"), VLOOKUP(B300, high_sunday, 2, 0),
    AND(H300="Weekday", J300="Low season"), VLOOKUP(B300, low_weekdays, 2, 0),
    AND(H300="Saturday", J300="Low season"), VLOOKUP(B300, low_saturday, 2, 0),
    AND(H300="Sunday", J300="Low season"), VLOOKUP(B300, low_sunday, 2, 0),
    TRUE, "error")</f>
        <v>Off-peak</v>
      </c>
    </row>
    <row r="301" spans="1:11" x14ac:dyDescent="0.25">
      <c r="A301" s="111">
        <v>45145</v>
      </c>
      <c r="B301" s="86">
        <v>8.3333333333333301E-2</v>
      </c>
      <c r="C301" s="91">
        <v>34</v>
      </c>
      <c r="D301" s="118">
        <v>4</v>
      </c>
      <c r="E301" s="119">
        <v>6.25E-2</v>
      </c>
      <c r="F301" s="119">
        <v>8.3333333333333301E-2</v>
      </c>
      <c r="G301" s="115">
        <f t="shared" si="13"/>
        <v>2</v>
      </c>
      <c r="H301" s="116" t="str" cm="1">
        <f t="array" ref="H301">_xlfn.IFS((G301&gt;=2)*(G301&lt;=6), "Weekday", G301=7, "Saturday", G301=1, "Sunday")</f>
        <v>Weekday</v>
      </c>
      <c r="I301" s="116">
        <f t="shared" si="14"/>
        <v>8</v>
      </c>
      <c r="J301" s="116" t="str">
        <f t="shared" si="12"/>
        <v>High season</v>
      </c>
      <c r="K301" s="117" t="str" cm="1">
        <f t="array" ref="K301">_xlfn.IFS(AND(H301="Weekday", J301="High season"), VLOOKUP(B301, high_weekday, 2, 0),
    AND(H301="Saturday", J301="High season"), VLOOKUP(B301, high_saturday, 2, 0),
    AND(H301="Sunday", J301="High season"), VLOOKUP(B301, high_sunday, 2, 0),
    AND(H301="Weekday", J301="Low season"), VLOOKUP(B301, low_weekdays, 2, 0),
    AND(H301="Saturday", J301="Low season"), VLOOKUP(B301, low_saturday, 2, 0),
    AND(H301="Sunday", J301="Low season"), VLOOKUP(B301, low_sunday, 2, 0),
    TRUE, "error")</f>
        <v>Off-peak</v>
      </c>
    </row>
    <row r="302" spans="1:11" x14ac:dyDescent="0.25">
      <c r="A302" s="111">
        <v>45145</v>
      </c>
      <c r="B302" s="86">
        <v>0.104166666666667</v>
      </c>
      <c r="C302" s="91">
        <v>67</v>
      </c>
      <c r="D302" s="118">
        <v>5</v>
      </c>
      <c r="E302" s="119">
        <v>8.3333333333333301E-2</v>
      </c>
      <c r="F302" s="119">
        <v>0.104166666666667</v>
      </c>
      <c r="G302" s="115">
        <f t="shared" si="13"/>
        <v>2</v>
      </c>
      <c r="H302" s="116" t="str" cm="1">
        <f t="array" ref="H302">_xlfn.IFS((G302&gt;=2)*(G302&lt;=6), "Weekday", G302=7, "Saturday", G302=1, "Sunday")</f>
        <v>Weekday</v>
      </c>
      <c r="I302" s="116">
        <f t="shared" si="14"/>
        <v>8</v>
      </c>
      <c r="J302" s="116" t="str">
        <f t="shared" si="12"/>
        <v>High season</v>
      </c>
      <c r="K302" s="117" t="str" cm="1">
        <f t="array" ref="K302">_xlfn.IFS(AND(H302="Weekday", J302="High season"), VLOOKUP(B302, high_weekday, 2, 0),
    AND(H302="Saturday", J302="High season"), VLOOKUP(B302, high_saturday, 2, 0),
    AND(H302="Sunday", J302="High season"), VLOOKUP(B302, high_sunday, 2, 0),
    AND(H302="Weekday", J302="Low season"), VLOOKUP(B302, low_weekdays, 2, 0),
    AND(H302="Saturday", J302="Low season"), VLOOKUP(B302, low_saturday, 2, 0),
    AND(H302="Sunday", J302="Low season"), VLOOKUP(B302, low_sunday, 2, 0),
    TRUE, "error")</f>
        <v>Off-peak</v>
      </c>
    </row>
    <row r="303" spans="1:11" x14ac:dyDescent="0.25">
      <c r="A303" s="111">
        <v>45145</v>
      </c>
      <c r="B303" s="86">
        <v>0.125</v>
      </c>
      <c r="C303" s="91">
        <v>26</v>
      </c>
      <c r="D303" s="118">
        <v>6</v>
      </c>
      <c r="E303" s="119">
        <v>0.104166666666667</v>
      </c>
      <c r="F303" s="119">
        <v>0.125</v>
      </c>
      <c r="G303" s="115">
        <f t="shared" si="13"/>
        <v>2</v>
      </c>
      <c r="H303" s="116" t="str" cm="1">
        <f t="array" ref="H303">_xlfn.IFS((G303&gt;=2)*(G303&lt;=6), "Weekday", G303=7, "Saturday", G303=1, "Sunday")</f>
        <v>Weekday</v>
      </c>
      <c r="I303" s="116">
        <f t="shared" si="14"/>
        <v>8</v>
      </c>
      <c r="J303" s="116" t="str">
        <f t="shared" si="12"/>
        <v>High season</v>
      </c>
      <c r="K303" s="117" t="str" cm="1">
        <f t="array" ref="K303">_xlfn.IFS(AND(H303="Weekday", J303="High season"), VLOOKUP(B303, high_weekday, 2, 0),
    AND(H303="Saturday", J303="High season"), VLOOKUP(B303, high_saturday, 2, 0),
    AND(H303="Sunday", J303="High season"), VLOOKUP(B303, high_sunday, 2, 0),
    AND(H303="Weekday", J303="Low season"), VLOOKUP(B303, low_weekdays, 2, 0),
    AND(H303="Saturday", J303="Low season"), VLOOKUP(B303, low_saturday, 2, 0),
    AND(H303="Sunday", J303="Low season"), VLOOKUP(B303, low_sunday, 2, 0),
    TRUE, "error")</f>
        <v>Off-peak</v>
      </c>
    </row>
    <row r="304" spans="1:11" x14ac:dyDescent="0.25">
      <c r="A304" s="111">
        <v>45145</v>
      </c>
      <c r="B304" s="86">
        <v>0.14583333333333301</v>
      </c>
      <c r="C304" s="91">
        <v>22</v>
      </c>
      <c r="D304" s="118">
        <v>7</v>
      </c>
      <c r="E304" s="119">
        <v>0.125</v>
      </c>
      <c r="F304" s="119">
        <v>0.14583333333333301</v>
      </c>
      <c r="G304" s="115">
        <f t="shared" si="13"/>
        <v>2</v>
      </c>
      <c r="H304" s="116" t="str" cm="1">
        <f t="array" ref="H304">_xlfn.IFS((G304&gt;=2)*(G304&lt;=6), "Weekday", G304=7, "Saturday", G304=1, "Sunday")</f>
        <v>Weekday</v>
      </c>
      <c r="I304" s="116">
        <f t="shared" si="14"/>
        <v>8</v>
      </c>
      <c r="J304" s="116" t="str">
        <f t="shared" si="12"/>
        <v>High season</v>
      </c>
      <c r="K304" s="117" t="str" cm="1">
        <f t="array" ref="K304">_xlfn.IFS(AND(H304="Weekday", J304="High season"), VLOOKUP(B304, high_weekday, 2, 0),
    AND(H304="Saturday", J304="High season"), VLOOKUP(B304, high_saturday, 2, 0),
    AND(H304="Sunday", J304="High season"), VLOOKUP(B304, high_sunday, 2, 0),
    AND(H304="Weekday", J304="Low season"), VLOOKUP(B304, low_weekdays, 2, 0),
    AND(H304="Saturday", J304="Low season"), VLOOKUP(B304, low_saturday, 2, 0),
    AND(H304="Sunday", J304="Low season"), VLOOKUP(B304, low_sunday, 2, 0),
    TRUE, "error")</f>
        <v>Off-peak</v>
      </c>
    </row>
    <row r="305" spans="1:11" x14ac:dyDescent="0.25">
      <c r="A305" s="111">
        <v>45145</v>
      </c>
      <c r="B305" s="86">
        <v>0.16666666666666699</v>
      </c>
      <c r="C305" s="91">
        <v>69</v>
      </c>
      <c r="D305" s="118">
        <v>8</v>
      </c>
      <c r="E305" s="119">
        <v>0.14583333333333301</v>
      </c>
      <c r="F305" s="119">
        <v>0.16666666666666699</v>
      </c>
      <c r="G305" s="115">
        <f t="shared" si="13"/>
        <v>2</v>
      </c>
      <c r="H305" s="116" t="str" cm="1">
        <f t="array" ref="H305">_xlfn.IFS((G305&gt;=2)*(G305&lt;=6), "Weekday", G305=7, "Saturday", G305=1, "Sunday")</f>
        <v>Weekday</v>
      </c>
      <c r="I305" s="116">
        <f t="shared" si="14"/>
        <v>8</v>
      </c>
      <c r="J305" s="116" t="str">
        <f t="shared" si="12"/>
        <v>High season</v>
      </c>
      <c r="K305" s="117" t="str" cm="1">
        <f t="array" ref="K305">_xlfn.IFS(AND(H305="Weekday", J305="High season"), VLOOKUP(B305, high_weekday, 2, 0),
    AND(H305="Saturday", J305="High season"), VLOOKUP(B305, high_saturday, 2, 0),
    AND(H305="Sunday", J305="High season"), VLOOKUP(B305, high_sunday, 2, 0),
    AND(H305="Weekday", J305="Low season"), VLOOKUP(B305, low_weekdays, 2, 0),
    AND(H305="Saturday", J305="Low season"), VLOOKUP(B305, low_saturday, 2, 0),
    AND(H305="Sunday", J305="Low season"), VLOOKUP(B305, low_sunday, 2, 0),
    TRUE, "error")</f>
        <v>Off-peak</v>
      </c>
    </row>
    <row r="306" spans="1:11" x14ac:dyDescent="0.25">
      <c r="A306" s="111">
        <v>45145</v>
      </c>
      <c r="B306" s="86">
        <v>0.1875</v>
      </c>
      <c r="C306" s="91">
        <v>88</v>
      </c>
      <c r="D306" s="118">
        <v>9</v>
      </c>
      <c r="E306" s="119">
        <v>0.16666666666666699</v>
      </c>
      <c r="F306" s="119">
        <v>0.1875</v>
      </c>
      <c r="G306" s="115">
        <f t="shared" si="13"/>
        <v>2</v>
      </c>
      <c r="H306" s="116" t="str" cm="1">
        <f t="array" ref="H306">_xlfn.IFS((G306&gt;=2)*(G306&lt;=6), "Weekday", G306=7, "Saturday", G306=1, "Sunday")</f>
        <v>Weekday</v>
      </c>
      <c r="I306" s="116">
        <f t="shared" si="14"/>
        <v>8</v>
      </c>
      <c r="J306" s="116" t="str">
        <f t="shared" si="12"/>
        <v>High season</v>
      </c>
      <c r="K306" s="117" t="str" cm="1">
        <f t="array" ref="K306">_xlfn.IFS(AND(H306="Weekday", J306="High season"), VLOOKUP(B306, high_weekday, 2, 0),
    AND(H306="Saturday", J306="High season"), VLOOKUP(B306, high_saturday, 2, 0),
    AND(H306="Sunday", J306="High season"), VLOOKUP(B306, high_sunday, 2, 0),
    AND(H306="Weekday", J306="Low season"), VLOOKUP(B306, low_weekdays, 2, 0),
    AND(H306="Saturday", J306="Low season"), VLOOKUP(B306, low_saturday, 2, 0),
    AND(H306="Sunday", J306="Low season"), VLOOKUP(B306, low_sunday, 2, 0),
    TRUE, "error")</f>
        <v>Off-peak</v>
      </c>
    </row>
    <row r="307" spans="1:11" x14ac:dyDescent="0.25">
      <c r="A307" s="111">
        <v>45145</v>
      </c>
      <c r="B307" s="86">
        <v>0.20833333333333301</v>
      </c>
      <c r="C307" s="91">
        <v>15</v>
      </c>
      <c r="D307" s="118">
        <v>10</v>
      </c>
      <c r="E307" s="119">
        <v>0.1875</v>
      </c>
      <c r="F307" s="119">
        <v>0.20833333333333301</v>
      </c>
      <c r="G307" s="115">
        <f t="shared" si="13"/>
        <v>2</v>
      </c>
      <c r="H307" s="116" t="str" cm="1">
        <f t="array" ref="H307">_xlfn.IFS((G307&gt;=2)*(G307&lt;=6), "Weekday", G307=7, "Saturday", G307=1, "Sunday")</f>
        <v>Weekday</v>
      </c>
      <c r="I307" s="116">
        <f t="shared" si="14"/>
        <v>8</v>
      </c>
      <c r="J307" s="116" t="str">
        <f t="shared" si="12"/>
        <v>High season</v>
      </c>
      <c r="K307" s="117" t="str" cm="1">
        <f t="array" ref="K307">_xlfn.IFS(AND(H307="Weekday", J307="High season"), VLOOKUP(B307, high_weekday, 2, 0),
    AND(H307="Saturday", J307="High season"), VLOOKUP(B307, high_saturday, 2, 0),
    AND(H307="Sunday", J307="High season"), VLOOKUP(B307, high_sunday, 2, 0),
    AND(H307="Weekday", J307="Low season"), VLOOKUP(B307, low_weekdays, 2, 0),
    AND(H307="Saturday", J307="Low season"), VLOOKUP(B307, low_saturday, 2, 0),
    AND(H307="Sunday", J307="Low season"), VLOOKUP(B307, low_sunday, 2, 0),
    TRUE, "error")</f>
        <v>Off-peak</v>
      </c>
    </row>
    <row r="308" spans="1:11" x14ac:dyDescent="0.25">
      <c r="A308" s="111">
        <v>45145</v>
      </c>
      <c r="B308" s="86">
        <v>0.22916666666666699</v>
      </c>
      <c r="C308" s="91">
        <v>22</v>
      </c>
      <c r="D308" s="118">
        <v>11</v>
      </c>
      <c r="E308" s="119">
        <v>0.20833333333333301</v>
      </c>
      <c r="F308" s="119">
        <v>0.22916666666666699</v>
      </c>
      <c r="G308" s="115">
        <f t="shared" si="13"/>
        <v>2</v>
      </c>
      <c r="H308" s="116" t="str" cm="1">
        <f t="array" ref="H308">_xlfn.IFS((G308&gt;=2)*(G308&lt;=6), "Weekday", G308=7, "Saturday", G308=1, "Sunday")</f>
        <v>Weekday</v>
      </c>
      <c r="I308" s="116">
        <f t="shared" si="14"/>
        <v>8</v>
      </c>
      <c r="J308" s="116" t="str">
        <f t="shared" si="12"/>
        <v>High season</v>
      </c>
      <c r="K308" s="117" t="str" cm="1">
        <f t="array" ref="K308">_xlfn.IFS(AND(H308="Weekday", J308="High season"), VLOOKUP(B308, high_weekday, 2, 0),
    AND(H308="Saturday", J308="High season"), VLOOKUP(B308, high_saturday, 2, 0),
    AND(H308="Sunday", J308="High season"), VLOOKUP(B308, high_sunday, 2, 0),
    AND(H308="Weekday", J308="Low season"), VLOOKUP(B308, low_weekdays, 2, 0),
    AND(H308="Saturday", J308="Low season"), VLOOKUP(B308, low_saturday, 2, 0),
    AND(H308="Sunday", J308="Low season"), VLOOKUP(B308, low_sunday, 2, 0),
    TRUE, "error")</f>
        <v>Off-peak</v>
      </c>
    </row>
    <row r="309" spans="1:11" x14ac:dyDescent="0.25">
      <c r="A309" s="111">
        <v>45145</v>
      </c>
      <c r="B309" s="86">
        <v>0.25</v>
      </c>
      <c r="C309" s="91">
        <v>20</v>
      </c>
      <c r="D309" s="118">
        <v>12</v>
      </c>
      <c r="E309" s="119">
        <v>0.22916666666666699</v>
      </c>
      <c r="F309" s="119">
        <v>0.25</v>
      </c>
      <c r="G309" s="115">
        <f t="shared" si="13"/>
        <v>2</v>
      </c>
      <c r="H309" s="116" t="str" cm="1">
        <f t="array" ref="H309">_xlfn.IFS((G309&gt;=2)*(G309&lt;=6), "Weekday", G309=7, "Saturday", G309=1, "Sunday")</f>
        <v>Weekday</v>
      </c>
      <c r="I309" s="116">
        <f t="shared" si="14"/>
        <v>8</v>
      </c>
      <c r="J309" s="116" t="str">
        <f t="shared" si="12"/>
        <v>High season</v>
      </c>
      <c r="K309" s="117" t="str" cm="1">
        <f t="array" ref="K309">_xlfn.IFS(AND(H309="Weekday", J309="High season"), VLOOKUP(B309, high_weekday, 2, 0),
    AND(H309="Saturday", J309="High season"), VLOOKUP(B309, high_saturday, 2, 0),
    AND(H309="Sunday", J309="High season"), VLOOKUP(B309, high_sunday, 2, 0),
    AND(H309="Weekday", J309="Low season"), VLOOKUP(B309, low_weekdays, 2, 0),
    AND(H309="Saturday", J309="Low season"), VLOOKUP(B309, low_saturday, 2, 0),
    AND(H309="Sunday", J309="Low season"), VLOOKUP(B309, low_sunday, 2, 0),
    TRUE, "error")</f>
        <v>Off-peak</v>
      </c>
    </row>
    <row r="310" spans="1:11" x14ac:dyDescent="0.25">
      <c r="A310" s="111">
        <v>45145</v>
      </c>
      <c r="B310" s="86">
        <v>0.27083333333333298</v>
      </c>
      <c r="C310" s="91">
        <v>93</v>
      </c>
      <c r="D310" s="118">
        <v>13</v>
      </c>
      <c r="E310" s="119">
        <v>0.25</v>
      </c>
      <c r="F310" s="119">
        <v>0.27083333333333298</v>
      </c>
      <c r="G310" s="115">
        <f t="shared" si="13"/>
        <v>2</v>
      </c>
      <c r="H310" s="116" t="str" cm="1">
        <f t="array" ref="H310">_xlfn.IFS((G310&gt;=2)*(G310&lt;=6), "Weekday", G310=7, "Saturday", G310=1, "Sunday")</f>
        <v>Weekday</v>
      </c>
      <c r="I310" s="116">
        <f t="shared" si="14"/>
        <v>8</v>
      </c>
      <c r="J310" s="116" t="str">
        <f t="shared" si="12"/>
        <v>High season</v>
      </c>
      <c r="K310" s="117" t="str" cm="1">
        <f t="array" ref="K310">_xlfn.IFS(AND(H310="Weekday", J310="High season"), VLOOKUP(B310, high_weekday, 2, 0),
    AND(H310="Saturday", J310="High season"), VLOOKUP(B310, high_saturday, 2, 0),
    AND(H310="Sunday", J310="High season"), VLOOKUP(B310, high_sunday, 2, 0),
    AND(H310="Weekday", J310="Low season"), VLOOKUP(B310, low_weekdays, 2, 0),
    AND(H310="Saturday", J310="Low season"), VLOOKUP(B310, low_saturday, 2, 0),
    AND(H310="Sunday", J310="Low season"), VLOOKUP(B310, low_sunday, 2, 0),
    TRUE, "error")</f>
        <v>Peak</v>
      </c>
    </row>
    <row r="311" spans="1:11" x14ac:dyDescent="0.25">
      <c r="A311" s="111">
        <v>45145</v>
      </c>
      <c r="B311" s="86">
        <v>0.29166666666666702</v>
      </c>
      <c r="C311" s="91">
        <v>95</v>
      </c>
      <c r="D311" s="118">
        <v>14</v>
      </c>
      <c r="E311" s="119">
        <v>0.27083333333333298</v>
      </c>
      <c r="F311" s="119">
        <v>0.29166666666666702</v>
      </c>
      <c r="G311" s="115">
        <f t="shared" si="13"/>
        <v>2</v>
      </c>
      <c r="H311" s="116" t="str" cm="1">
        <f t="array" ref="H311">_xlfn.IFS((G311&gt;=2)*(G311&lt;=6), "Weekday", G311=7, "Saturday", G311=1, "Sunday")</f>
        <v>Weekday</v>
      </c>
      <c r="I311" s="116">
        <f t="shared" si="14"/>
        <v>8</v>
      </c>
      <c r="J311" s="116" t="str">
        <f t="shared" si="12"/>
        <v>High season</v>
      </c>
      <c r="K311" s="117" t="str" cm="1">
        <f t="array" ref="K311">_xlfn.IFS(AND(H311="Weekday", J311="High season"), VLOOKUP(B311, high_weekday, 2, 0),
    AND(H311="Saturday", J311="High season"), VLOOKUP(B311, high_saturday, 2, 0),
    AND(H311="Sunday", J311="High season"), VLOOKUP(B311, high_sunday, 2, 0),
    AND(H311="Weekday", J311="Low season"), VLOOKUP(B311, low_weekdays, 2, 0),
    AND(H311="Saturday", J311="Low season"), VLOOKUP(B311, low_saturday, 2, 0),
    AND(H311="Sunday", J311="Low season"), VLOOKUP(B311, low_sunday, 2, 0),
    TRUE, "error")</f>
        <v>Peak</v>
      </c>
    </row>
    <row r="312" spans="1:11" x14ac:dyDescent="0.25">
      <c r="A312" s="111">
        <v>45145</v>
      </c>
      <c r="B312" s="86">
        <v>0.3125</v>
      </c>
      <c r="C312" s="91">
        <v>89</v>
      </c>
      <c r="D312" s="118">
        <v>15</v>
      </c>
      <c r="E312" s="119">
        <v>0.29166666666666702</v>
      </c>
      <c r="F312" s="119">
        <v>0.3125</v>
      </c>
      <c r="G312" s="115">
        <f t="shared" si="13"/>
        <v>2</v>
      </c>
      <c r="H312" s="116" t="str" cm="1">
        <f t="array" ref="H312">_xlfn.IFS((G312&gt;=2)*(G312&lt;=6), "Weekday", G312=7, "Saturday", G312=1, "Sunday")</f>
        <v>Weekday</v>
      </c>
      <c r="I312" s="116">
        <f t="shared" si="14"/>
        <v>8</v>
      </c>
      <c r="J312" s="116" t="str">
        <f t="shared" si="12"/>
        <v>High season</v>
      </c>
      <c r="K312" s="117" t="str" cm="1">
        <f t="array" ref="K312">_xlfn.IFS(AND(H312="Weekday", J312="High season"), VLOOKUP(B312, high_weekday, 2, 0),
    AND(H312="Saturday", J312="High season"), VLOOKUP(B312, high_saturday, 2, 0),
    AND(H312="Sunday", J312="High season"), VLOOKUP(B312, high_sunday, 2, 0),
    AND(H312="Weekday", J312="Low season"), VLOOKUP(B312, low_weekdays, 2, 0),
    AND(H312="Saturday", J312="Low season"), VLOOKUP(B312, low_saturday, 2, 0),
    AND(H312="Sunday", J312="Low season"), VLOOKUP(B312, low_sunday, 2, 0),
    TRUE, "error")</f>
        <v>Peak</v>
      </c>
    </row>
    <row r="313" spans="1:11" x14ac:dyDescent="0.25">
      <c r="A313" s="111">
        <v>45145</v>
      </c>
      <c r="B313" s="86">
        <v>0.33333333333333298</v>
      </c>
      <c r="C313" s="91">
        <v>86</v>
      </c>
      <c r="D313" s="118">
        <v>16</v>
      </c>
      <c r="E313" s="119">
        <v>0.3125</v>
      </c>
      <c r="F313" s="119">
        <v>0.33333333333333298</v>
      </c>
      <c r="G313" s="115">
        <f t="shared" si="13"/>
        <v>2</v>
      </c>
      <c r="H313" s="116" t="str" cm="1">
        <f t="array" ref="H313">_xlfn.IFS((G313&gt;=2)*(G313&lt;=6), "Weekday", G313=7, "Saturday", G313=1, "Sunday")</f>
        <v>Weekday</v>
      </c>
      <c r="I313" s="116">
        <f t="shared" si="14"/>
        <v>8</v>
      </c>
      <c r="J313" s="116" t="str">
        <f t="shared" si="12"/>
        <v>High season</v>
      </c>
      <c r="K313" s="117" t="str" cm="1">
        <f t="array" ref="K313">_xlfn.IFS(AND(H313="Weekday", J313="High season"), VLOOKUP(B313, high_weekday, 2, 0),
    AND(H313="Saturday", J313="High season"), VLOOKUP(B313, high_saturday, 2, 0),
    AND(H313="Sunday", J313="High season"), VLOOKUP(B313, high_sunday, 2, 0),
    AND(H313="Weekday", J313="Low season"), VLOOKUP(B313, low_weekdays, 2, 0),
    AND(H313="Saturday", J313="Low season"), VLOOKUP(B313, low_saturday, 2, 0),
    AND(H313="Sunday", J313="Low season"), VLOOKUP(B313, low_sunday, 2, 0),
    TRUE, "error")</f>
        <v>Peak</v>
      </c>
    </row>
    <row r="314" spans="1:11" x14ac:dyDescent="0.25">
      <c r="A314" s="111">
        <v>45145</v>
      </c>
      <c r="B314" s="86">
        <v>0.35416666666666702</v>
      </c>
      <c r="C314" s="91">
        <v>56</v>
      </c>
      <c r="D314" s="118">
        <v>17</v>
      </c>
      <c r="E314" s="119">
        <v>0.33333333333333298</v>
      </c>
      <c r="F314" s="119">
        <v>0.35416666666666702</v>
      </c>
      <c r="G314" s="115">
        <f t="shared" si="13"/>
        <v>2</v>
      </c>
      <c r="H314" s="116" t="str" cm="1">
        <f t="array" ref="H314">_xlfn.IFS((G314&gt;=2)*(G314&lt;=6), "Weekday", G314=7, "Saturday", G314=1, "Sunday")</f>
        <v>Weekday</v>
      </c>
      <c r="I314" s="116">
        <f t="shared" si="14"/>
        <v>8</v>
      </c>
      <c r="J314" s="116" t="str">
        <f t="shared" ref="J314:J377" si="15">IF(AND(I314&gt;6, I314&lt;9), "High season", "Low season")</f>
        <v>High season</v>
      </c>
      <c r="K314" s="117" t="str" cm="1">
        <f t="array" ref="K314">_xlfn.IFS(AND(H314="Weekday", J314="High season"), VLOOKUP(B314, high_weekday, 2, 0),
    AND(H314="Saturday", J314="High season"), VLOOKUP(B314, high_saturday, 2, 0),
    AND(H314="Sunday", J314="High season"), VLOOKUP(B314, high_sunday, 2, 0),
    AND(H314="Weekday", J314="Low season"), VLOOKUP(B314, low_weekdays, 2, 0),
    AND(H314="Saturday", J314="Low season"), VLOOKUP(B314, low_saturday, 2, 0),
    AND(H314="Sunday", J314="Low season"), VLOOKUP(B314, low_sunday, 2, 0),
    TRUE, "error")</f>
        <v>Peak</v>
      </c>
    </row>
    <row r="315" spans="1:11" x14ac:dyDescent="0.25">
      <c r="A315" s="111">
        <v>45145</v>
      </c>
      <c r="B315" s="86">
        <v>0.375</v>
      </c>
      <c r="C315" s="91">
        <v>62</v>
      </c>
      <c r="D315" s="118">
        <v>18</v>
      </c>
      <c r="E315" s="119">
        <v>0.35416666666666702</v>
      </c>
      <c r="F315" s="119">
        <v>0.375</v>
      </c>
      <c r="G315" s="115">
        <f t="shared" ref="G315:G378" si="16">WEEKDAY(A315)</f>
        <v>2</v>
      </c>
      <c r="H315" s="116" t="str" cm="1">
        <f t="array" ref="H315">_xlfn.IFS((G315&gt;=2)*(G315&lt;=6), "Weekday", G315=7, "Saturday", G315=1, "Sunday")</f>
        <v>Weekday</v>
      </c>
      <c r="I315" s="116">
        <f t="shared" ref="I315:I378" si="17">MONTH(A315)</f>
        <v>8</v>
      </c>
      <c r="J315" s="116" t="str">
        <f t="shared" si="15"/>
        <v>High season</v>
      </c>
      <c r="K315" s="117" t="str" cm="1">
        <f t="array" ref="K315">_xlfn.IFS(AND(H315="Weekday", J315="High season"), VLOOKUP(B315, high_weekday, 2, 0),
    AND(H315="Saturday", J315="High season"), VLOOKUP(B315, high_saturday, 2, 0),
    AND(H315="Sunday", J315="High season"), VLOOKUP(B315, high_sunday, 2, 0),
    AND(H315="Weekday", J315="Low season"), VLOOKUP(B315, low_weekdays, 2, 0),
    AND(H315="Saturday", J315="Low season"), VLOOKUP(B315, low_saturday, 2, 0),
    AND(H315="Sunday", J315="Low season"), VLOOKUP(B315, low_sunday, 2, 0),
    TRUE, "error")</f>
        <v>Peak</v>
      </c>
    </row>
    <row r="316" spans="1:11" x14ac:dyDescent="0.25">
      <c r="A316" s="111">
        <v>45145</v>
      </c>
      <c r="B316" s="86">
        <v>0.39583333333333298</v>
      </c>
      <c r="C316" s="91">
        <v>82</v>
      </c>
      <c r="D316" s="118">
        <v>19</v>
      </c>
      <c r="E316" s="119">
        <v>0.375</v>
      </c>
      <c r="F316" s="119">
        <v>0.39583333333333298</v>
      </c>
      <c r="G316" s="115">
        <f t="shared" si="16"/>
        <v>2</v>
      </c>
      <c r="H316" s="116" t="str" cm="1">
        <f t="array" ref="H316">_xlfn.IFS((G316&gt;=2)*(G316&lt;=6), "Weekday", G316=7, "Saturday", G316=1, "Sunday")</f>
        <v>Weekday</v>
      </c>
      <c r="I316" s="116">
        <f t="shared" si="17"/>
        <v>8</v>
      </c>
      <c r="J316" s="116" t="str">
        <f t="shared" si="15"/>
        <v>High season</v>
      </c>
      <c r="K316" s="117" t="str" cm="1">
        <f t="array" ref="K316">_xlfn.IFS(AND(H316="Weekday", J316="High season"), VLOOKUP(B316, high_weekday, 2, 0),
    AND(H316="Saturday", J316="High season"), VLOOKUP(B316, high_saturday, 2, 0),
    AND(H316="Sunday", J316="High season"), VLOOKUP(B316, high_sunday, 2, 0),
    AND(H316="Weekday", J316="Low season"), VLOOKUP(B316, low_weekdays, 2, 0),
    AND(H316="Saturday", J316="Low season"), VLOOKUP(B316, low_saturday, 2, 0),
    AND(H316="Sunday", J316="Low season"), VLOOKUP(B316, low_sunday, 2, 0),
    TRUE, "error")</f>
        <v>Standard</v>
      </c>
    </row>
    <row r="317" spans="1:11" x14ac:dyDescent="0.25">
      <c r="A317" s="111">
        <v>45145</v>
      </c>
      <c r="B317" s="86">
        <v>0.41666666666666702</v>
      </c>
      <c r="C317" s="91">
        <v>94</v>
      </c>
      <c r="D317" s="118">
        <v>20</v>
      </c>
      <c r="E317" s="119">
        <v>0.39583333333333298</v>
      </c>
      <c r="F317" s="119">
        <v>0.41666666666666702</v>
      </c>
      <c r="G317" s="115">
        <f t="shared" si="16"/>
        <v>2</v>
      </c>
      <c r="H317" s="116" t="str" cm="1">
        <f t="array" ref="H317">_xlfn.IFS((G317&gt;=2)*(G317&lt;=6), "Weekday", G317=7, "Saturday", G317=1, "Sunday")</f>
        <v>Weekday</v>
      </c>
      <c r="I317" s="116">
        <f t="shared" si="17"/>
        <v>8</v>
      </c>
      <c r="J317" s="116" t="str">
        <f t="shared" si="15"/>
        <v>High season</v>
      </c>
      <c r="K317" s="117" t="str" cm="1">
        <f t="array" ref="K317">_xlfn.IFS(AND(H317="Weekday", J317="High season"), VLOOKUP(B317, high_weekday, 2, 0),
    AND(H317="Saturday", J317="High season"), VLOOKUP(B317, high_saturday, 2, 0),
    AND(H317="Sunday", J317="High season"), VLOOKUP(B317, high_sunday, 2, 0),
    AND(H317="Weekday", J317="Low season"), VLOOKUP(B317, low_weekdays, 2, 0),
    AND(H317="Saturday", J317="Low season"), VLOOKUP(B317, low_saturday, 2, 0),
    AND(H317="Sunday", J317="Low season"), VLOOKUP(B317, low_sunday, 2, 0),
    TRUE, "error")</f>
        <v>Standard</v>
      </c>
    </row>
    <row r="318" spans="1:11" x14ac:dyDescent="0.25">
      <c r="A318" s="111">
        <v>45145</v>
      </c>
      <c r="B318" s="86">
        <v>0.4375</v>
      </c>
      <c r="C318" s="91">
        <v>96</v>
      </c>
      <c r="D318" s="118">
        <v>21</v>
      </c>
      <c r="E318" s="119">
        <v>0.41666666666666702</v>
      </c>
      <c r="F318" s="119">
        <v>0.4375</v>
      </c>
      <c r="G318" s="115">
        <f t="shared" si="16"/>
        <v>2</v>
      </c>
      <c r="H318" s="116" t="str" cm="1">
        <f t="array" ref="H318">_xlfn.IFS((G318&gt;=2)*(G318&lt;=6), "Weekday", G318=7, "Saturday", G318=1, "Sunday")</f>
        <v>Weekday</v>
      </c>
      <c r="I318" s="116">
        <f t="shared" si="17"/>
        <v>8</v>
      </c>
      <c r="J318" s="116" t="str">
        <f t="shared" si="15"/>
        <v>High season</v>
      </c>
      <c r="K318" s="117" t="str" cm="1">
        <f t="array" ref="K318">_xlfn.IFS(AND(H318="Weekday", J318="High season"), VLOOKUP(B318, high_weekday, 2, 0),
    AND(H318="Saturday", J318="High season"), VLOOKUP(B318, high_saturday, 2, 0),
    AND(H318="Sunday", J318="High season"), VLOOKUP(B318, high_sunday, 2, 0),
    AND(H318="Weekday", J318="Low season"), VLOOKUP(B318, low_weekdays, 2, 0),
    AND(H318="Saturday", J318="Low season"), VLOOKUP(B318, low_saturday, 2, 0),
    AND(H318="Sunday", J318="Low season"), VLOOKUP(B318, low_sunday, 2, 0),
    TRUE, "error")</f>
        <v>Standard</v>
      </c>
    </row>
    <row r="319" spans="1:11" x14ac:dyDescent="0.25">
      <c r="A319" s="111">
        <v>45145</v>
      </c>
      <c r="B319" s="86">
        <v>0.45833333333333298</v>
      </c>
      <c r="C319" s="91">
        <v>100</v>
      </c>
      <c r="D319" s="118">
        <v>22</v>
      </c>
      <c r="E319" s="119">
        <v>0.4375</v>
      </c>
      <c r="F319" s="119">
        <v>0.45833333333333298</v>
      </c>
      <c r="G319" s="115">
        <f t="shared" si="16"/>
        <v>2</v>
      </c>
      <c r="H319" s="116" t="str" cm="1">
        <f t="array" ref="H319">_xlfn.IFS((G319&gt;=2)*(G319&lt;=6), "Weekday", G319=7, "Saturday", G319=1, "Sunday")</f>
        <v>Weekday</v>
      </c>
      <c r="I319" s="116">
        <f t="shared" si="17"/>
        <v>8</v>
      </c>
      <c r="J319" s="116" t="str">
        <f t="shared" si="15"/>
        <v>High season</v>
      </c>
      <c r="K319" s="117" t="str" cm="1">
        <f t="array" ref="K319">_xlfn.IFS(AND(H319="Weekday", J319="High season"), VLOOKUP(B319, high_weekday, 2, 0),
    AND(H319="Saturday", J319="High season"), VLOOKUP(B319, high_saturday, 2, 0),
    AND(H319="Sunday", J319="High season"), VLOOKUP(B319, high_sunday, 2, 0),
    AND(H319="Weekday", J319="Low season"), VLOOKUP(B319, low_weekdays, 2, 0),
    AND(H319="Saturday", J319="Low season"), VLOOKUP(B319, low_saturday, 2, 0),
    AND(H319="Sunday", J319="Low season"), VLOOKUP(B319, low_sunday, 2, 0),
    TRUE, "error")</f>
        <v>Standard</v>
      </c>
    </row>
    <row r="320" spans="1:11" x14ac:dyDescent="0.25">
      <c r="A320" s="111">
        <v>45145</v>
      </c>
      <c r="B320" s="86">
        <v>0.47916666666666702</v>
      </c>
      <c r="C320" s="91">
        <v>25</v>
      </c>
      <c r="D320" s="118">
        <v>23</v>
      </c>
      <c r="E320" s="119">
        <v>0.45833333333333298</v>
      </c>
      <c r="F320" s="119">
        <v>0.47916666666666702</v>
      </c>
      <c r="G320" s="115">
        <f t="shared" si="16"/>
        <v>2</v>
      </c>
      <c r="H320" s="116" t="str" cm="1">
        <f t="array" ref="H320">_xlfn.IFS((G320&gt;=2)*(G320&lt;=6), "Weekday", G320=7, "Saturday", G320=1, "Sunday")</f>
        <v>Weekday</v>
      </c>
      <c r="I320" s="116">
        <f t="shared" si="17"/>
        <v>8</v>
      </c>
      <c r="J320" s="116" t="str">
        <f t="shared" si="15"/>
        <v>High season</v>
      </c>
      <c r="K320" s="117" t="str" cm="1">
        <f t="array" ref="K320">_xlfn.IFS(AND(H320="Weekday", J320="High season"), VLOOKUP(B320, high_weekday, 2, 0),
    AND(H320="Saturday", J320="High season"), VLOOKUP(B320, high_saturday, 2, 0),
    AND(H320="Sunday", J320="High season"), VLOOKUP(B320, high_sunday, 2, 0),
    AND(H320="Weekday", J320="Low season"), VLOOKUP(B320, low_weekdays, 2, 0),
    AND(H320="Saturday", J320="Low season"), VLOOKUP(B320, low_saturday, 2, 0),
    AND(H320="Sunday", J320="Low season"), VLOOKUP(B320, low_sunday, 2, 0),
    TRUE, "error")</f>
        <v>Standard</v>
      </c>
    </row>
    <row r="321" spans="1:11" x14ac:dyDescent="0.25">
      <c r="A321" s="111">
        <v>45145</v>
      </c>
      <c r="B321" s="86">
        <v>0.5</v>
      </c>
      <c r="C321" s="91">
        <v>84</v>
      </c>
      <c r="D321" s="118">
        <v>24</v>
      </c>
      <c r="E321" s="119">
        <v>0.47916666666666702</v>
      </c>
      <c r="F321" s="119">
        <v>0.5</v>
      </c>
      <c r="G321" s="115">
        <f t="shared" si="16"/>
        <v>2</v>
      </c>
      <c r="H321" s="116" t="str" cm="1">
        <f t="array" ref="H321">_xlfn.IFS((G321&gt;=2)*(G321&lt;=6), "Weekday", G321=7, "Saturday", G321=1, "Sunday")</f>
        <v>Weekday</v>
      </c>
      <c r="I321" s="116">
        <f t="shared" si="17"/>
        <v>8</v>
      </c>
      <c r="J321" s="116" t="str">
        <f t="shared" si="15"/>
        <v>High season</v>
      </c>
      <c r="K321" s="117" t="str" cm="1">
        <f t="array" ref="K321">_xlfn.IFS(AND(H321="Weekday", J321="High season"), VLOOKUP(B321, high_weekday, 2, 0),
    AND(H321="Saturday", J321="High season"), VLOOKUP(B321, high_saturday, 2, 0),
    AND(H321="Sunday", J321="High season"), VLOOKUP(B321, high_sunday, 2, 0),
    AND(H321="Weekday", J321="Low season"), VLOOKUP(B321, low_weekdays, 2, 0),
    AND(H321="Saturday", J321="Low season"), VLOOKUP(B321, low_saturday, 2, 0),
    AND(H321="Sunday", J321="Low season"), VLOOKUP(B321, low_sunday, 2, 0),
    TRUE, "error")</f>
        <v>Standard</v>
      </c>
    </row>
    <row r="322" spans="1:11" x14ac:dyDescent="0.25">
      <c r="A322" s="111">
        <v>45145</v>
      </c>
      <c r="B322" s="86">
        <v>0.52083333333333304</v>
      </c>
      <c r="C322" s="91">
        <v>94</v>
      </c>
      <c r="D322" s="118">
        <v>25</v>
      </c>
      <c r="E322" s="119">
        <v>0.5</v>
      </c>
      <c r="F322" s="119">
        <v>0.52083333333333304</v>
      </c>
      <c r="G322" s="115">
        <f t="shared" si="16"/>
        <v>2</v>
      </c>
      <c r="H322" s="116" t="str" cm="1">
        <f t="array" ref="H322">_xlfn.IFS((G322&gt;=2)*(G322&lt;=6), "Weekday", G322=7, "Saturday", G322=1, "Sunday")</f>
        <v>Weekday</v>
      </c>
      <c r="I322" s="116">
        <f t="shared" si="17"/>
        <v>8</v>
      </c>
      <c r="J322" s="116" t="str">
        <f t="shared" si="15"/>
        <v>High season</v>
      </c>
      <c r="K322" s="117" t="str" cm="1">
        <f t="array" ref="K322">_xlfn.IFS(AND(H322="Weekday", J322="High season"), VLOOKUP(B322, high_weekday, 2, 0),
    AND(H322="Saturday", J322="High season"), VLOOKUP(B322, high_saturday, 2, 0),
    AND(H322="Sunday", J322="High season"), VLOOKUP(B322, high_sunday, 2, 0),
    AND(H322="Weekday", J322="Low season"), VLOOKUP(B322, low_weekdays, 2, 0),
    AND(H322="Saturday", J322="Low season"), VLOOKUP(B322, low_saturday, 2, 0),
    AND(H322="Sunday", J322="Low season"), VLOOKUP(B322, low_sunday, 2, 0),
    TRUE, "error")</f>
        <v>Standard</v>
      </c>
    </row>
    <row r="323" spans="1:11" x14ac:dyDescent="0.25">
      <c r="A323" s="111">
        <v>45145</v>
      </c>
      <c r="B323" s="86">
        <v>0.54166666666666696</v>
      </c>
      <c r="C323" s="91">
        <v>83</v>
      </c>
      <c r="D323" s="118">
        <v>26</v>
      </c>
      <c r="E323" s="119">
        <v>0.52083333333333304</v>
      </c>
      <c r="F323" s="119">
        <v>0.54166666666666696</v>
      </c>
      <c r="G323" s="115">
        <f t="shared" si="16"/>
        <v>2</v>
      </c>
      <c r="H323" s="116" t="str" cm="1">
        <f t="array" ref="H323">_xlfn.IFS((G323&gt;=2)*(G323&lt;=6), "Weekday", G323=7, "Saturday", G323=1, "Sunday")</f>
        <v>Weekday</v>
      </c>
      <c r="I323" s="116">
        <f t="shared" si="17"/>
        <v>8</v>
      </c>
      <c r="J323" s="116" t="str">
        <f t="shared" si="15"/>
        <v>High season</v>
      </c>
      <c r="K323" s="117" t="str" cm="1">
        <f t="array" ref="K323">_xlfn.IFS(AND(H323="Weekday", J323="High season"), VLOOKUP(B323, high_weekday, 2, 0),
    AND(H323="Saturday", J323="High season"), VLOOKUP(B323, high_saturday, 2, 0),
    AND(H323="Sunday", J323="High season"), VLOOKUP(B323, high_sunday, 2, 0),
    AND(H323="Weekday", J323="Low season"), VLOOKUP(B323, low_weekdays, 2, 0),
    AND(H323="Saturday", J323="Low season"), VLOOKUP(B323, low_saturday, 2, 0),
    AND(H323="Sunday", J323="Low season"), VLOOKUP(B323, low_sunday, 2, 0),
    TRUE, "error")</f>
        <v>Standard</v>
      </c>
    </row>
    <row r="324" spans="1:11" x14ac:dyDescent="0.25">
      <c r="A324" s="111">
        <v>45145</v>
      </c>
      <c r="B324" s="86">
        <v>0.5625</v>
      </c>
      <c r="C324" s="91">
        <v>73</v>
      </c>
      <c r="D324" s="118">
        <v>27</v>
      </c>
      <c r="E324" s="119">
        <v>0.54166666666666696</v>
      </c>
      <c r="F324" s="119">
        <v>0.5625</v>
      </c>
      <c r="G324" s="115">
        <f t="shared" si="16"/>
        <v>2</v>
      </c>
      <c r="H324" s="116" t="str" cm="1">
        <f t="array" ref="H324">_xlfn.IFS((G324&gt;=2)*(G324&lt;=6), "Weekday", G324=7, "Saturday", G324=1, "Sunday")</f>
        <v>Weekday</v>
      </c>
      <c r="I324" s="116">
        <f t="shared" si="17"/>
        <v>8</v>
      </c>
      <c r="J324" s="116" t="str">
        <f t="shared" si="15"/>
        <v>High season</v>
      </c>
      <c r="K324" s="117" t="str" cm="1">
        <f t="array" ref="K324">_xlfn.IFS(AND(H324="Weekday", J324="High season"), VLOOKUP(B324, high_weekday, 2, 0),
    AND(H324="Saturday", J324="High season"), VLOOKUP(B324, high_saturday, 2, 0),
    AND(H324="Sunday", J324="High season"), VLOOKUP(B324, high_sunday, 2, 0),
    AND(H324="Weekday", J324="Low season"), VLOOKUP(B324, low_weekdays, 2, 0),
    AND(H324="Saturday", J324="Low season"), VLOOKUP(B324, low_saturday, 2, 0),
    AND(H324="Sunday", J324="Low season"), VLOOKUP(B324, low_sunday, 2, 0),
    TRUE, "error")</f>
        <v>Standard</v>
      </c>
    </row>
    <row r="325" spans="1:11" x14ac:dyDescent="0.25">
      <c r="A325" s="111">
        <v>45145</v>
      </c>
      <c r="B325" s="86">
        <v>0.58333333333333304</v>
      </c>
      <c r="C325" s="91">
        <v>99</v>
      </c>
      <c r="D325" s="118">
        <v>28</v>
      </c>
      <c r="E325" s="119">
        <v>0.5625</v>
      </c>
      <c r="F325" s="119">
        <v>0.58333333333333304</v>
      </c>
      <c r="G325" s="115">
        <f t="shared" si="16"/>
        <v>2</v>
      </c>
      <c r="H325" s="116" t="str" cm="1">
        <f t="array" ref="H325">_xlfn.IFS((G325&gt;=2)*(G325&lt;=6), "Weekday", G325=7, "Saturday", G325=1, "Sunday")</f>
        <v>Weekday</v>
      </c>
      <c r="I325" s="116">
        <f t="shared" si="17"/>
        <v>8</v>
      </c>
      <c r="J325" s="116" t="str">
        <f t="shared" si="15"/>
        <v>High season</v>
      </c>
      <c r="K325" s="117" t="str" cm="1">
        <f t="array" ref="K325">_xlfn.IFS(AND(H325="Weekday", J325="High season"), VLOOKUP(B325, high_weekday, 2, 0),
    AND(H325="Saturday", J325="High season"), VLOOKUP(B325, high_saturday, 2, 0),
    AND(H325="Sunday", J325="High season"), VLOOKUP(B325, high_sunday, 2, 0),
    AND(H325="Weekday", J325="Low season"), VLOOKUP(B325, low_weekdays, 2, 0),
    AND(H325="Saturday", J325="Low season"), VLOOKUP(B325, low_saturday, 2, 0),
    AND(H325="Sunday", J325="Low season"), VLOOKUP(B325, low_sunday, 2, 0),
    TRUE, "error")</f>
        <v>Standard</v>
      </c>
    </row>
    <row r="326" spans="1:11" x14ac:dyDescent="0.25">
      <c r="A326" s="111">
        <v>45145</v>
      </c>
      <c r="B326" s="86">
        <v>0.60416666666666696</v>
      </c>
      <c r="C326" s="91">
        <v>46</v>
      </c>
      <c r="D326" s="118">
        <v>29</v>
      </c>
      <c r="E326" s="119">
        <v>0.58333333333333304</v>
      </c>
      <c r="F326" s="119">
        <v>0.60416666666666696</v>
      </c>
      <c r="G326" s="115">
        <f t="shared" si="16"/>
        <v>2</v>
      </c>
      <c r="H326" s="116" t="str" cm="1">
        <f t="array" ref="H326">_xlfn.IFS((G326&gt;=2)*(G326&lt;=6), "Weekday", G326=7, "Saturday", G326=1, "Sunday")</f>
        <v>Weekday</v>
      </c>
      <c r="I326" s="116">
        <f t="shared" si="17"/>
        <v>8</v>
      </c>
      <c r="J326" s="116" t="str">
        <f t="shared" si="15"/>
        <v>High season</v>
      </c>
      <c r="K326" s="117" t="str" cm="1">
        <f t="array" ref="K326">_xlfn.IFS(AND(H326="Weekday", J326="High season"), VLOOKUP(B326, high_weekday, 2, 0),
    AND(H326="Saturday", J326="High season"), VLOOKUP(B326, high_saturday, 2, 0),
    AND(H326="Sunday", J326="High season"), VLOOKUP(B326, high_sunday, 2, 0),
    AND(H326="Weekday", J326="Low season"), VLOOKUP(B326, low_weekdays, 2, 0),
    AND(H326="Saturday", J326="Low season"), VLOOKUP(B326, low_saturday, 2, 0),
    AND(H326="Sunday", J326="Low season"), VLOOKUP(B326, low_sunday, 2, 0),
    TRUE, "error")</f>
        <v>Standard</v>
      </c>
    </row>
    <row r="327" spans="1:11" x14ac:dyDescent="0.25">
      <c r="A327" s="111">
        <v>45145</v>
      </c>
      <c r="B327" s="86">
        <v>0.625</v>
      </c>
      <c r="C327" s="91">
        <v>88</v>
      </c>
      <c r="D327" s="118">
        <v>30</v>
      </c>
      <c r="E327" s="119">
        <v>0.60416666666666696</v>
      </c>
      <c r="F327" s="119">
        <v>0.625</v>
      </c>
      <c r="G327" s="115">
        <f t="shared" si="16"/>
        <v>2</v>
      </c>
      <c r="H327" s="116" t="str" cm="1">
        <f t="array" ref="H327">_xlfn.IFS((G327&gt;=2)*(G327&lt;=6), "Weekday", G327=7, "Saturday", G327=1, "Sunday")</f>
        <v>Weekday</v>
      </c>
      <c r="I327" s="116">
        <f t="shared" si="17"/>
        <v>8</v>
      </c>
      <c r="J327" s="116" t="str">
        <f t="shared" si="15"/>
        <v>High season</v>
      </c>
      <c r="K327" s="117" t="str" cm="1">
        <f t="array" ref="K327">_xlfn.IFS(AND(H327="Weekday", J327="High season"), VLOOKUP(B327, high_weekday, 2, 0),
    AND(H327="Saturday", J327="High season"), VLOOKUP(B327, high_saturday, 2, 0),
    AND(H327="Sunday", J327="High season"), VLOOKUP(B327, high_sunday, 2, 0),
    AND(H327="Weekday", J327="Low season"), VLOOKUP(B327, low_weekdays, 2, 0),
    AND(H327="Saturday", J327="Low season"), VLOOKUP(B327, low_saturday, 2, 0),
    AND(H327="Sunday", J327="Low season"), VLOOKUP(B327, low_sunday, 2, 0),
    TRUE, "error")</f>
        <v>Standard</v>
      </c>
    </row>
    <row r="328" spans="1:11" x14ac:dyDescent="0.25">
      <c r="A328" s="111">
        <v>45145</v>
      </c>
      <c r="B328" s="86">
        <v>0.64583333333333304</v>
      </c>
      <c r="C328" s="91">
        <v>97</v>
      </c>
      <c r="D328" s="118">
        <v>31</v>
      </c>
      <c r="E328" s="119">
        <v>0.625</v>
      </c>
      <c r="F328" s="119">
        <v>0.64583333333333304</v>
      </c>
      <c r="G328" s="115">
        <f t="shared" si="16"/>
        <v>2</v>
      </c>
      <c r="H328" s="116" t="str" cm="1">
        <f t="array" ref="H328">_xlfn.IFS((G328&gt;=2)*(G328&lt;=6), "Weekday", G328=7, "Saturday", G328=1, "Sunday")</f>
        <v>Weekday</v>
      </c>
      <c r="I328" s="116">
        <f t="shared" si="17"/>
        <v>8</v>
      </c>
      <c r="J328" s="116" t="str">
        <f t="shared" si="15"/>
        <v>High season</v>
      </c>
      <c r="K328" s="117" t="str" cm="1">
        <f t="array" ref="K328">_xlfn.IFS(AND(H328="Weekday", J328="High season"), VLOOKUP(B328, high_weekday, 2, 0),
    AND(H328="Saturday", J328="High season"), VLOOKUP(B328, high_saturday, 2, 0),
    AND(H328="Sunday", J328="High season"), VLOOKUP(B328, high_sunday, 2, 0),
    AND(H328="Weekday", J328="Low season"), VLOOKUP(B328, low_weekdays, 2, 0),
    AND(H328="Saturday", J328="Low season"), VLOOKUP(B328, low_saturday, 2, 0),
    AND(H328="Sunday", J328="Low season"), VLOOKUP(B328, low_sunday, 2, 0),
    TRUE, "error")</f>
        <v>Standard</v>
      </c>
    </row>
    <row r="329" spans="1:11" x14ac:dyDescent="0.25">
      <c r="A329" s="111">
        <v>45145</v>
      </c>
      <c r="B329" s="86">
        <v>0.66666666666666696</v>
      </c>
      <c r="C329" s="91">
        <v>57</v>
      </c>
      <c r="D329" s="118">
        <v>32</v>
      </c>
      <c r="E329" s="119">
        <v>0.64583333333333304</v>
      </c>
      <c r="F329" s="119">
        <v>0.66666666666666696</v>
      </c>
      <c r="G329" s="115">
        <f t="shared" si="16"/>
        <v>2</v>
      </c>
      <c r="H329" s="116" t="str" cm="1">
        <f t="array" ref="H329">_xlfn.IFS((G329&gt;=2)*(G329&lt;=6), "Weekday", G329=7, "Saturday", G329=1, "Sunday")</f>
        <v>Weekday</v>
      </c>
      <c r="I329" s="116">
        <f t="shared" si="17"/>
        <v>8</v>
      </c>
      <c r="J329" s="116" t="str">
        <f t="shared" si="15"/>
        <v>High season</v>
      </c>
      <c r="K329" s="117" t="str" cm="1">
        <f t="array" ref="K329">_xlfn.IFS(AND(H329="Weekday", J329="High season"), VLOOKUP(B329, high_weekday, 2, 0),
    AND(H329="Saturday", J329="High season"), VLOOKUP(B329, high_saturday, 2, 0),
    AND(H329="Sunday", J329="High season"), VLOOKUP(B329, high_sunday, 2, 0),
    AND(H329="Weekday", J329="Low season"), VLOOKUP(B329, low_weekdays, 2, 0),
    AND(H329="Saturday", J329="Low season"), VLOOKUP(B329, low_saturday, 2, 0),
    AND(H329="Sunday", J329="Low season"), VLOOKUP(B329, low_sunday, 2, 0),
    TRUE, "error")</f>
        <v>Standard</v>
      </c>
    </row>
    <row r="330" spans="1:11" x14ac:dyDescent="0.25">
      <c r="A330" s="111">
        <v>45145</v>
      </c>
      <c r="B330" s="86">
        <v>0.6875</v>
      </c>
      <c r="C330" s="91">
        <v>70</v>
      </c>
      <c r="D330" s="118">
        <v>33</v>
      </c>
      <c r="E330" s="119">
        <v>0.66666666666666696</v>
      </c>
      <c r="F330" s="119">
        <v>0.6875</v>
      </c>
      <c r="G330" s="115">
        <f t="shared" si="16"/>
        <v>2</v>
      </c>
      <c r="H330" s="116" t="str" cm="1">
        <f t="array" ref="H330">_xlfn.IFS((G330&gt;=2)*(G330&lt;=6), "Weekday", G330=7, "Saturday", G330=1, "Sunday")</f>
        <v>Weekday</v>
      </c>
      <c r="I330" s="116">
        <f t="shared" si="17"/>
        <v>8</v>
      </c>
      <c r="J330" s="116" t="str">
        <f t="shared" si="15"/>
        <v>High season</v>
      </c>
      <c r="K330" s="117" t="str" cm="1">
        <f t="array" ref="K330">_xlfn.IFS(AND(H330="Weekday", J330="High season"), VLOOKUP(B330, high_weekday, 2, 0),
    AND(H330="Saturday", J330="High season"), VLOOKUP(B330, high_saturday, 2, 0),
    AND(H330="Sunday", J330="High season"), VLOOKUP(B330, high_sunday, 2, 0),
    AND(H330="Weekday", J330="Low season"), VLOOKUP(B330, low_weekdays, 2, 0),
    AND(H330="Saturday", J330="Low season"), VLOOKUP(B330, low_saturday, 2, 0),
    AND(H330="Sunday", J330="Low season"), VLOOKUP(B330, low_sunday, 2, 0),
    TRUE, "error")</f>
        <v>Standard</v>
      </c>
    </row>
    <row r="331" spans="1:11" x14ac:dyDescent="0.25">
      <c r="A331" s="111">
        <v>45145</v>
      </c>
      <c r="B331" s="86">
        <v>0.70833333333333304</v>
      </c>
      <c r="C331" s="91">
        <v>17</v>
      </c>
      <c r="D331" s="118">
        <v>34</v>
      </c>
      <c r="E331" s="119">
        <v>0.6875</v>
      </c>
      <c r="F331" s="119">
        <v>0.70833333333333304</v>
      </c>
      <c r="G331" s="115">
        <f t="shared" si="16"/>
        <v>2</v>
      </c>
      <c r="H331" s="116" t="str" cm="1">
        <f t="array" ref="H331">_xlfn.IFS((G331&gt;=2)*(G331&lt;=6), "Weekday", G331=7, "Saturday", G331=1, "Sunday")</f>
        <v>Weekday</v>
      </c>
      <c r="I331" s="116">
        <f t="shared" si="17"/>
        <v>8</v>
      </c>
      <c r="J331" s="116" t="str">
        <f t="shared" si="15"/>
        <v>High season</v>
      </c>
      <c r="K331" s="117" t="str" cm="1">
        <f t="array" ref="K331">_xlfn.IFS(AND(H331="Weekday", J331="High season"), VLOOKUP(B331, high_weekday, 2, 0),
    AND(H331="Saturday", J331="High season"), VLOOKUP(B331, high_saturday, 2, 0),
    AND(H331="Sunday", J331="High season"), VLOOKUP(B331, high_sunday, 2, 0),
    AND(H331="Weekday", J331="Low season"), VLOOKUP(B331, low_weekdays, 2, 0),
    AND(H331="Saturday", J331="Low season"), VLOOKUP(B331, low_saturday, 2, 0),
    AND(H331="Sunday", J331="Low season"), VLOOKUP(B331, low_sunday, 2, 0),
    TRUE, "error")</f>
        <v>Standard</v>
      </c>
    </row>
    <row r="332" spans="1:11" x14ac:dyDescent="0.25">
      <c r="A332" s="111">
        <v>45145</v>
      </c>
      <c r="B332" s="86">
        <v>0.72916666666666696</v>
      </c>
      <c r="C332" s="91">
        <v>43</v>
      </c>
      <c r="D332" s="118">
        <v>35</v>
      </c>
      <c r="E332" s="119">
        <v>0.70833333333333304</v>
      </c>
      <c r="F332" s="119">
        <v>0.72916666666666696</v>
      </c>
      <c r="G332" s="115">
        <f t="shared" si="16"/>
        <v>2</v>
      </c>
      <c r="H332" s="116" t="str" cm="1">
        <f t="array" ref="H332">_xlfn.IFS((G332&gt;=2)*(G332&lt;=6), "Weekday", G332=7, "Saturday", G332=1, "Sunday")</f>
        <v>Weekday</v>
      </c>
      <c r="I332" s="116">
        <f t="shared" si="17"/>
        <v>8</v>
      </c>
      <c r="J332" s="116" t="str">
        <f t="shared" si="15"/>
        <v>High season</v>
      </c>
      <c r="K332" s="117" t="str" cm="1">
        <f t="array" ref="K332">_xlfn.IFS(AND(H332="Weekday", J332="High season"), VLOOKUP(B332, high_weekday, 2, 0),
    AND(H332="Saturday", J332="High season"), VLOOKUP(B332, high_saturday, 2, 0),
    AND(H332="Sunday", J332="High season"), VLOOKUP(B332, high_sunday, 2, 0),
    AND(H332="Weekday", J332="Low season"), VLOOKUP(B332, low_weekdays, 2, 0),
    AND(H332="Saturday", J332="Low season"), VLOOKUP(B332, low_saturday, 2, 0),
    AND(H332="Sunday", J332="Low season"), VLOOKUP(B332, low_sunday, 2, 0),
    TRUE, "error")</f>
        <v>Peak</v>
      </c>
    </row>
    <row r="333" spans="1:11" x14ac:dyDescent="0.25">
      <c r="A333" s="111">
        <v>45145</v>
      </c>
      <c r="B333" s="86">
        <v>0.75</v>
      </c>
      <c r="C333" s="91">
        <v>58</v>
      </c>
      <c r="D333" s="118">
        <v>36</v>
      </c>
      <c r="E333" s="119">
        <v>0.72916666666666696</v>
      </c>
      <c r="F333" s="119">
        <v>0.75</v>
      </c>
      <c r="G333" s="115">
        <f t="shared" si="16"/>
        <v>2</v>
      </c>
      <c r="H333" s="116" t="str" cm="1">
        <f t="array" ref="H333">_xlfn.IFS((G333&gt;=2)*(G333&lt;=6), "Weekday", G333=7, "Saturday", G333=1, "Sunday")</f>
        <v>Weekday</v>
      </c>
      <c r="I333" s="116">
        <f t="shared" si="17"/>
        <v>8</v>
      </c>
      <c r="J333" s="116" t="str">
        <f t="shared" si="15"/>
        <v>High season</v>
      </c>
      <c r="K333" s="117" t="str" cm="1">
        <f t="array" ref="K333">_xlfn.IFS(AND(H333="Weekday", J333="High season"), VLOOKUP(B333, high_weekday, 2, 0),
    AND(H333="Saturday", J333="High season"), VLOOKUP(B333, high_saturday, 2, 0),
    AND(H333="Sunday", J333="High season"), VLOOKUP(B333, high_sunday, 2, 0),
    AND(H333="Weekday", J333="Low season"), VLOOKUP(B333, low_weekdays, 2, 0),
    AND(H333="Saturday", J333="Low season"), VLOOKUP(B333, low_saturday, 2, 0),
    AND(H333="Sunday", J333="Low season"), VLOOKUP(B333, low_sunday, 2, 0),
    TRUE, "error")</f>
        <v>Peak</v>
      </c>
    </row>
    <row r="334" spans="1:11" x14ac:dyDescent="0.25">
      <c r="A334" s="111">
        <v>45145</v>
      </c>
      <c r="B334" s="86">
        <v>0.77083333333333304</v>
      </c>
      <c r="C334" s="91">
        <v>83</v>
      </c>
      <c r="D334" s="118">
        <v>37</v>
      </c>
      <c r="E334" s="119">
        <v>0.75</v>
      </c>
      <c r="F334" s="119">
        <v>0.77083333333333304</v>
      </c>
      <c r="G334" s="115">
        <f t="shared" si="16"/>
        <v>2</v>
      </c>
      <c r="H334" s="116" t="str" cm="1">
        <f t="array" ref="H334">_xlfn.IFS((G334&gt;=2)*(G334&lt;=6), "Weekday", G334=7, "Saturday", G334=1, "Sunday")</f>
        <v>Weekday</v>
      </c>
      <c r="I334" s="116">
        <f t="shared" si="17"/>
        <v>8</v>
      </c>
      <c r="J334" s="116" t="str">
        <f t="shared" si="15"/>
        <v>High season</v>
      </c>
      <c r="K334" s="117" t="str" cm="1">
        <f t="array" ref="K334">_xlfn.IFS(AND(H334="Weekday", J334="High season"), VLOOKUP(B334, high_weekday, 2, 0),
    AND(H334="Saturday", J334="High season"), VLOOKUP(B334, high_saturday, 2, 0),
    AND(H334="Sunday", J334="High season"), VLOOKUP(B334, high_sunday, 2, 0),
    AND(H334="Weekday", J334="Low season"), VLOOKUP(B334, low_weekdays, 2, 0),
    AND(H334="Saturday", J334="Low season"), VLOOKUP(B334, low_saturday, 2, 0),
    AND(H334="Sunday", J334="Low season"), VLOOKUP(B334, low_sunday, 2, 0),
    TRUE, "error")</f>
        <v>Peak</v>
      </c>
    </row>
    <row r="335" spans="1:11" x14ac:dyDescent="0.25">
      <c r="A335" s="111">
        <v>45145</v>
      </c>
      <c r="B335" s="86">
        <v>0.79166666666666696</v>
      </c>
      <c r="C335" s="91">
        <v>96</v>
      </c>
      <c r="D335" s="118">
        <v>38</v>
      </c>
      <c r="E335" s="119">
        <v>0.77083333333333304</v>
      </c>
      <c r="F335" s="119">
        <v>0.79166666666666696</v>
      </c>
      <c r="G335" s="115">
        <f t="shared" si="16"/>
        <v>2</v>
      </c>
      <c r="H335" s="116" t="str" cm="1">
        <f t="array" ref="H335">_xlfn.IFS((G335&gt;=2)*(G335&lt;=6), "Weekday", G335=7, "Saturday", G335=1, "Sunday")</f>
        <v>Weekday</v>
      </c>
      <c r="I335" s="116">
        <f t="shared" si="17"/>
        <v>8</v>
      </c>
      <c r="J335" s="116" t="str">
        <f t="shared" si="15"/>
        <v>High season</v>
      </c>
      <c r="K335" s="117" t="str" cm="1">
        <f t="array" ref="K335">_xlfn.IFS(AND(H335="Weekday", J335="High season"), VLOOKUP(B335, high_weekday, 2, 0),
    AND(H335="Saturday", J335="High season"), VLOOKUP(B335, high_saturday, 2, 0),
    AND(H335="Sunday", J335="High season"), VLOOKUP(B335, high_sunday, 2, 0),
    AND(H335="Weekday", J335="Low season"), VLOOKUP(B335, low_weekdays, 2, 0),
    AND(H335="Saturday", J335="Low season"), VLOOKUP(B335, low_saturday, 2, 0),
    AND(H335="Sunday", J335="Low season"), VLOOKUP(B335, low_sunday, 2, 0),
    TRUE, "error")</f>
        <v>Peak</v>
      </c>
    </row>
    <row r="336" spans="1:11" x14ac:dyDescent="0.25">
      <c r="A336" s="111">
        <v>45145</v>
      </c>
      <c r="B336" s="86">
        <v>0.8125</v>
      </c>
      <c r="C336" s="91">
        <v>86</v>
      </c>
      <c r="D336" s="118">
        <v>39</v>
      </c>
      <c r="E336" s="119">
        <v>0.79166666666666696</v>
      </c>
      <c r="F336" s="119">
        <v>0.8125</v>
      </c>
      <c r="G336" s="115">
        <f t="shared" si="16"/>
        <v>2</v>
      </c>
      <c r="H336" s="116" t="str" cm="1">
        <f t="array" ref="H336">_xlfn.IFS((G336&gt;=2)*(G336&lt;=6), "Weekday", G336=7, "Saturday", G336=1, "Sunday")</f>
        <v>Weekday</v>
      </c>
      <c r="I336" s="116">
        <f t="shared" si="17"/>
        <v>8</v>
      </c>
      <c r="J336" s="116" t="str">
        <f t="shared" si="15"/>
        <v>High season</v>
      </c>
      <c r="K336" s="117" t="str" cm="1">
        <f t="array" ref="K336">_xlfn.IFS(AND(H336="Weekday", J336="High season"), VLOOKUP(B336, high_weekday, 2, 0),
    AND(H336="Saturday", J336="High season"), VLOOKUP(B336, high_saturday, 2, 0),
    AND(H336="Sunday", J336="High season"), VLOOKUP(B336, high_sunday, 2, 0),
    AND(H336="Weekday", J336="Low season"), VLOOKUP(B336, low_weekdays, 2, 0),
    AND(H336="Saturday", J336="Low season"), VLOOKUP(B336, low_saturday, 2, 0),
    AND(H336="Sunday", J336="Low season"), VLOOKUP(B336, low_sunday, 2, 0),
    TRUE, "error")</f>
        <v>Standard</v>
      </c>
    </row>
    <row r="337" spans="1:11" x14ac:dyDescent="0.25">
      <c r="A337" s="111">
        <v>45145</v>
      </c>
      <c r="B337" s="86">
        <v>0.83333333333333304</v>
      </c>
      <c r="C337" s="91">
        <v>72</v>
      </c>
      <c r="D337" s="118">
        <v>40</v>
      </c>
      <c r="E337" s="119">
        <v>0.8125</v>
      </c>
      <c r="F337" s="119">
        <v>0.83333333333333304</v>
      </c>
      <c r="G337" s="115">
        <f t="shared" si="16"/>
        <v>2</v>
      </c>
      <c r="H337" s="116" t="str" cm="1">
        <f t="array" ref="H337">_xlfn.IFS((G337&gt;=2)*(G337&lt;=6), "Weekday", G337=7, "Saturday", G337=1, "Sunday")</f>
        <v>Weekday</v>
      </c>
      <c r="I337" s="116">
        <f t="shared" si="17"/>
        <v>8</v>
      </c>
      <c r="J337" s="116" t="str">
        <f t="shared" si="15"/>
        <v>High season</v>
      </c>
      <c r="K337" s="117" t="str" cm="1">
        <f t="array" ref="K337">_xlfn.IFS(AND(H337="Weekday", J337="High season"), VLOOKUP(B337, high_weekday, 2, 0),
    AND(H337="Saturday", J337="High season"), VLOOKUP(B337, high_saturday, 2, 0),
    AND(H337="Sunday", J337="High season"), VLOOKUP(B337, high_sunday, 2, 0),
    AND(H337="Weekday", J337="Low season"), VLOOKUP(B337, low_weekdays, 2, 0),
    AND(H337="Saturday", J337="Low season"), VLOOKUP(B337, low_saturday, 2, 0),
    AND(H337="Sunday", J337="Low season"), VLOOKUP(B337, low_sunday, 2, 0),
    TRUE, "error")</f>
        <v>Standard</v>
      </c>
    </row>
    <row r="338" spans="1:11" x14ac:dyDescent="0.25">
      <c r="A338" s="111">
        <v>45145</v>
      </c>
      <c r="B338" s="86">
        <v>0.85416666666666696</v>
      </c>
      <c r="C338" s="91">
        <v>27</v>
      </c>
      <c r="D338" s="118">
        <v>41</v>
      </c>
      <c r="E338" s="119">
        <v>0.83333333333333304</v>
      </c>
      <c r="F338" s="119">
        <v>0.85416666666666696</v>
      </c>
      <c r="G338" s="115">
        <f t="shared" si="16"/>
        <v>2</v>
      </c>
      <c r="H338" s="116" t="str" cm="1">
        <f t="array" ref="H338">_xlfn.IFS((G338&gt;=2)*(G338&lt;=6), "Weekday", G338=7, "Saturday", G338=1, "Sunday")</f>
        <v>Weekday</v>
      </c>
      <c r="I338" s="116">
        <f t="shared" si="17"/>
        <v>8</v>
      </c>
      <c r="J338" s="116" t="str">
        <f t="shared" si="15"/>
        <v>High season</v>
      </c>
      <c r="K338" s="117" t="str" cm="1">
        <f t="array" ref="K338">_xlfn.IFS(AND(H338="Weekday", J338="High season"), VLOOKUP(B338, high_weekday, 2, 0),
    AND(H338="Saturday", J338="High season"), VLOOKUP(B338, high_saturday, 2, 0),
    AND(H338="Sunday", J338="High season"), VLOOKUP(B338, high_sunday, 2, 0),
    AND(H338="Weekday", J338="Low season"), VLOOKUP(B338, low_weekdays, 2, 0),
    AND(H338="Saturday", J338="Low season"), VLOOKUP(B338, low_saturday, 2, 0),
    AND(H338="Sunday", J338="Low season"), VLOOKUP(B338, low_sunday, 2, 0),
    TRUE, "error")</f>
        <v>Standard</v>
      </c>
    </row>
    <row r="339" spans="1:11" x14ac:dyDescent="0.25">
      <c r="A339" s="111">
        <v>45145</v>
      </c>
      <c r="B339" s="86">
        <v>0.875</v>
      </c>
      <c r="C339" s="91">
        <v>53</v>
      </c>
      <c r="D339" s="118">
        <v>42</v>
      </c>
      <c r="E339" s="119">
        <v>0.85416666666666696</v>
      </c>
      <c r="F339" s="119">
        <v>0.875</v>
      </c>
      <c r="G339" s="115">
        <f t="shared" si="16"/>
        <v>2</v>
      </c>
      <c r="H339" s="116" t="str" cm="1">
        <f t="array" ref="H339">_xlfn.IFS((G339&gt;=2)*(G339&lt;=6), "Weekday", G339=7, "Saturday", G339=1, "Sunday")</f>
        <v>Weekday</v>
      </c>
      <c r="I339" s="116">
        <f t="shared" si="17"/>
        <v>8</v>
      </c>
      <c r="J339" s="116" t="str">
        <f t="shared" si="15"/>
        <v>High season</v>
      </c>
      <c r="K339" s="117" t="str" cm="1">
        <f t="array" ref="K339">_xlfn.IFS(AND(H339="Weekday", J339="High season"), VLOOKUP(B339, high_weekday, 2, 0),
    AND(H339="Saturday", J339="High season"), VLOOKUP(B339, high_saturday, 2, 0),
    AND(H339="Sunday", J339="High season"), VLOOKUP(B339, high_sunday, 2, 0),
    AND(H339="Weekday", J339="Low season"), VLOOKUP(B339, low_weekdays, 2, 0),
    AND(H339="Saturday", J339="Low season"), VLOOKUP(B339, low_saturday, 2, 0),
    AND(H339="Sunday", J339="Low season"), VLOOKUP(B339, low_sunday, 2, 0),
    TRUE, "error")</f>
        <v>Standard</v>
      </c>
    </row>
    <row r="340" spans="1:11" x14ac:dyDescent="0.25">
      <c r="A340" s="111">
        <v>45145</v>
      </c>
      <c r="B340" s="86">
        <v>0.89583333333333304</v>
      </c>
      <c r="C340" s="91">
        <v>75</v>
      </c>
      <c r="D340" s="118">
        <v>43</v>
      </c>
      <c r="E340" s="119">
        <v>0.875</v>
      </c>
      <c r="F340" s="119">
        <v>0.89583333333333304</v>
      </c>
      <c r="G340" s="115">
        <f t="shared" si="16"/>
        <v>2</v>
      </c>
      <c r="H340" s="116" t="str" cm="1">
        <f t="array" ref="H340">_xlfn.IFS((G340&gt;=2)*(G340&lt;=6), "Weekday", G340=7, "Saturday", G340=1, "Sunday")</f>
        <v>Weekday</v>
      </c>
      <c r="I340" s="116">
        <f t="shared" si="17"/>
        <v>8</v>
      </c>
      <c r="J340" s="116" t="str">
        <f t="shared" si="15"/>
        <v>High season</v>
      </c>
      <c r="K340" s="117" t="str" cm="1">
        <f t="array" ref="K340">_xlfn.IFS(AND(H340="Weekday", J340="High season"), VLOOKUP(B340, high_weekday, 2, 0),
    AND(H340="Saturday", J340="High season"), VLOOKUP(B340, high_saturday, 2, 0),
    AND(H340="Sunday", J340="High season"), VLOOKUP(B340, high_sunday, 2, 0),
    AND(H340="Weekday", J340="Low season"), VLOOKUP(B340, low_weekdays, 2, 0),
    AND(H340="Saturday", J340="Low season"), VLOOKUP(B340, low_saturday, 2, 0),
    AND(H340="Sunday", J340="Low season"), VLOOKUP(B340, low_sunday, 2, 0),
    TRUE, "error")</f>
        <v>Standard</v>
      </c>
    </row>
    <row r="341" spans="1:11" x14ac:dyDescent="0.25">
      <c r="A341" s="111">
        <v>45145</v>
      </c>
      <c r="B341" s="86">
        <v>0.91666666666666696</v>
      </c>
      <c r="C341" s="91">
        <v>41</v>
      </c>
      <c r="D341" s="118">
        <v>44</v>
      </c>
      <c r="E341" s="119">
        <v>0.89583333333333304</v>
      </c>
      <c r="F341" s="119">
        <v>0.91666666666666696</v>
      </c>
      <c r="G341" s="115">
        <f t="shared" si="16"/>
        <v>2</v>
      </c>
      <c r="H341" s="116" t="str" cm="1">
        <f t="array" ref="H341">_xlfn.IFS((G341&gt;=2)*(G341&lt;=6), "Weekday", G341=7, "Saturday", G341=1, "Sunday")</f>
        <v>Weekday</v>
      </c>
      <c r="I341" s="116">
        <f t="shared" si="17"/>
        <v>8</v>
      </c>
      <c r="J341" s="116" t="str">
        <f t="shared" si="15"/>
        <v>High season</v>
      </c>
      <c r="K341" s="117" t="str" cm="1">
        <f t="array" ref="K341">_xlfn.IFS(AND(H341="Weekday", J341="High season"), VLOOKUP(B341, high_weekday, 2, 0),
    AND(H341="Saturday", J341="High season"), VLOOKUP(B341, high_saturday, 2, 0),
    AND(H341="Sunday", J341="High season"), VLOOKUP(B341, high_sunday, 2, 0),
    AND(H341="Weekday", J341="Low season"), VLOOKUP(B341, low_weekdays, 2, 0),
    AND(H341="Saturday", J341="Low season"), VLOOKUP(B341, low_saturday, 2, 0),
    AND(H341="Sunday", J341="Low season"), VLOOKUP(B341, low_sunday, 2, 0),
    TRUE, "error")</f>
        <v>Standard</v>
      </c>
    </row>
    <row r="342" spans="1:11" x14ac:dyDescent="0.25">
      <c r="A342" s="111">
        <v>45145</v>
      </c>
      <c r="B342" s="86">
        <v>0.9375</v>
      </c>
      <c r="C342" s="91">
        <v>100</v>
      </c>
      <c r="D342" s="118">
        <v>45</v>
      </c>
      <c r="E342" s="119">
        <v>0.91666666666666696</v>
      </c>
      <c r="F342" s="119">
        <v>0.9375</v>
      </c>
      <c r="G342" s="115">
        <f t="shared" si="16"/>
        <v>2</v>
      </c>
      <c r="H342" s="116" t="str" cm="1">
        <f t="array" ref="H342">_xlfn.IFS((G342&gt;=2)*(G342&lt;=6), "Weekday", G342=7, "Saturday", G342=1, "Sunday")</f>
        <v>Weekday</v>
      </c>
      <c r="I342" s="116">
        <f t="shared" si="17"/>
        <v>8</v>
      </c>
      <c r="J342" s="116" t="str">
        <f t="shared" si="15"/>
        <v>High season</v>
      </c>
      <c r="K342" s="117" t="str" cm="1">
        <f t="array" ref="K342">_xlfn.IFS(AND(H342="Weekday", J342="High season"), VLOOKUP(B342, high_weekday, 2, 0),
    AND(H342="Saturday", J342="High season"), VLOOKUP(B342, high_saturday, 2, 0),
    AND(H342="Sunday", J342="High season"), VLOOKUP(B342, high_sunday, 2, 0),
    AND(H342="Weekday", J342="Low season"), VLOOKUP(B342, low_weekdays, 2, 0),
    AND(H342="Saturday", J342="Low season"), VLOOKUP(B342, low_saturday, 2, 0),
    AND(H342="Sunday", J342="Low season"), VLOOKUP(B342, low_sunday, 2, 0),
    TRUE, "error")</f>
        <v>Off-peak</v>
      </c>
    </row>
    <row r="343" spans="1:11" x14ac:dyDescent="0.25">
      <c r="A343" s="111">
        <v>45145</v>
      </c>
      <c r="B343" s="86">
        <v>0.95833333333333304</v>
      </c>
      <c r="C343" s="91">
        <v>25</v>
      </c>
      <c r="D343" s="118">
        <v>46</v>
      </c>
      <c r="E343" s="119">
        <v>0.9375</v>
      </c>
      <c r="F343" s="119">
        <v>0.95833333333333304</v>
      </c>
      <c r="G343" s="115">
        <f t="shared" si="16"/>
        <v>2</v>
      </c>
      <c r="H343" s="116" t="str" cm="1">
        <f t="array" ref="H343">_xlfn.IFS((G343&gt;=2)*(G343&lt;=6), "Weekday", G343=7, "Saturday", G343=1, "Sunday")</f>
        <v>Weekday</v>
      </c>
      <c r="I343" s="116">
        <f t="shared" si="17"/>
        <v>8</v>
      </c>
      <c r="J343" s="116" t="str">
        <f t="shared" si="15"/>
        <v>High season</v>
      </c>
      <c r="K343" s="117" t="str" cm="1">
        <f t="array" ref="K343">_xlfn.IFS(AND(H343="Weekday", J343="High season"), VLOOKUP(B343, high_weekday, 2, 0),
    AND(H343="Saturday", J343="High season"), VLOOKUP(B343, high_saturday, 2, 0),
    AND(H343="Sunday", J343="High season"), VLOOKUP(B343, high_sunday, 2, 0),
    AND(H343="Weekday", J343="Low season"), VLOOKUP(B343, low_weekdays, 2, 0),
    AND(H343="Saturday", J343="Low season"), VLOOKUP(B343, low_saturday, 2, 0),
    AND(H343="Sunday", J343="Low season"), VLOOKUP(B343, low_sunday, 2, 0),
    TRUE, "error")</f>
        <v>Off-peak</v>
      </c>
    </row>
    <row r="344" spans="1:11" x14ac:dyDescent="0.25">
      <c r="A344" s="111">
        <v>45145</v>
      </c>
      <c r="B344" s="86">
        <v>0.97916666666666696</v>
      </c>
      <c r="C344" s="91">
        <v>32</v>
      </c>
      <c r="D344" s="118">
        <v>47</v>
      </c>
      <c r="E344" s="119">
        <v>0.95833333333333304</v>
      </c>
      <c r="F344" s="119">
        <v>0.97916666666666696</v>
      </c>
      <c r="G344" s="115">
        <f t="shared" si="16"/>
        <v>2</v>
      </c>
      <c r="H344" s="116" t="str" cm="1">
        <f t="array" ref="H344">_xlfn.IFS((G344&gt;=2)*(G344&lt;=6), "Weekday", G344=7, "Saturday", G344=1, "Sunday")</f>
        <v>Weekday</v>
      </c>
      <c r="I344" s="116">
        <f t="shared" si="17"/>
        <v>8</v>
      </c>
      <c r="J344" s="116" t="str">
        <f t="shared" si="15"/>
        <v>High season</v>
      </c>
      <c r="K344" s="117" t="str" cm="1">
        <f t="array" ref="K344">_xlfn.IFS(AND(H344="Weekday", J344="High season"), VLOOKUP(B344, high_weekday, 2, 0),
    AND(H344="Saturday", J344="High season"), VLOOKUP(B344, high_saturday, 2, 0),
    AND(H344="Sunday", J344="High season"), VLOOKUP(B344, high_sunday, 2, 0),
    AND(H344="Weekday", J344="Low season"), VLOOKUP(B344, low_weekdays, 2, 0),
    AND(H344="Saturday", J344="Low season"), VLOOKUP(B344, low_saturday, 2, 0),
    AND(H344="Sunday", J344="Low season"), VLOOKUP(B344, low_sunday, 2, 0),
    TRUE, "error")</f>
        <v>Off-peak</v>
      </c>
    </row>
    <row r="345" spans="1:11" x14ac:dyDescent="0.25">
      <c r="A345" s="111">
        <v>45145</v>
      </c>
      <c r="B345" s="86">
        <v>1</v>
      </c>
      <c r="C345" s="91">
        <v>37</v>
      </c>
      <c r="D345" s="118">
        <v>48</v>
      </c>
      <c r="E345" s="119">
        <v>0.97916666666666696</v>
      </c>
      <c r="F345" s="119">
        <v>1</v>
      </c>
      <c r="G345" s="115">
        <f t="shared" si="16"/>
        <v>2</v>
      </c>
      <c r="H345" s="116" t="str" cm="1">
        <f t="array" ref="H345">_xlfn.IFS((G345&gt;=2)*(G345&lt;=6), "Weekday", G345=7, "Saturday", G345=1, "Sunday")</f>
        <v>Weekday</v>
      </c>
      <c r="I345" s="116">
        <f t="shared" si="17"/>
        <v>8</v>
      </c>
      <c r="J345" s="116" t="str">
        <f t="shared" si="15"/>
        <v>High season</v>
      </c>
      <c r="K345" s="117" t="str" cm="1">
        <f t="array" ref="K345">_xlfn.IFS(AND(H345="Weekday", J345="High season"), VLOOKUP(B345, high_weekday, 2, 0),
    AND(H345="Saturday", J345="High season"), VLOOKUP(B345, high_saturday, 2, 0),
    AND(H345="Sunday", J345="High season"), VLOOKUP(B345, high_sunday, 2, 0),
    AND(H345="Weekday", J345="Low season"), VLOOKUP(B345, low_weekdays, 2, 0),
    AND(H345="Saturday", J345="Low season"), VLOOKUP(B345, low_saturday, 2, 0),
    AND(H345="Sunday", J345="Low season"), VLOOKUP(B345, low_sunday, 2, 0),
    TRUE, "error")</f>
        <v>Off-peak</v>
      </c>
    </row>
    <row r="346" spans="1:11" x14ac:dyDescent="0.25">
      <c r="A346" s="111">
        <v>45146</v>
      </c>
      <c r="B346" s="86">
        <v>2.0833333333333332E-2</v>
      </c>
      <c r="C346" s="91">
        <v>12</v>
      </c>
      <c r="D346" s="118">
        <v>1</v>
      </c>
      <c r="E346" s="119">
        <v>0</v>
      </c>
      <c r="F346" s="119">
        <v>2.0833333333333332E-2</v>
      </c>
      <c r="G346" s="115">
        <f t="shared" si="16"/>
        <v>3</v>
      </c>
      <c r="H346" s="116" t="str" cm="1">
        <f t="array" ref="H346">_xlfn.IFS((G346&gt;=2)*(G346&lt;=6), "Weekday", G346=7, "Saturday", G346=1, "Sunday")</f>
        <v>Weekday</v>
      </c>
      <c r="I346" s="116">
        <f t="shared" si="17"/>
        <v>8</v>
      </c>
      <c r="J346" s="116" t="str">
        <f t="shared" si="15"/>
        <v>High season</v>
      </c>
      <c r="K346" s="117" t="str" cm="1">
        <f t="array" ref="K346">_xlfn.IFS(AND(H346="Weekday", J346="High season"), VLOOKUP(B346, high_weekday, 2, 0),
    AND(H346="Saturday", J346="High season"), VLOOKUP(B346, high_saturday, 2, 0),
    AND(H346="Sunday", J346="High season"), VLOOKUP(B346, high_sunday, 2, 0),
    AND(H346="Weekday", J346="Low season"), VLOOKUP(B346, low_weekdays, 2, 0),
    AND(H346="Saturday", J346="Low season"), VLOOKUP(B346, low_saturday, 2, 0),
    AND(H346="Sunday", J346="Low season"), VLOOKUP(B346, low_sunday, 2, 0),
    TRUE, "error")</f>
        <v>Off-peak</v>
      </c>
    </row>
    <row r="347" spans="1:11" x14ac:dyDescent="0.25">
      <c r="A347" s="111">
        <v>45146</v>
      </c>
      <c r="B347" s="86">
        <v>4.1666666666666664E-2</v>
      </c>
      <c r="C347" s="91">
        <v>10</v>
      </c>
      <c r="D347" s="118">
        <v>2</v>
      </c>
      <c r="E347" s="119">
        <v>2.0833333333333332E-2</v>
      </c>
      <c r="F347" s="119">
        <v>4.1666666666666664E-2</v>
      </c>
      <c r="G347" s="115">
        <f t="shared" si="16"/>
        <v>3</v>
      </c>
      <c r="H347" s="116" t="str" cm="1">
        <f t="array" ref="H347">_xlfn.IFS((G347&gt;=2)*(G347&lt;=6), "Weekday", G347=7, "Saturday", G347=1, "Sunday")</f>
        <v>Weekday</v>
      </c>
      <c r="I347" s="116">
        <f t="shared" si="17"/>
        <v>8</v>
      </c>
      <c r="J347" s="116" t="str">
        <f t="shared" si="15"/>
        <v>High season</v>
      </c>
      <c r="K347" s="117" t="str" cm="1">
        <f t="array" ref="K347">_xlfn.IFS(AND(H347="Weekday", J347="High season"), VLOOKUP(B347, high_weekday, 2, 0),
    AND(H347="Saturday", J347="High season"), VLOOKUP(B347, high_saturday, 2, 0),
    AND(H347="Sunday", J347="High season"), VLOOKUP(B347, high_sunday, 2, 0),
    AND(H347="Weekday", J347="Low season"), VLOOKUP(B347, low_weekdays, 2, 0),
    AND(H347="Saturday", J347="Low season"), VLOOKUP(B347, low_saturday, 2, 0),
    AND(H347="Sunday", J347="Low season"), VLOOKUP(B347, low_sunday, 2, 0),
    TRUE, "error")</f>
        <v>Off-peak</v>
      </c>
    </row>
    <row r="348" spans="1:11" x14ac:dyDescent="0.25">
      <c r="A348" s="111">
        <v>45146</v>
      </c>
      <c r="B348" s="86">
        <v>6.25E-2</v>
      </c>
      <c r="C348" s="91">
        <v>81</v>
      </c>
      <c r="D348" s="118">
        <v>3</v>
      </c>
      <c r="E348" s="119">
        <v>4.1666666666666664E-2</v>
      </c>
      <c r="F348" s="119">
        <v>6.25E-2</v>
      </c>
      <c r="G348" s="115">
        <f t="shared" si="16"/>
        <v>3</v>
      </c>
      <c r="H348" s="116" t="str" cm="1">
        <f t="array" ref="H348">_xlfn.IFS((G348&gt;=2)*(G348&lt;=6), "Weekday", G348=7, "Saturday", G348=1, "Sunday")</f>
        <v>Weekday</v>
      </c>
      <c r="I348" s="116">
        <f t="shared" si="17"/>
        <v>8</v>
      </c>
      <c r="J348" s="116" t="str">
        <f t="shared" si="15"/>
        <v>High season</v>
      </c>
      <c r="K348" s="117" t="str" cm="1">
        <f t="array" ref="K348">_xlfn.IFS(AND(H348="Weekday", J348="High season"), VLOOKUP(B348, high_weekday, 2, 0),
    AND(H348="Saturday", J348="High season"), VLOOKUP(B348, high_saturday, 2, 0),
    AND(H348="Sunday", J348="High season"), VLOOKUP(B348, high_sunday, 2, 0),
    AND(H348="Weekday", J348="Low season"), VLOOKUP(B348, low_weekdays, 2, 0),
    AND(H348="Saturday", J348="Low season"), VLOOKUP(B348, low_saturday, 2, 0),
    AND(H348="Sunday", J348="Low season"), VLOOKUP(B348, low_sunday, 2, 0),
    TRUE, "error")</f>
        <v>Off-peak</v>
      </c>
    </row>
    <row r="349" spans="1:11" x14ac:dyDescent="0.25">
      <c r="A349" s="111">
        <v>45146</v>
      </c>
      <c r="B349" s="86">
        <v>8.3333333333333301E-2</v>
      </c>
      <c r="C349" s="91">
        <v>34</v>
      </c>
      <c r="D349" s="118">
        <v>4</v>
      </c>
      <c r="E349" s="119">
        <v>6.25E-2</v>
      </c>
      <c r="F349" s="119">
        <v>8.3333333333333301E-2</v>
      </c>
      <c r="G349" s="115">
        <f t="shared" si="16"/>
        <v>3</v>
      </c>
      <c r="H349" s="116" t="str" cm="1">
        <f t="array" ref="H349">_xlfn.IFS((G349&gt;=2)*(G349&lt;=6), "Weekday", G349=7, "Saturday", G349=1, "Sunday")</f>
        <v>Weekday</v>
      </c>
      <c r="I349" s="116">
        <f t="shared" si="17"/>
        <v>8</v>
      </c>
      <c r="J349" s="116" t="str">
        <f t="shared" si="15"/>
        <v>High season</v>
      </c>
      <c r="K349" s="117" t="str" cm="1">
        <f t="array" ref="K349">_xlfn.IFS(AND(H349="Weekday", J349="High season"), VLOOKUP(B349, high_weekday, 2, 0),
    AND(H349="Saturday", J349="High season"), VLOOKUP(B349, high_saturday, 2, 0),
    AND(H349="Sunday", J349="High season"), VLOOKUP(B349, high_sunday, 2, 0),
    AND(H349="Weekday", J349="Low season"), VLOOKUP(B349, low_weekdays, 2, 0),
    AND(H349="Saturday", J349="Low season"), VLOOKUP(B349, low_saturday, 2, 0),
    AND(H349="Sunday", J349="Low season"), VLOOKUP(B349, low_sunday, 2, 0),
    TRUE, "error")</f>
        <v>Off-peak</v>
      </c>
    </row>
    <row r="350" spans="1:11" x14ac:dyDescent="0.25">
      <c r="A350" s="111">
        <v>45146</v>
      </c>
      <c r="B350" s="86">
        <v>0.104166666666667</v>
      </c>
      <c r="C350" s="91">
        <v>67</v>
      </c>
      <c r="D350" s="118">
        <v>5</v>
      </c>
      <c r="E350" s="119">
        <v>8.3333333333333301E-2</v>
      </c>
      <c r="F350" s="119">
        <v>0.104166666666667</v>
      </c>
      <c r="G350" s="115">
        <f t="shared" si="16"/>
        <v>3</v>
      </c>
      <c r="H350" s="116" t="str" cm="1">
        <f t="array" ref="H350">_xlfn.IFS((G350&gt;=2)*(G350&lt;=6), "Weekday", G350=7, "Saturday", G350=1, "Sunday")</f>
        <v>Weekday</v>
      </c>
      <c r="I350" s="116">
        <f t="shared" si="17"/>
        <v>8</v>
      </c>
      <c r="J350" s="116" t="str">
        <f t="shared" si="15"/>
        <v>High season</v>
      </c>
      <c r="K350" s="117" t="str" cm="1">
        <f t="array" ref="K350">_xlfn.IFS(AND(H350="Weekday", J350="High season"), VLOOKUP(B350, high_weekday, 2, 0),
    AND(H350="Saturday", J350="High season"), VLOOKUP(B350, high_saturday, 2, 0),
    AND(H350="Sunday", J350="High season"), VLOOKUP(B350, high_sunday, 2, 0),
    AND(H350="Weekday", J350="Low season"), VLOOKUP(B350, low_weekdays, 2, 0),
    AND(H350="Saturday", J350="Low season"), VLOOKUP(B350, low_saturday, 2, 0),
    AND(H350="Sunday", J350="Low season"), VLOOKUP(B350, low_sunday, 2, 0),
    TRUE, "error")</f>
        <v>Off-peak</v>
      </c>
    </row>
    <row r="351" spans="1:11" x14ac:dyDescent="0.25">
      <c r="A351" s="111">
        <v>45146</v>
      </c>
      <c r="B351" s="86">
        <v>0.125</v>
      </c>
      <c r="C351" s="91">
        <v>26</v>
      </c>
      <c r="D351" s="118">
        <v>6</v>
      </c>
      <c r="E351" s="119">
        <v>0.104166666666667</v>
      </c>
      <c r="F351" s="119">
        <v>0.125</v>
      </c>
      <c r="G351" s="115">
        <f t="shared" si="16"/>
        <v>3</v>
      </c>
      <c r="H351" s="116" t="str" cm="1">
        <f t="array" ref="H351">_xlfn.IFS((G351&gt;=2)*(G351&lt;=6), "Weekday", G351=7, "Saturday", G351=1, "Sunday")</f>
        <v>Weekday</v>
      </c>
      <c r="I351" s="116">
        <f t="shared" si="17"/>
        <v>8</v>
      </c>
      <c r="J351" s="116" t="str">
        <f t="shared" si="15"/>
        <v>High season</v>
      </c>
      <c r="K351" s="117" t="str" cm="1">
        <f t="array" ref="K351">_xlfn.IFS(AND(H351="Weekday", J351="High season"), VLOOKUP(B351, high_weekday, 2, 0),
    AND(H351="Saturday", J351="High season"), VLOOKUP(B351, high_saturday, 2, 0),
    AND(H351="Sunday", J351="High season"), VLOOKUP(B351, high_sunday, 2, 0),
    AND(H351="Weekday", J351="Low season"), VLOOKUP(B351, low_weekdays, 2, 0),
    AND(H351="Saturday", J351="Low season"), VLOOKUP(B351, low_saturday, 2, 0),
    AND(H351="Sunday", J351="Low season"), VLOOKUP(B351, low_sunday, 2, 0),
    TRUE, "error")</f>
        <v>Off-peak</v>
      </c>
    </row>
    <row r="352" spans="1:11" x14ac:dyDescent="0.25">
      <c r="A352" s="111">
        <v>45146</v>
      </c>
      <c r="B352" s="86">
        <v>0.14583333333333301</v>
      </c>
      <c r="C352" s="91">
        <v>22</v>
      </c>
      <c r="D352" s="118">
        <v>7</v>
      </c>
      <c r="E352" s="119">
        <v>0.125</v>
      </c>
      <c r="F352" s="119">
        <v>0.14583333333333301</v>
      </c>
      <c r="G352" s="115">
        <f t="shared" si="16"/>
        <v>3</v>
      </c>
      <c r="H352" s="116" t="str" cm="1">
        <f t="array" ref="H352">_xlfn.IFS((G352&gt;=2)*(G352&lt;=6), "Weekday", G352=7, "Saturday", G352=1, "Sunday")</f>
        <v>Weekday</v>
      </c>
      <c r="I352" s="116">
        <f t="shared" si="17"/>
        <v>8</v>
      </c>
      <c r="J352" s="116" t="str">
        <f t="shared" si="15"/>
        <v>High season</v>
      </c>
      <c r="K352" s="117" t="str" cm="1">
        <f t="array" ref="K352">_xlfn.IFS(AND(H352="Weekday", J352="High season"), VLOOKUP(B352, high_weekday, 2, 0),
    AND(H352="Saturday", J352="High season"), VLOOKUP(B352, high_saturday, 2, 0),
    AND(H352="Sunday", J352="High season"), VLOOKUP(B352, high_sunday, 2, 0),
    AND(H352="Weekday", J352="Low season"), VLOOKUP(B352, low_weekdays, 2, 0),
    AND(H352="Saturday", J352="Low season"), VLOOKUP(B352, low_saturday, 2, 0),
    AND(H352="Sunday", J352="Low season"), VLOOKUP(B352, low_sunday, 2, 0),
    TRUE, "error")</f>
        <v>Off-peak</v>
      </c>
    </row>
    <row r="353" spans="1:11" x14ac:dyDescent="0.25">
      <c r="A353" s="111">
        <v>45146</v>
      </c>
      <c r="B353" s="86">
        <v>0.16666666666666699</v>
      </c>
      <c r="C353" s="91">
        <v>69</v>
      </c>
      <c r="D353" s="118">
        <v>8</v>
      </c>
      <c r="E353" s="119">
        <v>0.14583333333333301</v>
      </c>
      <c r="F353" s="119">
        <v>0.16666666666666699</v>
      </c>
      <c r="G353" s="115">
        <f t="shared" si="16"/>
        <v>3</v>
      </c>
      <c r="H353" s="116" t="str" cm="1">
        <f t="array" ref="H353">_xlfn.IFS((G353&gt;=2)*(G353&lt;=6), "Weekday", G353=7, "Saturday", G353=1, "Sunday")</f>
        <v>Weekday</v>
      </c>
      <c r="I353" s="116">
        <f t="shared" si="17"/>
        <v>8</v>
      </c>
      <c r="J353" s="116" t="str">
        <f t="shared" si="15"/>
        <v>High season</v>
      </c>
      <c r="K353" s="117" t="str" cm="1">
        <f t="array" ref="K353">_xlfn.IFS(AND(H353="Weekday", J353="High season"), VLOOKUP(B353, high_weekday, 2, 0),
    AND(H353="Saturday", J353="High season"), VLOOKUP(B353, high_saturday, 2, 0),
    AND(H353="Sunday", J353="High season"), VLOOKUP(B353, high_sunday, 2, 0),
    AND(H353="Weekday", J353="Low season"), VLOOKUP(B353, low_weekdays, 2, 0),
    AND(H353="Saturday", J353="Low season"), VLOOKUP(B353, low_saturday, 2, 0),
    AND(H353="Sunday", J353="Low season"), VLOOKUP(B353, low_sunday, 2, 0),
    TRUE, "error")</f>
        <v>Off-peak</v>
      </c>
    </row>
    <row r="354" spans="1:11" x14ac:dyDescent="0.25">
      <c r="A354" s="111">
        <v>45146</v>
      </c>
      <c r="B354" s="86">
        <v>0.1875</v>
      </c>
      <c r="C354" s="91">
        <v>88</v>
      </c>
      <c r="D354" s="118">
        <v>9</v>
      </c>
      <c r="E354" s="119">
        <v>0.16666666666666699</v>
      </c>
      <c r="F354" s="119">
        <v>0.1875</v>
      </c>
      <c r="G354" s="115">
        <f t="shared" si="16"/>
        <v>3</v>
      </c>
      <c r="H354" s="116" t="str" cm="1">
        <f t="array" ref="H354">_xlfn.IFS((G354&gt;=2)*(G354&lt;=6), "Weekday", G354=7, "Saturday", G354=1, "Sunday")</f>
        <v>Weekday</v>
      </c>
      <c r="I354" s="116">
        <f t="shared" si="17"/>
        <v>8</v>
      </c>
      <c r="J354" s="116" t="str">
        <f t="shared" si="15"/>
        <v>High season</v>
      </c>
      <c r="K354" s="117" t="str" cm="1">
        <f t="array" ref="K354">_xlfn.IFS(AND(H354="Weekday", J354="High season"), VLOOKUP(B354, high_weekday, 2, 0),
    AND(H354="Saturday", J354="High season"), VLOOKUP(B354, high_saturday, 2, 0),
    AND(H354="Sunday", J354="High season"), VLOOKUP(B354, high_sunday, 2, 0),
    AND(H354="Weekday", J354="Low season"), VLOOKUP(B354, low_weekdays, 2, 0),
    AND(H354="Saturday", J354="Low season"), VLOOKUP(B354, low_saturday, 2, 0),
    AND(H354="Sunday", J354="Low season"), VLOOKUP(B354, low_sunday, 2, 0),
    TRUE, "error")</f>
        <v>Off-peak</v>
      </c>
    </row>
    <row r="355" spans="1:11" x14ac:dyDescent="0.25">
      <c r="A355" s="111">
        <v>45146</v>
      </c>
      <c r="B355" s="86">
        <v>0.20833333333333301</v>
      </c>
      <c r="C355" s="91">
        <v>15</v>
      </c>
      <c r="D355" s="118">
        <v>10</v>
      </c>
      <c r="E355" s="119">
        <v>0.1875</v>
      </c>
      <c r="F355" s="119">
        <v>0.20833333333333301</v>
      </c>
      <c r="G355" s="115">
        <f t="shared" si="16"/>
        <v>3</v>
      </c>
      <c r="H355" s="116" t="str" cm="1">
        <f t="array" ref="H355">_xlfn.IFS((G355&gt;=2)*(G355&lt;=6), "Weekday", G355=7, "Saturday", G355=1, "Sunday")</f>
        <v>Weekday</v>
      </c>
      <c r="I355" s="116">
        <f t="shared" si="17"/>
        <v>8</v>
      </c>
      <c r="J355" s="116" t="str">
        <f t="shared" si="15"/>
        <v>High season</v>
      </c>
      <c r="K355" s="117" t="str" cm="1">
        <f t="array" ref="K355">_xlfn.IFS(AND(H355="Weekday", J355="High season"), VLOOKUP(B355, high_weekday, 2, 0),
    AND(H355="Saturday", J355="High season"), VLOOKUP(B355, high_saturday, 2, 0),
    AND(H355="Sunday", J355="High season"), VLOOKUP(B355, high_sunday, 2, 0),
    AND(H355="Weekday", J355="Low season"), VLOOKUP(B355, low_weekdays, 2, 0),
    AND(H355="Saturday", J355="Low season"), VLOOKUP(B355, low_saturday, 2, 0),
    AND(H355="Sunday", J355="Low season"), VLOOKUP(B355, low_sunday, 2, 0),
    TRUE, "error")</f>
        <v>Off-peak</v>
      </c>
    </row>
    <row r="356" spans="1:11" x14ac:dyDescent="0.25">
      <c r="A356" s="111">
        <v>45146</v>
      </c>
      <c r="B356" s="86">
        <v>0.22916666666666699</v>
      </c>
      <c r="C356" s="91">
        <v>22</v>
      </c>
      <c r="D356" s="118">
        <v>11</v>
      </c>
      <c r="E356" s="119">
        <v>0.20833333333333301</v>
      </c>
      <c r="F356" s="119">
        <v>0.22916666666666699</v>
      </c>
      <c r="G356" s="115">
        <f t="shared" si="16"/>
        <v>3</v>
      </c>
      <c r="H356" s="116" t="str" cm="1">
        <f t="array" ref="H356">_xlfn.IFS((G356&gt;=2)*(G356&lt;=6), "Weekday", G356=7, "Saturday", G356=1, "Sunday")</f>
        <v>Weekday</v>
      </c>
      <c r="I356" s="116">
        <f t="shared" si="17"/>
        <v>8</v>
      </c>
      <c r="J356" s="116" t="str">
        <f t="shared" si="15"/>
        <v>High season</v>
      </c>
      <c r="K356" s="117" t="str" cm="1">
        <f t="array" ref="K356">_xlfn.IFS(AND(H356="Weekday", J356="High season"), VLOOKUP(B356, high_weekday, 2, 0),
    AND(H356="Saturday", J356="High season"), VLOOKUP(B356, high_saturday, 2, 0),
    AND(H356="Sunday", J356="High season"), VLOOKUP(B356, high_sunday, 2, 0),
    AND(H356="Weekday", J356="Low season"), VLOOKUP(B356, low_weekdays, 2, 0),
    AND(H356="Saturday", J356="Low season"), VLOOKUP(B356, low_saturday, 2, 0),
    AND(H356="Sunday", J356="Low season"), VLOOKUP(B356, low_sunday, 2, 0),
    TRUE, "error")</f>
        <v>Off-peak</v>
      </c>
    </row>
    <row r="357" spans="1:11" x14ac:dyDescent="0.25">
      <c r="A357" s="111">
        <v>45146</v>
      </c>
      <c r="B357" s="86">
        <v>0.25</v>
      </c>
      <c r="C357" s="91">
        <v>20</v>
      </c>
      <c r="D357" s="118">
        <v>12</v>
      </c>
      <c r="E357" s="119">
        <v>0.22916666666666699</v>
      </c>
      <c r="F357" s="119">
        <v>0.25</v>
      </c>
      <c r="G357" s="115">
        <f t="shared" si="16"/>
        <v>3</v>
      </c>
      <c r="H357" s="116" t="str" cm="1">
        <f t="array" ref="H357">_xlfn.IFS((G357&gt;=2)*(G357&lt;=6), "Weekday", G357=7, "Saturday", G357=1, "Sunday")</f>
        <v>Weekday</v>
      </c>
      <c r="I357" s="116">
        <f t="shared" si="17"/>
        <v>8</v>
      </c>
      <c r="J357" s="116" t="str">
        <f t="shared" si="15"/>
        <v>High season</v>
      </c>
      <c r="K357" s="117" t="str" cm="1">
        <f t="array" ref="K357">_xlfn.IFS(AND(H357="Weekday", J357="High season"), VLOOKUP(B357, high_weekday, 2, 0),
    AND(H357="Saturday", J357="High season"), VLOOKUP(B357, high_saturday, 2, 0),
    AND(H357="Sunday", J357="High season"), VLOOKUP(B357, high_sunday, 2, 0),
    AND(H357="Weekday", J357="Low season"), VLOOKUP(B357, low_weekdays, 2, 0),
    AND(H357="Saturday", J357="Low season"), VLOOKUP(B357, low_saturday, 2, 0),
    AND(H357="Sunday", J357="Low season"), VLOOKUP(B357, low_sunday, 2, 0),
    TRUE, "error")</f>
        <v>Off-peak</v>
      </c>
    </row>
    <row r="358" spans="1:11" x14ac:dyDescent="0.25">
      <c r="A358" s="111">
        <v>45146</v>
      </c>
      <c r="B358" s="86">
        <v>0.27083333333333298</v>
      </c>
      <c r="C358" s="91">
        <v>93</v>
      </c>
      <c r="D358" s="118">
        <v>13</v>
      </c>
      <c r="E358" s="119">
        <v>0.25</v>
      </c>
      <c r="F358" s="119">
        <v>0.27083333333333298</v>
      </c>
      <c r="G358" s="115">
        <f t="shared" si="16"/>
        <v>3</v>
      </c>
      <c r="H358" s="116" t="str" cm="1">
        <f t="array" ref="H358">_xlfn.IFS((G358&gt;=2)*(G358&lt;=6), "Weekday", G358=7, "Saturday", G358=1, "Sunday")</f>
        <v>Weekday</v>
      </c>
      <c r="I358" s="116">
        <f t="shared" si="17"/>
        <v>8</v>
      </c>
      <c r="J358" s="116" t="str">
        <f t="shared" si="15"/>
        <v>High season</v>
      </c>
      <c r="K358" s="117" t="str" cm="1">
        <f t="array" ref="K358">_xlfn.IFS(AND(H358="Weekday", J358="High season"), VLOOKUP(B358, high_weekday, 2, 0),
    AND(H358="Saturday", J358="High season"), VLOOKUP(B358, high_saturday, 2, 0),
    AND(H358="Sunday", J358="High season"), VLOOKUP(B358, high_sunday, 2, 0),
    AND(H358="Weekday", J358="Low season"), VLOOKUP(B358, low_weekdays, 2, 0),
    AND(H358="Saturday", J358="Low season"), VLOOKUP(B358, low_saturday, 2, 0),
    AND(H358="Sunday", J358="Low season"), VLOOKUP(B358, low_sunday, 2, 0),
    TRUE, "error")</f>
        <v>Peak</v>
      </c>
    </row>
    <row r="359" spans="1:11" x14ac:dyDescent="0.25">
      <c r="A359" s="111">
        <v>45146</v>
      </c>
      <c r="B359" s="86">
        <v>0.29166666666666702</v>
      </c>
      <c r="C359" s="91">
        <v>95</v>
      </c>
      <c r="D359" s="118">
        <v>14</v>
      </c>
      <c r="E359" s="119">
        <v>0.27083333333333298</v>
      </c>
      <c r="F359" s="119">
        <v>0.29166666666666702</v>
      </c>
      <c r="G359" s="115">
        <f t="shared" si="16"/>
        <v>3</v>
      </c>
      <c r="H359" s="116" t="str" cm="1">
        <f t="array" ref="H359">_xlfn.IFS((G359&gt;=2)*(G359&lt;=6), "Weekday", G359=7, "Saturday", G359=1, "Sunday")</f>
        <v>Weekday</v>
      </c>
      <c r="I359" s="116">
        <f t="shared" si="17"/>
        <v>8</v>
      </c>
      <c r="J359" s="116" t="str">
        <f t="shared" si="15"/>
        <v>High season</v>
      </c>
      <c r="K359" s="117" t="str" cm="1">
        <f t="array" ref="K359">_xlfn.IFS(AND(H359="Weekday", J359="High season"), VLOOKUP(B359, high_weekday, 2, 0),
    AND(H359="Saturday", J359="High season"), VLOOKUP(B359, high_saturday, 2, 0),
    AND(H359="Sunday", J359="High season"), VLOOKUP(B359, high_sunday, 2, 0),
    AND(H359="Weekday", J359="Low season"), VLOOKUP(B359, low_weekdays, 2, 0),
    AND(H359="Saturday", J359="Low season"), VLOOKUP(B359, low_saturday, 2, 0),
    AND(H359="Sunday", J359="Low season"), VLOOKUP(B359, low_sunday, 2, 0),
    TRUE, "error")</f>
        <v>Peak</v>
      </c>
    </row>
    <row r="360" spans="1:11" x14ac:dyDescent="0.25">
      <c r="A360" s="111">
        <v>45146</v>
      </c>
      <c r="B360" s="86">
        <v>0.3125</v>
      </c>
      <c r="C360" s="91">
        <v>89</v>
      </c>
      <c r="D360" s="118">
        <v>15</v>
      </c>
      <c r="E360" s="119">
        <v>0.29166666666666702</v>
      </c>
      <c r="F360" s="119">
        <v>0.3125</v>
      </c>
      <c r="G360" s="115">
        <f t="shared" si="16"/>
        <v>3</v>
      </c>
      <c r="H360" s="116" t="str" cm="1">
        <f t="array" ref="H360">_xlfn.IFS((G360&gt;=2)*(G360&lt;=6), "Weekday", G360=7, "Saturday", G360=1, "Sunday")</f>
        <v>Weekday</v>
      </c>
      <c r="I360" s="116">
        <f t="shared" si="17"/>
        <v>8</v>
      </c>
      <c r="J360" s="116" t="str">
        <f t="shared" si="15"/>
        <v>High season</v>
      </c>
      <c r="K360" s="117" t="str" cm="1">
        <f t="array" ref="K360">_xlfn.IFS(AND(H360="Weekday", J360="High season"), VLOOKUP(B360, high_weekday, 2, 0),
    AND(H360="Saturday", J360="High season"), VLOOKUP(B360, high_saturday, 2, 0),
    AND(H360="Sunday", J360="High season"), VLOOKUP(B360, high_sunday, 2, 0),
    AND(H360="Weekday", J360="Low season"), VLOOKUP(B360, low_weekdays, 2, 0),
    AND(H360="Saturday", J360="Low season"), VLOOKUP(B360, low_saturday, 2, 0),
    AND(H360="Sunday", J360="Low season"), VLOOKUP(B360, low_sunday, 2, 0),
    TRUE, "error")</f>
        <v>Peak</v>
      </c>
    </row>
    <row r="361" spans="1:11" x14ac:dyDescent="0.25">
      <c r="A361" s="111">
        <v>45146</v>
      </c>
      <c r="B361" s="86">
        <v>0.33333333333333298</v>
      </c>
      <c r="C361" s="91">
        <v>86</v>
      </c>
      <c r="D361" s="118">
        <v>16</v>
      </c>
      <c r="E361" s="119">
        <v>0.3125</v>
      </c>
      <c r="F361" s="119">
        <v>0.33333333333333298</v>
      </c>
      <c r="G361" s="115">
        <f t="shared" si="16"/>
        <v>3</v>
      </c>
      <c r="H361" s="116" t="str" cm="1">
        <f t="array" ref="H361">_xlfn.IFS((G361&gt;=2)*(G361&lt;=6), "Weekday", G361=7, "Saturday", G361=1, "Sunday")</f>
        <v>Weekday</v>
      </c>
      <c r="I361" s="116">
        <f t="shared" si="17"/>
        <v>8</v>
      </c>
      <c r="J361" s="116" t="str">
        <f t="shared" si="15"/>
        <v>High season</v>
      </c>
      <c r="K361" s="117" t="str" cm="1">
        <f t="array" ref="K361">_xlfn.IFS(AND(H361="Weekday", J361="High season"), VLOOKUP(B361, high_weekday, 2, 0),
    AND(H361="Saturday", J361="High season"), VLOOKUP(B361, high_saturday, 2, 0),
    AND(H361="Sunday", J361="High season"), VLOOKUP(B361, high_sunday, 2, 0),
    AND(H361="Weekday", J361="Low season"), VLOOKUP(B361, low_weekdays, 2, 0),
    AND(H361="Saturday", J361="Low season"), VLOOKUP(B361, low_saturday, 2, 0),
    AND(H361="Sunday", J361="Low season"), VLOOKUP(B361, low_sunday, 2, 0),
    TRUE, "error")</f>
        <v>Peak</v>
      </c>
    </row>
    <row r="362" spans="1:11" x14ac:dyDescent="0.25">
      <c r="A362" s="111">
        <v>45146</v>
      </c>
      <c r="B362" s="86">
        <v>0.35416666666666702</v>
      </c>
      <c r="C362" s="91">
        <v>56</v>
      </c>
      <c r="D362" s="118">
        <v>17</v>
      </c>
      <c r="E362" s="119">
        <v>0.33333333333333298</v>
      </c>
      <c r="F362" s="119">
        <v>0.35416666666666702</v>
      </c>
      <c r="G362" s="115">
        <f t="shared" si="16"/>
        <v>3</v>
      </c>
      <c r="H362" s="116" t="str" cm="1">
        <f t="array" ref="H362">_xlfn.IFS((G362&gt;=2)*(G362&lt;=6), "Weekday", G362=7, "Saturday", G362=1, "Sunday")</f>
        <v>Weekday</v>
      </c>
      <c r="I362" s="116">
        <f t="shared" si="17"/>
        <v>8</v>
      </c>
      <c r="J362" s="116" t="str">
        <f t="shared" si="15"/>
        <v>High season</v>
      </c>
      <c r="K362" s="117" t="str" cm="1">
        <f t="array" ref="K362">_xlfn.IFS(AND(H362="Weekday", J362="High season"), VLOOKUP(B362, high_weekday, 2, 0),
    AND(H362="Saturday", J362="High season"), VLOOKUP(B362, high_saturday, 2, 0),
    AND(H362="Sunday", J362="High season"), VLOOKUP(B362, high_sunday, 2, 0),
    AND(H362="Weekday", J362="Low season"), VLOOKUP(B362, low_weekdays, 2, 0),
    AND(H362="Saturday", J362="Low season"), VLOOKUP(B362, low_saturday, 2, 0),
    AND(H362="Sunday", J362="Low season"), VLOOKUP(B362, low_sunday, 2, 0),
    TRUE, "error")</f>
        <v>Peak</v>
      </c>
    </row>
    <row r="363" spans="1:11" x14ac:dyDescent="0.25">
      <c r="A363" s="111">
        <v>45146</v>
      </c>
      <c r="B363" s="86">
        <v>0.375</v>
      </c>
      <c r="C363" s="91">
        <v>62</v>
      </c>
      <c r="D363" s="118">
        <v>18</v>
      </c>
      <c r="E363" s="119">
        <v>0.35416666666666702</v>
      </c>
      <c r="F363" s="119">
        <v>0.375</v>
      </c>
      <c r="G363" s="115">
        <f t="shared" si="16"/>
        <v>3</v>
      </c>
      <c r="H363" s="116" t="str" cm="1">
        <f t="array" ref="H363">_xlfn.IFS((G363&gt;=2)*(G363&lt;=6), "Weekday", G363=7, "Saturday", G363=1, "Sunday")</f>
        <v>Weekday</v>
      </c>
      <c r="I363" s="116">
        <f t="shared" si="17"/>
        <v>8</v>
      </c>
      <c r="J363" s="116" t="str">
        <f t="shared" si="15"/>
        <v>High season</v>
      </c>
      <c r="K363" s="117" t="str" cm="1">
        <f t="array" ref="K363">_xlfn.IFS(AND(H363="Weekday", J363="High season"), VLOOKUP(B363, high_weekday, 2, 0),
    AND(H363="Saturday", J363="High season"), VLOOKUP(B363, high_saturday, 2, 0),
    AND(H363="Sunday", J363="High season"), VLOOKUP(B363, high_sunday, 2, 0),
    AND(H363="Weekday", J363="Low season"), VLOOKUP(B363, low_weekdays, 2, 0),
    AND(H363="Saturday", J363="Low season"), VLOOKUP(B363, low_saturday, 2, 0),
    AND(H363="Sunday", J363="Low season"), VLOOKUP(B363, low_sunday, 2, 0),
    TRUE, "error")</f>
        <v>Peak</v>
      </c>
    </row>
    <row r="364" spans="1:11" x14ac:dyDescent="0.25">
      <c r="A364" s="111">
        <v>45146</v>
      </c>
      <c r="B364" s="86">
        <v>0.39583333333333298</v>
      </c>
      <c r="C364" s="91">
        <v>82</v>
      </c>
      <c r="D364" s="118">
        <v>19</v>
      </c>
      <c r="E364" s="119">
        <v>0.375</v>
      </c>
      <c r="F364" s="119">
        <v>0.39583333333333298</v>
      </c>
      <c r="G364" s="115">
        <f t="shared" si="16"/>
        <v>3</v>
      </c>
      <c r="H364" s="116" t="str" cm="1">
        <f t="array" ref="H364">_xlfn.IFS((G364&gt;=2)*(G364&lt;=6), "Weekday", G364=7, "Saturday", G364=1, "Sunday")</f>
        <v>Weekday</v>
      </c>
      <c r="I364" s="116">
        <f t="shared" si="17"/>
        <v>8</v>
      </c>
      <c r="J364" s="116" t="str">
        <f t="shared" si="15"/>
        <v>High season</v>
      </c>
      <c r="K364" s="117" t="str" cm="1">
        <f t="array" ref="K364">_xlfn.IFS(AND(H364="Weekday", J364="High season"), VLOOKUP(B364, high_weekday, 2, 0),
    AND(H364="Saturday", J364="High season"), VLOOKUP(B364, high_saturday, 2, 0),
    AND(H364="Sunday", J364="High season"), VLOOKUP(B364, high_sunday, 2, 0),
    AND(H364="Weekday", J364="Low season"), VLOOKUP(B364, low_weekdays, 2, 0),
    AND(H364="Saturday", J364="Low season"), VLOOKUP(B364, low_saturday, 2, 0),
    AND(H364="Sunday", J364="Low season"), VLOOKUP(B364, low_sunday, 2, 0),
    TRUE, "error")</f>
        <v>Standard</v>
      </c>
    </row>
    <row r="365" spans="1:11" x14ac:dyDescent="0.25">
      <c r="A365" s="111">
        <v>45146</v>
      </c>
      <c r="B365" s="86">
        <v>0.41666666666666702</v>
      </c>
      <c r="C365" s="91">
        <v>94</v>
      </c>
      <c r="D365" s="118">
        <v>20</v>
      </c>
      <c r="E365" s="119">
        <v>0.39583333333333298</v>
      </c>
      <c r="F365" s="119">
        <v>0.41666666666666702</v>
      </c>
      <c r="G365" s="115">
        <f t="shared" si="16"/>
        <v>3</v>
      </c>
      <c r="H365" s="116" t="str" cm="1">
        <f t="array" ref="H365">_xlfn.IFS((G365&gt;=2)*(G365&lt;=6), "Weekday", G365=7, "Saturday", G365=1, "Sunday")</f>
        <v>Weekday</v>
      </c>
      <c r="I365" s="116">
        <f t="shared" si="17"/>
        <v>8</v>
      </c>
      <c r="J365" s="116" t="str">
        <f t="shared" si="15"/>
        <v>High season</v>
      </c>
      <c r="K365" s="117" t="str" cm="1">
        <f t="array" ref="K365">_xlfn.IFS(AND(H365="Weekday", J365="High season"), VLOOKUP(B365, high_weekday, 2, 0),
    AND(H365="Saturday", J365="High season"), VLOOKUP(B365, high_saturday, 2, 0),
    AND(H365="Sunday", J365="High season"), VLOOKUP(B365, high_sunday, 2, 0),
    AND(H365="Weekday", J365="Low season"), VLOOKUP(B365, low_weekdays, 2, 0),
    AND(H365="Saturday", J365="Low season"), VLOOKUP(B365, low_saturday, 2, 0),
    AND(H365="Sunday", J365="Low season"), VLOOKUP(B365, low_sunday, 2, 0),
    TRUE, "error")</f>
        <v>Standard</v>
      </c>
    </row>
    <row r="366" spans="1:11" x14ac:dyDescent="0.25">
      <c r="A366" s="111">
        <v>45146</v>
      </c>
      <c r="B366" s="86">
        <v>0.4375</v>
      </c>
      <c r="C366" s="91">
        <v>96</v>
      </c>
      <c r="D366" s="118">
        <v>21</v>
      </c>
      <c r="E366" s="119">
        <v>0.41666666666666702</v>
      </c>
      <c r="F366" s="119">
        <v>0.4375</v>
      </c>
      <c r="G366" s="115">
        <f t="shared" si="16"/>
        <v>3</v>
      </c>
      <c r="H366" s="116" t="str" cm="1">
        <f t="array" ref="H366">_xlfn.IFS((G366&gt;=2)*(G366&lt;=6), "Weekday", G366=7, "Saturday", G366=1, "Sunday")</f>
        <v>Weekday</v>
      </c>
      <c r="I366" s="116">
        <f t="shared" si="17"/>
        <v>8</v>
      </c>
      <c r="J366" s="116" t="str">
        <f t="shared" si="15"/>
        <v>High season</v>
      </c>
      <c r="K366" s="117" t="str" cm="1">
        <f t="array" ref="K366">_xlfn.IFS(AND(H366="Weekday", J366="High season"), VLOOKUP(B366, high_weekday, 2, 0),
    AND(H366="Saturday", J366="High season"), VLOOKUP(B366, high_saturday, 2, 0),
    AND(H366="Sunday", J366="High season"), VLOOKUP(B366, high_sunday, 2, 0),
    AND(H366="Weekday", J366="Low season"), VLOOKUP(B366, low_weekdays, 2, 0),
    AND(H366="Saturday", J366="Low season"), VLOOKUP(B366, low_saturday, 2, 0),
    AND(H366="Sunday", J366="Low season"), VLOOKUP(B366, low_sunday, 2, 0),
    TRUE, "error")</f>
        <v>Standard</v>
      </c>
    </row>
    <row r="367" spans="1:11" x14ac:dyDescent="0.25">
      <c r="A367" s="111">
        <v>45146</v>
      </c>
      <c r="B367" s="86">
        <v>0.45833333333333298</v>
      </c>
      <c r="C367" s="91">
        <v>100</v>
      </c>
      <c r="D367" s="118">
        <v>22</v>
      </c>
      <c r="E367" s="119">
        <v>0.4375</v>
      </c>
      <c r="F367" s="119">
        <v>0.45833333333333298</v>
      </c>
      <c r="G367" s="115">
        <f t="shared" si="16"/>
        <v>3</v>
      </c>
      <c r="H367" s="116" t="str" cm="1">
        <f t="array" ref="H367">_xlfn.IFS((G367&gt;=2)*(G367&lt;=6), "Weekday", G367=7, "Saturday", G367=1, "Sunday")</f>
        <v>Weekday</v>
      </c>
      <c r="I367" s="116">
        <f t="shared" si="17"/>
        <v>8</v>
      </c>
      <c r="J367" s="116" t="str">
        <f t="shared" si="15"/>
        <v>High season</v>
      </c>
      <c r="K367" s="117" t="str" cm="1">
        <f t="array" ref="K367">_xlfn.IFS(AND(H367="Weekday", J367="High season"), VLOOKUP(B367, high_weekday, 2, 0),
    AND(H367="Saturday", J367="High season"), VLOOKUP(B367, high_saturday, 2, 0),
    AND(H367="Sunday", J367="High season"), VLOOKUP(B367, high_sunday, 2, 0),
    AND(H367="Weekday", J367="Low season"), VLOOKUP(B367, low_weekdays, 2, 0),
    AND(H367="Saturday", J367="Low season"), VLOOKUP(B367, low_saturday, 2, 0),
    AND(H367="Sunday", J367="Low season"), VLOOKUP(B367, low_sunday, 2, 0),
    TRUE, "error")</f>
        <v>Standard</v>
      </c>
    </row>
    <row r="368" spans="1:11" x14ac:dyDescent="0.25">
      <c r="A368" s="111">
        <v>45146</v>
      </c>
      <c r="B368" s="86">
        <v>0.47916666666666702</v>
      </c>
      <c r="C368" s="91">
        <v>25</v>
      </c>
      <c r="D368" s="118">
        <v>23</v>
      </c>
      <c r="E368" s="119">
        <v>0.45833333333333298</v>
      </c>
      <c r="F368" s="119">
        <v>0.47916666666666702</v>
      </c>
      <c r="G368" s="115">
        <f t="shared" si="16"/>
        <v>3</v>
      </c>
      <c r="H368" s="116" t="str" cm="1">
        <f t="array" ref="H368">_xlfn.IFS((G368&gt;=2)*(G368&lt;=6), "Weekday", G368=7, "Saturday", G368=1, "Sunday")</f>
        <v>Weekday</v>
      </c>
      <c r="I368" s="116">
        <f t="shared" si="17"/>
        <v>8</v>
      </c>
      <c r="J368" s="116" t="str">
        <f t="shared" si="15"/>
        <v>High season</v>
      </c>
      <c r="K368" s="117" t="str" cm="1">
        <f t="array" ref="K368">_xlfn.IFS(AND(H368="Weekday", J368="High season"), VLOOKUP(B368, high_weekday, 2, 0),
    AND(H368="Saturday", J368="High season"), VLOOKUP(B368, high_saturday, 2, 0),
    AND(H368="Sunday", J368="High season"), VLOOKUP(B368, high_sunday, 2, 0),
    AND(H368="Weekday", J368="Low season"), VLOOKUP(B368, low_weekdays, 2, 0),
    AND(H368="Saturday", J368="Low season"), VLOOKUP(B368, low_saturday, 2, 0),
    AND(H368="Sunday", J368="Low season"), VLOOKUP(B368, low_sunday, 2, 0),
    TRUE, "error")</f>
        <v>Standard</v>
      </c>
    </row>
    <row r="369" spans="1:11" x14ac:dyDescent="0.25">
      <c r="A369" s="111">
        <v>45146</v>
      </c>
      <c r="B369" s="86">
        <v>0.5</v>
      </c>
      <c r="C369" s="91">
        <v>84</v>
      </c>
      <c r="D369" s="118">
        <v>24</v>
      </c>
      <c r="E369" s="119">
        <v>0.47916666666666702</v>
      </c>
      <c r="F369" s="119">
        <v>0.5</v>
      </c>
      <c r="G369" s="115">
        <f t="shared" si="16"/>
        <v>3</v>
      </c>
      <c r="H369" s="116" t="str" cm="1">
        <f t="array" ref="H369">_xlfn.IFS((G369&gt;=2)*(G369&lt;=6), "Weekday", G369=7, "Saturday", G369=1, "Sunday")</f>
        <v>Weekday</v>
      </c>
      <c r="I369" s="116">
        <f t="shared" si="17"/>
        <v>8</v>
      </c>
      <c r="J369" s="116" t="str">
        <f t="shared" si="15"/>
        <v>High season</v>
      </c>
      <c r="K369" s="117" t="str" cm="1">
        <f t="array" ref="K369">_xlfn.IFS(AND(H369="Weekday", J369="High season"), VLOOKUP(B369, high_weekday, 2, 0),
    AND(H369="Saturday", J369="High season"), VLOOKUP(B369, high_saturday, 2, 0),
    AND(H369="Sunday", J369="High season"), VLOOKUP(B369, high_sunday, 2, 0),
    AND(H369="Weekday", J369="Low season"), VLOOKUP(B369, low_weekdays, 2, 0),
    AND(H369="Saturday", J369="Low season"), VLOOKUP(B369, low_saturday, 2, 0),
    AND(H369="Sunday", J369="Low season"), VLOOKUP(B369, low_sunday, 2, 0),
    TRUE, "error")</f>
        <v>Standard</v>
      </c>
    </row>
    <row r="370" spans="1:11" x14ac:dyDescent="0.25">
      <c r="A370" s="111">
        <v>45146</v>
      </c>
      <c r="B370" s="86">
        <v>0.52083333333333304</v>
      </c>
      <c r="C370" s="91">
        <v>94</v>
      </c>
      <c r="D370" s="118">
        <v>25</v>
      </c>
      <c r="E370" s="119">
        <v>0.5</v>
      </c>
      <c r="F370" s="119">
        <v>0.52083333333333304</v>
      </c>
      <c r="G370" s="115">
        <f t="shared" si="16"/>
        <v>3</v>
      </c>
      <c r="H370" s="116" t="str" cm="1">
        <f t="array" ref="H370">_xlfn.IFS((G370&gt;=2)*(G370&lt;=6), "Weekday", G370=7, "Saturday", G370=1, "Sunday")</f>
        <v>Weekday</v>
      </c>
      <c r="I370" s="116">
        <f t="shared" si="17"/>
        <v>8</v>
      </c>
      <c r="J370" s="116" t="str">
        <f t="shared" si="15"/>
        <v>High season</v>
      </c>
      <c r="K370" s="117" t="str" cm="1">
        <f t="array" ref="K370">_xlfn.IFS(AND(H370="Weekday", J370="High season"), VLOOKUP(B370, high_weekday, 2, 0),
    AND(H370="Saturday", J370="High season"), VLOOKUP(B370, high_saturday, 2, 0),
    AND(H370="Sunday", J370="High season"), VLOOKUP(B370, high_sunday, 2, 0),
    AND(H370="Weekday", J370="Low season"), VLOOKUP(B370, low_weekdays, 2, 0),
    AND(H370="Saturday", J370="Low season"), VLOOKUP(B370, low_saturday, 2, 0),
    AND(H370="Sunday", J370="Low season"), VLOOKUP(B370, low_sunday, 2, 0),
    TRUE, "error")</f>
        <v>Standard</v>
      </c>
    </row>
    <row r="371" spans="1:11" x14ac:dyDescent="0.25">
      <c r="A371" s="111">
        <v>45146</v>
      </c>
      <c r="B371" s="86">
        <v>0.54166666666666696</v>
      </c>
      <c r="C371" s="91">
        <v>83</v>
      </c>
      <c r="D371" s="118">
        <v>26</v>
      </c>
      <c r="E371" s="119">
        <v>0.52083333333333304</v>
      </c>
      <c r="F371" s="119">
        <v>0.54166666666666696</v>
      </c>
      <c r="G371" s="115">
        <f t="shared" si="16"/>
        <v>3</v>
      </c>
      <c r="H371" s="116" t="str" cm="1">
        <f t="array" ref="H371">_xlfn.IFS((G371&gt;=2)*(G371&lt;=6), "Weekday", G371=7, "Saturday", G371=1, "Sunday")</f>
        <v>Weekday</v>
      </c>
      <c r="I371" s="116">
        <f t="shared" si="17"/>
        <v>8</v>
      </c>
      <c r="J371" s="116" t="str">
        <f t="shared" si="15"/>
        <v>High season</v>
      </c>
      <c r="K371" s="117" t="str" cm="1">
        <f t="array" ref="K371">_xlfn.IFS(AND(H371="Weekday", J371="High season"), VLOOKUP(B371, high_weekday, 2, 0),
    AND(H371="Saturday", J371="High season"), VLOOKUP(B371, high_saturday, 2, 0),
    AND(H371="Sunday", J371="High season"), VLOOKUP(B371, high_sunday, 2, 0),
    AND(H371="Weekday", J371="Low season"), VLOOKUP(B371, low_weekdays, 2, 0),
    AND(H371="Saturday", J371="Low season"), VLOOKUP(B371, low_saturday, 2, 0),
    AND(H371="Sunday", J371="Low season"), VLOOKUP(B371, low_sunday, 2, 0),
    TRUE, "error")</f>
        <v>Standard</v>
      </c>
    </row>
    <row r="372" spans="1:11" x14ac:dyDescent="0.25">
      <c r="A372" s="111">
        <v>45146</v>
      </c>
      <c r="B372" s="86">
        <v>0.5625</v>
      </c>
      <c r="C372" s="91">
        <v>73</v>
      </c>
      <c r="D372" s="118">
        <v>27</v>
      </c>
      <c r="E372" s="119">
        <v>0.54166666666666696</v>
      </c>
      <c r="F372" s="119">
        <v>0.5625</v>
      </c>
      <c r="G372" s="115">
        <f t="shared" si="16"/>
        <v>3</v>
      </c>
      <c r="H372" s="116" t="str" cm="1">
        <f t="array" ref="H372">_xlfn.IFS((G372&gt;=2)*(G372&lt;=6), "Weekday", G372=7, "Saturday", G372=1, "Sunday")</f>
        <v>Weekday</v>
      </c>
      <c r="I372" s="116">
        <f t="shared" si="17"/>
        <v>8</v>
      </c>
      <c r="J372" s="116" t="str">
        <f t="shared" si="15"/>
        <v>High season</v>
      </c>
      <c r="K372" s="117" t="str" cm="1">
        <f t="array" ref="K372">_xlfn.IFS(AND(H372="Weekday", J372="High season"), VLOOKUP(B372, high_weekday, 2, 0),
    AND(H372="Saturday", J372="High season"), VLOOKUP(B372, high_saturday, 2, 0),
    AND(H372="Sunday", J372="High season"), VLOOKUP(B372, high_sunday, 2, 0),
    AND(H372="Weekday", J372="Low season"), VLOOKUP(B372, low_weekdays, 2, 0),
    AND(H372="Saturday", J372="Low season"), VLOOKUP(B372, low_saturday, 2, 0),
    AND(H372="Sunday", J372="Low season"), VLOOKUP(B372, low_sunday, 2, 0),
    TRUE, "error")</f>
        <v>Standard</v>
      </c>
    </row>
    <row r="373" spans="1:11" x14ac:dyDescent="0.25">
      <c r="A373" s="111">
        <v>45146</v>
      </c>
      <c r="B373" s="86">
        <v>0.58333333333333304</v>
      </c>
      <c r="C373" s="91">
        <v>99</v>
      </c>
      <c r="D373" s="118">
        <v>28</v>
      </c>
      <c r="E373" s="119">
        <v>0.5625</v>
      </c>
      <c r="F373" s="119">
        <v>0.58333333333333304</v>
      </c>
      <c r="G373" s="115">
        <f t="shared" si="16"/>
        <v>3</v>
      </c>
      <c r="H373" s="116" t="str" cm="1">
        <f t="array" ref="H373">_xlfn.IFS((G373&gt;=2)*(G373&lt;=6), "Weekday", G373=7, "Saturday", G373=1, "Sunday")</f>
        <v>Weekday</v>
      </c>
      <c r="I373" s="116">
        <f t="shared" si="17"/>
        <v>8</v>
      </c>
      <c r="J373" s="116" t="str">
        <f t="shared" si="15"/>
        <v>High season</v>
      </c>
      <c r="K373" s="117" t="str" cm="1">
        <f t="array" ref="K373">_xlfn.IFS(AND(H373="Weekday", J373="High season"), VLOOKUP(B373, high_weekday, 2, 0),
    AND(H373="Saturday", J373="High season"), VLOOKUP(B373, high_saturday, 2, 0),
    AND(H373="Sunday", J373="High season"), VLOOKUP(B373, high_sunday, 2, 0),
    AND(H373="Weekday", J373="Low season"), VLOOKUP(B373, low_weekdays, 2, 0),
    AND(H373="Saturday", J373="Low season"), VLOOKUP(B373, low_saturday, 2, 0),
    AND(H373="Sunday", J373="Low season"), VLOOKUP(B373, low_sunday, 2, 0),
    TRUE, "error")</f>
        <v>Standard</v>
      </c>
    </row>
    <row r="374" spans="1:11" x14ac:dyDescent="0.25">
      <c r="A374" s="111">
        <v>45146</v>
      </c>
      <c r="B374" s="86">
        <v>0.60416666666666696</v>
      </c>
      <c r="C374" s="91">
        <v>46</v>
      </c>
      <c r="D374" s="118">
        <v>29</v>
      </c>
      <c r="E374" s="119">
        <v>0.58333333333333304</v>
      </c>
      <c r="F374" s="119">
        <v>0.60416666666666696</v>
      </c>
      <c r="G374" s="115">
        <f t="shared" si="16"/>
        <v>3</v>
      </c>
      <c r="H374" s="116" t="str" cm="1">
        <f t="array" ref="H374">_xlfn.IFS((G374&gt;=2)*(G374&lt;=6), "Weekday", G374=7, "Saturday", G374=1, "Sunday")</f>
        <v>Weekday</v>
      </c>
      <c r="I374" s="116">
        <f t="shared" si="17"/>
        <v>8</v>
      </c>
      <c r="J374" s="116" t="str">
        <f t="shared" si="15"/>
        <v>High season</v>
      </c>
      <c r="K374" s="117" t="str" cm="1">
        <f t="array" ref="K374">_xlfn.IFS(AND(H374="Weekday", J374="High season"), VLOOKUP(B374, high_weekday, 2, 0),
    AND(H374="Saturday", J374="High season"), VLOOKUP(B374, high_saturday, 2, 0),
    AND(H374="Sunday", J374="High season"), VLOOKUP(B374, high_sunday, 2, 0),
    AND(H374="Weekday", J374="Low season"), VLOOKUP(B374, low_weekdays, 2, 0),
    AND(H374="Saturday", J374="Low season"), VLOOKUP(B374, low_saturday, 2, 0),
    AND(H374="Sunday", J374="Low season"), VLOOKUP(B374, low_sunday, 2, 0),
    TRUE, "error")</f>
        <v>Standard</v>
      </c>
    </row>
    <row r="375" spans="1:11" x14ac:dyDescent="0.25">
      <c r="A375" s="111">
        <v>45146</v>
      </c>
      <c r="B375" s="86">
        <v>0.625</v>
      </c>
      <c r="C375" s="91">
        <v>88</v>
      </c>
      <c r="D375" s="118">
        <v>30</v>
      </c>
      <c r="E375" s="119">
        <v>0.60416666666666696</v>
      </c>
      <c r="F375" s="119">
        <v>0.625</v>
      </c>
      <c r="G375" s="115">
        <f t="shared" si="16"/>
        <v>3</v>
      </c>
      <c r="H375" s="116" t="str" cm="1">
        <f t="array" ref="H375">_xlfn.IFS((G375&gt;=2)*(G375&lt;=6), "Weekday", G375=7, "Saturday", G375=1, "Sunday")</f>
        <v>Weekday</v>
      </c>
      <c r="I375" s="116">
        <f t="shared" si="17"/>
        <v>8</v>
      </c>
      <c r="J375" s="116" t="str">
        <f t="shared" si="15"/>
        <v>High season</v>
      </c>
      <c r="K375" s="117" t="str" cm="1">
        <f t="array" ref="K375">_xlfn.IFS(AND(H375="Weekday", J375="High season"), VLOOKUP(B375, high_weekday, 2, 0),
    AND(H375="Saturday", J375="High season"), VLOOKUP(B375, high_saturday, 2, 0),
    AND(H375="Sunday", J375="High season"), VLOOKUP(B375, high_sunday, 2, 0),
    AND(H375="Weekday", J375="Low season"), VLOOKUP(B375, low_weekdays, 2, 0),
    AND(H375="Saturday", J375="Low season"), VLOOKUP(B375, low_saturday, 2, 0),
    AND(H375="Sunday", J375="Low season"), VLOOKUP(B375, low_sunday, 2, 0),
    TRUE, "error")</f>
        <v>Standard</v>
      </c>
    </row>
    <row r="376" spans="1:11" x14ac:dyDescent="0.25">
      <c r="A376" s="111">
        <v>45146</v>
      </c>
      <c r="B376" s="86">
        <v>0.64583333333333304</v>
      </c>
      <c r="C376" s="91">
        <v>97</v>
      </c>
      <c r="D376" s="118">
        <v>31</v>
      </c>
      <c r="E376" s="119">
        <v>0.625</v>
      </c>
      <c r="F376" s="119">
        <v>0.64583333333333304</v>
      </c>
      <c r="G376" s="115">
        <f t="shared" si="16"/>
        <v>3</v>
      </c>
      <c r="H376" s="116" t="str" cm="1">
        <f t="array" ref="H376">_xlfn.IFS((G376&gt;=2)*(G376&lt;=6), "Weekday", G376=7, "Saturday", G376=1, "Sunday")</f>
        <v>Weekday</v>
      </c>
      <c r="I376" s="116">
        <f t="shared" si="17"/>
        <v>8</v>
      </c>
      <c r="J376" s="116" t="str">
        <f t="shared" si="15"/>
        <v>High season</v>
      </c>
      <c r="K376" s="117" t="str" cm="1">
        <f t="array" ref="K376">_xlfn.IFS(AND(H376="Weekday", J376="High season"), VLOOKUP(B376, high_weekday, 2, 0),
    AND(H376="Saturday", J376="High season"), VLOOKUP(B376, high_saturday, 2, 0),
    AND(H376="Sunday", J376="High season"), VLOOKUP(B376, high_sunday, 2, 0),
    AND(H376="Weekday", J376="Low season"), VLOOKUP(B376, low_weekdays, 2, 0),
    AND(H376="Saturday", J376="Low season"), VLOOKUP(B376, low_saturday, 2, 0),
    AND(H376="Sunday", J376="Low season"), VLOOKUP(B376, low_sunday, 2, 0),
    TRUE, "error")</f>
        <v>Standard</v>
      </c>
    </row>
    <row r="377" spans="1:11" x14ac:dyDescent="0.25">
      <c r="A377" s="111">
        <v>45146</v>
      </c>
      <c r="B377" s="86">
        <v>0.66666666666666696</v>
      </c>
      <c r="C377" s="91">
        <v>57</v>
      </c>
      <c r="D377" s="118">
        <v>32</v>
      </c>
      <c r="E377" s="119">
        <v>0.64583333333333304</v>
      </c>
      <c r="F377" s="119">
        <v>0.66666666666666696</v>
      </c>
      <c r="G377" s="115">
        <f t="shared" si="16"/>
        <v>3</v>
      </c>
      <c r="H377" s="116" t="str" cm="1">
        <f t="array" ref="H377">_xlfn.IFS((G377&gt;=2)*(G377&lt;=6), "Weekday", G377=7, "Saturday", G377=1, "Sunday")</f>
        <v>Weekday</v>
      </c>
      <c r="I377" s="116">
        <f t="shared" si="17"/>
        <v>8</v>
      </c>
      <c r="J377" s="116" t="str">
        <f t="shared" si="15"/>
        <v>High season</v>
      </c>
      <c r="K377" s="117" t="str" cm="1">
        <f t="array" ref="K377">_xlfn.IFS(AND(H377="Weekday", J377="High season"), VLOOKUP(B377, high_weekday, 2, 0),
    AND(H377="Saturday", J377="High season"), VLOOKUP(B377, high_saturday, 2, 0),
    AND(H377="Sunday", J377="High season"), VLOOKUP(B377, high_sunday, 2, 0),
    AND(H377="Weekday", J377="Low season"), VLOOKUP(B377, low_weekdays, 2, 0),
    AND(H377="Saturday", J377="Low season"), VLOOKUP(B377, low_saturday, 2, 0),
    AND(H377="Sunday", J377="Low season"), VLOOKUP(B377, low_sunday, 2, 0),
    TRUE, "error")</f>
        <v>Standard</v>
      </c>
    </row>
    <row r="378" spans="1:11" x14ac:dyDescent="0.25">
      <c r="A378" s="111">
        <v>45146</v>
      </c>
      <c r="B378" s="86">
        <v>0.6875</v>
      </c>
      <c r="C378" s="91">
        <v>70</v>
      </c>
      <c r="D378" s="118">
        <v>33</v>
      </c>
      <c r="E378" s="119">
        <v>0.66666666666666696</v>
      </c>
      <c r="F378" s="119">
        <v>0.6875</v>
      </c>
      <c r="G378" s="115">
        <f t="shared" si="16"/>
        <v>3</v>
      </c>
      <c r="H378" s="116" t="str" cm="1">
        <f t="array" ref="H378">_xlfn.IFS((G378&gt;=2)*(G378&lt;=6), "Weekday", G378=7, "Saturday", G378=1, "Sunday")</f>
        <v>Weekday</v>
      </c>
      <c r="I378" s="116">
        <f t="shared" si="17"/>
        <v>8</v>
      </c>
      <c r="J378" s="116" t="str">
        <f t="shared" ref="J378:J441" si="18">IF(AND(I378&gt;6, I378&lt;9), "High season", "Low season")</f>
        <v>High season</v>
      </c>
      <c r="K378" s="117" t="str" cm="1">
        <f t="array" ref="K378">_xlfn.IFS(AND(H378="Weekday", J378="High season"), VLOOKUP(B378, high_weekday, 2, 0),
    AND(H378="Saturday", J378="High season"), VLOOKUP(B378, high_saturday, 2, 0),
    AND(H378="Sunday", J378="High season"), VLOOKUP(B378, high_sunday, 2, 0),
    AND(H378="Weekday", J378="Low season"), VLOOKUP(B378, low_weekdays, 2, 0),
    AND(H378="Saturday", J378="Low season"), VLOOKUP(B378, low_saturday, 2, 0),
    AND(H378="Sunday", J378="Low season"), VLOOKUP(B378, low_sunday, 2, 0),
    TRUE, "error")</f>
        <v>Standard</v>
      </c>
    </row>
    <row r="379" spans="1:11" x14ac:dyDescent="0.25">
      <c r="A379" s="111">
        <v>45146</v>
      </c>
      <c r="B379" s="86">
        <v>0.70833333333333304</v>
      </c>
      <c r="C379" s="91">
        <v>17</v>
      </c>
      <c r="D379" s="118">
        <v>34</v>
      </c>
      <c r="E379" s="119">
        <v>0.6875</v>
      </c>
      <c r="F379" s="119">
        <v>0.70833333333333304</v>
      </c>
      <c r="G379" s="115">
        <f t="shared" ref="G379:G442" si="19">WEEKDAY(A379)</f>
        <v>3</v>
      </c>
      <c r="H379" s="116" t="str" cm="1">
        <f t="array" ref="H379">_xlfn.IFS((G379&gt;=2)*(G379&lt;=6), "Weekday", G379=7, "Saturday", G379=1, "Sunday")</f>
        <v>Weekday</v>
      </c>
      <c r="I379" s="116">
        <f t="shared" ref="I379:I442" si="20">MONTH(A379)</f>
        <v>8</v>
      </c>
      <c r="J379" s="116" t="str">
        <f t="shared" si="18"/>
        <v>High season</v>
      </c>
      <c r="K379" s="117" t="str" cm="1">
        <f t="array" ref="K379">_xlfn.IFS(AND(H379="Weekday", J379="High season"), VLOOKUP(B379, high_weekday, 2, 0),
    AND(H379="Saturday", J379="High season"), VLOOKUP(B379, high_saturday, 2, 0),
    AND(H379="Sunday", J379="High season"), VLOOKUP(B379, high_sunday, 2, 0),
    AND(H379="Weekday", J379="Low season"), VLOOKUP(B379, low_weekdays, 2, 0),
    AND(H379="Saturday", J379="Low season"), VLOOKUP(B379, low_saturday, 2, 0),
    AND(H379="Sunday", J379="Low season"), VLOOKUP(B379, low_sunday, 2, 0),
    TRUE, "error")</f>
        <v>Standard</v>
      </c>
    </row>
    <row r="380" spans="1:11" x14ac:dyDescent="0.25">
      <c r="A380" s="111">
        <v>45146</v>
      </c>
      <c r="B380" s="86">
        <v>0.72916666666666696</v>
      </c>
      <c r="C380" s="91">
        <v>43</v>
      </c>
      <c r="D380" s="118">
        <v>35</v>
      </c>
      <c r="E380" s="119">
        <v>0.70833333333333304</v>
      </c>
      <c r="F380" s="119">
        <v>0.72916666666666696</v>
      </c>
      <c r="G380" s="115">
        <f t="shared" si="19"/>
        <v>3</v>
      </c>
      <c r="H380" s="116" t="str" cm="1">
        <f t="array" ref="H380">_xlfn.IFS((G380&gt;=2)*(G380&lt;=6), "Weekday", G380=7, "Saturday", G380=1, "Sunday")</f>
        <v>Weekday</v>
      </c>
      <c r="I380" s="116">
        <f t="shared" si="20"/>
        <v>8</v>
      </c>
      <c r="J380" s="116" t="str">
        <f t="shared" si="18"/>
        <v>High season</v>
      </c>
      <c r="K380" s="117" t="str" cm="1">
        <f t="array" ref="K380">_xlfn.IFS(AND(H380="Weekday", J380="High season"), VLOOKUP(B380, high_weekday, 2, 0),
    AND(H380="Saturday", J380="High season"), VLOOKUP(B380, high_saturday, 2, 0),
    AND(H380="Sunday", J380="High season"), VLOOKUP(B380, high_sunday, 2, 0),
    AND(H380="Weekday", J380="Low season"), VLOOKUP(B380, low_weekdays, 2, 0),
    AND(H380="Saturday", J380="Low season"), VLOOKUP(B380, low_saturday, 2, 0),
    AND(H380="Sunday", J380="Low season"), VLOOKUP(B380, low_sunday, 2, 0),
    TRUE, "error")</f>
        <v>Peak</v>
      </c>
    </row>
    <row r="381" spans="1:11" x14ac:dyDescent="0.25">
      <c r="A381" s="111">
        <v>45146</v>
      </c>
      <c r="B381" s="86">
        <v>0.75</v>
      </c>
      <c r="C381" s="91">
        <v>58</v>
      </c>
      <c r="D381" s="118">
        <v>36</v>
      </c>
      <c r="E381" s="119">
        <v>0.72916666666666696</v>
      </c>
      <c r="F381" s="119">
        <v>0.75</v>
      </c>
      <c r="G381" s="115">
        <f t="shared" si="19"/>
        <v>3</v>
      </c>
      <c r="H381" s="116" t="str" cm="1">
        <f t="array" ref="H381">_xlfn.IFS((G381&gt;=2)*(G381&lt;=6), "Weekday", G381=7, "Saturday", G381=1, "Sunday")</f>
        <v>Weekday</v>
      </c>
      <c r="I381" s="116">
        <f t="shared" si="20"/>
        <v>8</v>
      </c>
      <c r="J381" s="116" t="str">
        <f t="shared" si="18"/>
        <v>High season</v>
      </c>
      <c r="K381" s="117" t="str" cm="1">
        <f t="array" ref="K381">_xlfn.IFS(AND(H381="Weekday", J381="High season"), VLOOKUP(B381, high_weekday, 2, 0),
    AND(H381="Saturday", J381="High season"), VLOOKUP(B381, high_saturday, 2, 0),
    AND(H381="Sunday", J381="High season"), VLOOKUP(B381, high_sunday, 2, 0),
    AND(H381="Weekday", J381="Low season"), VLOOKUP(B381, low_weekdays, 2, 0),
    AND(H381="Saturday", J381="Low season"), VLOOKUP(B381, low_saturday, 2, 0),
    AND(H381="Sunday", J381="Low season"), VLOOKUP(B381, low_sunday, 2, 0),
    TRUE, "error")</f>
        <v>Peak</v>
      </c>
    </row>
    <row r="382" spans="1:11" x14ac:dyDescent="0.25">
      <c r="A382" s="111">
        <v>45146</v>
      </c>
      <c r="B382" s="86">
        <v>0.77083333333333304</v>
      </c>
      <c r="C382" s="91">
        <v>83</v>
      </c>
      <c r="D382" s="118">
        <v>37</v>
      </c>
      <c r="E382" s="119">
        <v>0.75</v>
      </c>
      <c r="F382" s="119">
        <v>0.77083333333333304</v>
      </c>
      <c r="G382" s="115">
        <f t="shared" si="19"/>
        <v>3</v>
      </c>
      <c r="H382" s="116" t="str" cm="1">
        <f t="array" ref="H382">_xlfn.IFS((G382&gt;=2)*(G382&lt;=6), "Weekday", G382=7, "Saturday", G382=1, "Sunday")</f>
        <v>Weekday</v>
      </c>
      <c r="I382" s="116">
        <f t="shared" si="20"/>
        <v>8</v>
      </c>
      <c r="J382" s="116" t="str">
        <f t="shared" si="18"/>
        <v>High season</v>
      </c>
      <c r="K382" s="117" t="str" cm="1">
        <f t="array" ref="K382">_xlfn.IFS(AND(H382="Weekday", J382="High season"), VLOOKUP(B382, high_weekday, 2, 0),
    AND(H382="Saturday", J382="High season"), VLOOKUP(B382, high_saturday, 2, 0),
    AND(H382="Sunday", J382="High season"), VLOOKUP(B382, high_sunday, 2, 0),
    AND(H382="Weekday", J382="Low season"), VLOOKUP(B382, low_weekdays, 2, 0),
    AND(H382="Saturday", J382="Low season"), VLOOKUP(B382, low_saturday, 2, 0),
    AND(H382="Sunday", J382="Low season"), VLOOKUP(B382, low_sunday, 2, 0),
    TRUE, "error")</f>
        <v>Peak</v>
      </c>
    </row>
    <row r="383" spans="1:11" x14ac:dyDescent="0.25">
      <c r="A383" s="111">
        <v>45146</v>
      </c>
      <c r="B383" s="86">
        <v>0.79166666666666696</v>
      </c>
      <c r="C383" s="91">
        <v>96</v>
      </c>
      <c r="D383" s="118">
        <v>38</v>
      </c>
      <c r="E383" s="119">
        <v>0.77083333333333304</v>
      </c>
      <c r="F383" s="119">
        <v>0.79166666666666696</v>
      </c>
      <c r="G383" s="115">
        <f t="shared" si="19"/>
        <v>3</v>
      </c>
      <c r="H383" s="116" t="str" cm="1">
        <f t="array" ref="H383">_xlfn.IFS((G383&gt;=2)*(G383&lt;=6), "Weekday", G383=7, "Saturday", G383=1, "Sunday")</f>
        <v>Weekday</v>
      </c>
      <c r="I383" s="116">
        <f t="shared" si="20"/>
        <v>8</v>
      </c>
      <c r="J383" s="116" t="str">
        <f t="shared" si="18"/>
        <v>High season</v>
      </c>
      <c r="K383" s="117" t="str" cm="1">
        <f t="array" ref="K383">_xlfn.IFS(AND(H383="Weekday", J383="High season"), VLOOKUP(B383, high_weekday, 2, 0),
    AND(H383="Saturday", J383="High season"), VLOOKUP(B383, high_saturday, 2, 0),
    AND(H383="Sunday", J383="High season"), VLOOKUP(B383, high_sunday, 2, 0),
    AND(H383="Weekday", J383="Low season"), VLOOKUP(B383, low_weekdays, 2, 0),
    AND(H383="Saturday", J383="Low season"), VLOOKUP(B383, low_saturday, 2, 0),
    AND(H383="Sunday", J383="Low season"), VLOOKUP(B383, low_sunday, 2, 0),
    TRUE, "error")</f>
        <v>Peak</v>
      </c>
    </row>
    <row r="384" spans="1:11" x14ac:dyDescent="0.25">
      <c r="A384" s="111">
        <v>45146</v>
      </c>
      <c r="B384" s="86">
        <v>0.8125</v>
      </c>
      <c r="C384" s="91">
        <v>86</v>
      </c>
      <c r="D384" s="118">
        <v>39</v>
      </c>
      <c r="E384" s="119">
        <v>0.79166666666666696</v>
      </c>
      <c r="F384" s="119">
        <v>0.8125</v>
      </c>
      <c r="G384" s="115">
        <f t="shared" si="19"/>
        <v>3</v>
      </c>
      <c r="H384" s="116" t="str" cm="1">
        <f t="array" ref="H384">_xlfn.IFS((G384&gt;=2)*(G384&lt;=6), "Weekday", G384=7, "Saturday", G384=1, "Sunday")</f>
        <v>Weekday</v>
      </c>
      <c r="I384" s="116">
        <f t="shared" si="20"/>
        <v>8</v>
      </c>
      <c r="J384" s="116" t="str">
        <f t="shared" si="18"/>
        <v>High season</v>
      </c>
      <c r="K384" s="117" t="str" cm="1">
        <f t="array" ref="K384">_xlfn.IFS(AND(H384="Weekday", J384="High season"), VLOOKUP(B384, high_weekday, 2, 0),
    AND(H384="Saturday", J384="High season"), VLOOKUP(B384, high_saturday, 2, 0),
    AND(H384="Sunday", J384="High season"), VLOOKUP(B384, high_sunday, 2, 0),
    AND(H384="Weekday", J384="Low season"), VLOOKUP(B384, low_weekdays, 2, 0),
    AND(H384="Saturday", J384="Low season"), VLOOKUP(B384, low_saturday, 2, 0),
    AND(H384="Sunday", J384="Low season"), VLOOKUP(B384, low_sunday, 2, 0),
    TRUE, "error")</f>
        <v>Standard</v>
      </c>
    </row>
    <row r="385" spans="1:11" x14ac:dyDescent="0.25">
      <c r="A385" s="111">
        <v>45146</v>
      </c>
      <c r="B385" s="86">
        <v>0.83333333333333304</v>
      </c>
      <c r="C385" s="91">
        <v>72</v>
      </c>
      <c r="D385" s="118">
        <v>40</v>
      </c>
      <c r="E385" s="119">
        <v>0.8125</v>
      </c>
      <c r="F385" s="119">
        <v>0.83333333333333304</v>
      </c>
      <c r="G385" s="115">
        <f t="shared" si="19"/>
        <v>3</v>
      </c>
      <c r="H385" s="116" t="str" cm="1">
        <f t="array" ref="H385">_xlfn.IFS((G385&gt;=2)*(G385&lt;=6), "Weekday", G385=7, "Saturday", G385=1, "Sunday")</f>
        <v>Weekday</v>
      </c>
      <c r="I385" s="116">
        <f t="shared" si="20"/>
        <v>8</v>
      </c>
      <c r="J385" s="116" t="str">
        <f t="shared" si="18"/>
        <v>High season</v>
      </c>
      <c r="K385" s="117" t="str" cm="1">
        <f t="array" ref="K385">_xlfn.IFS(AND(H385="Weekday", J385="High season"), VLOOKUP(B385, high_weekday, 2, 0),
    AND(H385="Saturday", J385="High season"), VLOOKUP(B385, high_saturday, 2, 0),
    AND(H385="Sunday", J385="High season"), VLOOKUP(B385, high_sunday, 2, 0),
    AND(H385="Weekday", J385="Low season"), VLOOKUP(B385, low_weekdays, 2, 0),
    AND(H385="Saturday", J385="Low season"), VLOOKUP(B385, low_saturday, 2, 0),
    AND(H385="Sunday", J385="Low season"), VLOOKUP(B385, low_sunday, 2, 0),
    TRUE, "error")</f>
        <v>Standard</v>
      </c>
    </row>
    <row r="386" spans="1:11" x14ac:dyDescent="0.25">
      <c r="A386" s="111">
        <v>45146</v>
      </c>
      <c r="B386" s="86">
        <v>0.85416666666666696</v>
      </c>
      <c r="C386" s="91">
        <v>27</v>
      </c>
      <c r="D386" s="118">
        <v>41</v>
      </c>
      <c r="E386" s="119">
        <v>0.83333333333333304</v>
      </c>
      <c r="F386" s="119">
        <v>0.85416666666666696</v>
      </c>
      <c r="G386" s="115">
        <f t="shared" si="19"/>
        <v>3</v>
      </c>
      <c r="H386" s="116" t="str" cm="1">
        <f t="array" ref="H386">_xlfn.IFS((G386&gt;=2)*(G386&lt;=6), "Weekday", G386=7, "Saturday", G386=1, "Sunday")</f>
        <v>Weekday</v>
      </c>
      <c r="I386" s="116">
        <f t="shared" si="20"/>
        <v>8</v>
      </c>
      <c r="J386" s="116" t="str">
        <f t="shared" si="18"/>
        <v>High season</v>
      </c>
      <c r="K386" s="117" t="str" cm="1">
        <f t="array" ref="K386">_xlfn.IFS(AND(H386="Weekday", J386="High season"), VLOOKUP(B386, high_weekday, 2, 0),
    AND(H386="Saturday", J386="High season"), VLOOKUP(B386, high_saturday, 2, 0),
    AND(H386="Sunday", J386="High season"), VLOOKUP(B386, high_sunday, 2, 0),
    AND(H386="Weekday", J386="Low season"), VLOOKUP(B386, low_weekdays, 2, 0),
    AND(H386="Saturday", J386="Low season"), VLOOKUP(B386, low_saturday, 2, 0),
    AND(H386="Sunday", J386="Low season"), VLOOKUP(B386, low_sunday, 2, 0),
    TRUE, "error")</f>
        <v>Standard</v>
      </c>
    </row>
    <row r="387" spans="1:11" x14ac:dyDescent="0.25">
      <c r="A387" s="111">
        <v>45146</v>
      </c>
      <c r="B387" s="86">
        <v>0.875</v>
      </c>
      <c r="C387" s="91">
        <v>53</v>
      </c>
      <c r="D387" s="118">
        <v>42</v>
      </c>
      <c r="E387" s="119">
        <v>0.85416666666666696</v>
      </c>
      <c r="F387" s="119">
        <v>0.875</v>
      </c>
      <c r="G387" s="115">
        <f t="shared" si="19"/>
        <v>3</v>
      </c>
      <c r="H387" s="116" t="str" cm="1">
        <f t="array" ref="H387">_xlfn.IFS((G387&gt;=2)*(G387&lt;=6), "Weekday", G387=7, "Saturday", G387=1, "Sunday")</f>
        <v>Weekday</v>
      </c>
      <c r="I387" s="116">
        <f t="shared" si="20"/>
        <v>8</v>
      </c>
      <c r="J387" s="116" t="str">
        <f t="shared" si="18"/>
        <v>High season</v>
      </c>
      <c r="K387" s="117" t="str" cm="1">
        <f t="array" ref="K387">_xlfn.IFS(AND(H387="Weekday", J387="High season"), VLOOKUP(B387, high_weekday, 2, 0),
    AND(H387="Saturday", J387="High season"), VLOOKUP(B387, high_saturday, 2, 0),
    AND(H387="Sunday", J387="High season"), VLOOKUP(B387, high_sunday, 2, 0),
    AND(H387="Weekday", J387="Low season"), VLOOKUP(B387, low_weekdays, 2, 0),
    AND(H387="Saturday", J387="Low season"), VLOOKUP(B387, low_saturday, 2, 0),
    AND(H387="Sunday", J387="Low season"), VLOOKUP(B387, low_sunday, 2, 0),
    TRUE, "error")</f>
        <v>Standard</v>
      </c>
    </row>
    <row r="388" spans="1:11" x14ac:dyDescent="0.25">
      <c r="A388" s="111">
        <v>45146</v>
      </c>
      <c r="B388" s="86">
        <v>0.89583333333333304</v>
      </c>
      <c r="C388" s="91">
        <v>75</v>
      </c>
      <c r="D388" s="118">
        <v>43</v>
      </c>
      <c r="E388" s="119">
        <v>0.875</v>
      </c>
      <c r="F388" s="119">
        <v>0.89583333333333304</v>
      </c>
      <c r="G388" s="115">
        <f t="shared" si="19"/>
        <v>3</v>
      </c>
      <c r="H388" s="116" t="str" cm="1">
        <f t="array" ref="H388">_xlfn.IFS((G388&gt;=2)*(G388&lt;=6), "Weekday", G388=7, "Saturday", G388=1, "Sunday")</f>
        <v>Weekday</v>
      </c>
      <c r="I388" s="116">
        <f t="shared" si="20"/>
        <v>8</v>
      </c>
      <c r="J388" s="116" t="str">
        <f t="shared" si="18"/>
        <v>High season</v>
      </c>
      <c r="K388" s="117" t="str" cm="1">
        <f t="array" ref="K388">_xlfn.IFS(AND(H388="Weekday", J388="High season"), VLOOKUP(B388, high_weekday, 2, 0),
    AND(H388="Saturday", J388="High season"), VLOOKUP(B388, high_saturday, 2, 0),
    AND(H388="Sunday", J388="High season"), VLOOKUP(B388, high_sunday, 2, 0),
    AND(H388="Weekday", J388="Low season"), VLOOKUP(B388, low_weekdays, 2, 0),
    AND(H388="Saturday", J388="Low season"), VLOOKUP(B388, low_saturday, 2, 0),
    AND(H388="Sunday", J388="Low season"), VLOOKUP(B388, low_sunday, 2, 0),
    TRUE, "error")</f>
        <v>Standard</v>
      </c>
    </row>
    <row r="389" spans="1:11" x14ac:dyDescent="0.25">
      <c r="A389" s="111">
        <v>45146</v>
      </c>
      <c r="B389" s="86">
        <v>0.91666666666666696</v>
      </c>
      <c r="C389" s="91">
        <v>41</v>
      </c>
      <c r="D389" s="118">
        <v>44</v>
      </c>
      <c r="E389" s="119">
        <v>0.89583333333333304</v>
      </c>
      <c r="F389" s="119">
        <v>0.91666666666666696</v>
      </c>
      <c r="G389" s="115">
        <f t="shared" si="19"/>
        <v>3</v>
      </c>
      <c r="H389" s="116" t="str" cm="1">
        <f t="array" ref="H389">_xlfn.IFS((G389&gt;=2)*(G389&lt;=6), "Weekday", G389=7, "Saturday", G389=1, "Sunday")</f>
        <v>Weekday</v>
      </c>
      <c r="I389" s="116">
        <f t="shared" si="20"/>
        <v>8</v>
      </c>
      <c r="J389" s="116" t="str">
        <f t="shared" si="18"/>
        <v>High season</v>
      </c>
      <c r="K389" s="117" t="str" cm="1">
        <f t="array" ref="K389">_xlfn.IFS(AND(H389="Weekday", J389="High season"), VLOOKUP(B389, high_weekday, 2, 0),
    AND(H389="Saturday", J389="High season"), VLOOKUP(B389, high_saturday, 2, 0),
    AND(H389="Sunday", J389="High season"), VLOOKUP(B389, high_sunday, 2, 0),
    AND(H389="Weekday", J389="Low season"), VLOOKUP(B389, low_weekdays, 2, 0),
    AND(H389="Saturday", J389="Low season"), VLOOKUP(B389, low_saturday, 2, 0),
    AND(H389="Sunday", J389="Low season"), VLOOKUP(B389, low_sunday, 2, 0),
    TRUE, "error")</f>
        <v>Standard</v>
      </c>
    </row>
    <row r="390" spans="1:11" x14ac:dyDescent="0.25">
      <c r="A390" s="111">
        <v>45146</v>
      </c>
      <c r="B390" s="86">
        <v>0.9375</v>
      </c>
      <c r="C390" s="91">
        <v>100</v>
      </c>
      <c r="D390" s="118">
        <v>45</v>
      </c>
      <c r="E390" s="119">
        <v>0.91666666666666696</v>
      </c>
      <c r="F390" s="119">
        <v>0.9375</v>
      </c>
      <c r="G390" s="115">
        <f t="shared" si="19"/>
        <v>3</v>
      </c>
      <c r="H390" s="116" t="str" cm="1">
        <f t="array" ref="H390">_xlfn.IFS((G390&gt;=2)*(G390&lt;=6), "Weekday", G390=7, "Saturday", G390=1, "Sunday")</f>
        <v>Weekday</v>
      </c>
      <c r="I390" s="116">
        <f t="shared" si="20"/>
        <v>8</v>
      </c>
      <c r="J390" s="116" t="str">
        <f t="shared" si="18"/>
        <v>High season</v>
      </c>
      <c r="K390" s="117" t="str" cm="1">
        <f t="array" ref="K390">_xlfn.IFS(AND(H390="Weekday", J390="High season"), VLOOKUP(B390, high_weekday, 2, 0),
    AND(H390="Saturday", J390="High season"), VLOOKUP(B390, high_saturday, 2, 0),
    AND(H390="Sunday", J390="High season"), VLOOKUP(B390, high_sunday, 2, 0),
    AND(H390="Weekday", J390="Low season"), VLOOKUP(B390, low_weekdays, 2, 0),
    AND(H390="Saturday", J390="Low season"), VLOOKUP(B390, low_saturday, 2, 0),
    AND(H390="Sunday", J390="Low season"), VLOOKUP(B390, low_sunday, 2, 0),
    TRUE, "error")</f>
        <v>Off-peak</v>
      </c>
    </row>
    <row r="391" spans="1:11" x14ac:dyDescent="0.25">
      <c r="A391" s="111">
        <v>45146</v>
      </c>
      <c r="B391" s="86">
        <v>0.95833333333333304</v>
      </c>
      <c r="C391" s="91">
        <v>25</v>
      </c>
      <c r="D391" s="118">
        <v>46</v>
      </c>
      <c r="E391" s="119">
        <v>0.9375</v>
      </c>
      <c r="F391" s="119">
        <v>0.95833333333333304</v>
      </c>
      <c r="G391" s="115">
        <f t="shared" si="19"/>
        <v>3</v>
      </c>
      <c r="H391" s="116" t="str" cm="1">
        <f t="array" ref="H391">_xlfn.IFS((G391&gt;=2)*(G391&lt;=6), "Weekday", G391=7, "Saturday", G391=1, "Sunday")</f>
        <v>Weekday</v>
      </c>
      <c r="I391" s="116">
        <f t="shared" si="20"/>
        <v>8</v>
      </c>
      <c r="J391" s="116" t="str">
        <f t="shared" si="18"/>
        <v>High season</v>
      </c>
      <c r="K391" s="117" t="str" cm="1">
        <f t="array" ref="K391">_xlfn.IFS(AND(H391="Weekday", J391="High season"), VLOOKUP(B391, high_weekday, 2, 0),
    AND(H391="Saturday", J391="High season"), VLOOKUP(B391, high_saturday, 2, 0),
    AND(H391="Sunday", J391="High season"), VLOOKUP(B391, high_sunday, 2, 0),
    AND(H391="Weekday", J391="Low season"), VLOOKUP(B391, low_weekdays, 2, 0),
    AND(H391="Saturday", J391="Low season"), VLOOKUP(B391, low_saturday, 2, 0),
    AND(H391="Sunday", J391="Low season"), VLOOKUP(B391, low_sunday, 2, 0),
    TRUE, "error")</f>
        <v>Off-peak</v>
      </c>
    </row>
    <row r="392" spans="1:11" x14ac:dyDescent="0.25">
      <c r="A392" s="111">
        <v>45146</v>
      </c>
      <c r="B392" s="86">
        <v>0.97916666666666696</v>
      </c>
      <c r="C392" s="91">
        <v>32</v>
      </c>
      <c r="D392" s="118">
        <v>47</v>
      </c>
      <c r="E392" s="119">
        <v>0.95833333333333304</v>
      </c>
      <c r="F392" s="119">
        <v>0.97916666666666696</v>
      </c>
      <c r="G392" s="115">
        <f t="shared" si="19"/>
        <v>3</v>
      </c>
      <c r="H392" s="116" t="str" cm="1">
        <f t="array" ref="H392">_xlfn.IFS((G392&gt;=2)*(G392&lt;=6), "Weekday", G392=7, "Saturday", G392=1, "Sunday")</f>
        <v>Weekday</v>
      </c>
      <c r="I392" s="116">
        <f t="shared" si="20"/>
        <v>8</v>
      </c>
      <c r="J392" s="116" t="str">
        <f t="shared" si="18"/>
        <v>High season</v>
      </c>
      <c r="K392" s="117" t="str" cm="1">
        <f t="array" ref="K392">_xlfn.IFS(AND(H392="Weekday", J392="High season"), VLOOKUP(B392, high_weekday, 2, 0),
    AND(H392="Saturday", J392="High season"), VLOOKUP(B392, high_saturday, 2, 0),
    AND(H392="Sunday", J392="High season"), VLOOKUP(B392, high_sunday, 2, 0),
    AND(H392="Weekday", J392="Low season"), VLOOKUP(B392, low_weekdays, 2, 0),
    AND(H392="Saturday", J392="Low season"), VLOOKUP(B392, low_saturday, 2, 0),
    AND(H392="Sunday", J392="Low season"), VLOOKUP(B392, low_sunday, 2, 0),
    TRUE, "error")</f>
        <v>Off-peak</v>
      </c>
    </row>
    <row r="393" spans="1:11" x14ac:dyDescent="0.25">
      <c r="A393" s="111">
        <v>45146</v>
      </c>
      <c r="B393" s="86">
        <v>1</v>
      </c>
      <c r="C393" s="91">
        <v>37</v>
      </c>
      <c r="D393" s="118">
        <v>48</v>
      </c>
      <c r="E393" s="119">
        <v>0.97916666666666696</v>
      </c>
      <c r="F393" s="119">
        <v>1</v>
      </c>
      <c r="G393" s="115">
        <f t="shared" si="19"/>
        <v>3</v>
      </c>
      <c r="H393" s="116" t="str" cm="1">
        <f t="array" ref="H393">_xlfn.IFS((G393&gt;=2)*(G393&lt;=6), "Weekday", G393=7, "Saturday", G393=1, "Sunday")</f>
        <v>Weekday</v>
      </c>
      <c r="I393" s="116">
        <f t="shared" si="20"/>
        <v>8</v>
      </c>
      <c r="J393" s="116" t="str">
        <f t="shared" si="18"/>
        <v>High season</v>
      </c>
      <c r="K393" s="117" t="str" cm="1">
        <f t="array" ref="K393">_xlfn.IFS(AND(H393="Weekday", J393="High season"), VLOOKUP(B393, high_weekday, 2, 0),
    AND(H393="Saturday", J393="High season"), VLOOKUP(B393, high_saturday, 2, 0),
    AND(H393="Sunday", J393="High season"), VLOOKUP(B393, high_sunday, 2, 0),
    AND(H393="Weekday", J393="Low season"), VLOOKUP(B393, low_weekdays, 2, 0),
    AND(H393="Saturday", J393="Low season"), VLOOKUP(B393, low_saturday, 2, 0),
    AND(H393="Sunday", J393="Low season"), VLOOKUP(B393, low_sunday, 2, 0),
    TRUE, "error")</f>
        <v>Off-peak</v>
      </c>
    </row>
    <row r="394" spans="1:11" x14ac:dyDescent="0.25">
      <c r="A394" s="111">
        <v>45147</v>
      </c>
      <c r="B394" s="86">
        <v>2.0833333333333332E-2</v>
      </c>
      <c r="C394" s="91">
        <v>12</v>
      </c>
      <c r="D394" s="118">
        <v>1</v>
      </c>
      <c r="E394" s="119">
        <v>0</v>
      </c>
      <c r="F394" s="119">
        <v>2.0833333333333332E-2</v>
      </c>
      <c r="G394" s="115">
        <f t="shared" si="19"/>
        <v>4</v>
      </c>
      <c r="H394" s="116" t="str" cm="1">
        <f t="array" ref="H394">_xlfn.IFS((G394&gt;=2)*(G394&lt;=6), "Weekday", G394=7, "Saturday", G394=1, "Sunday")</f>
        <v>Weekday</v>
      </c>
      <c r="I394" s="116">
        <f t="shared" si="20"/>
        <v>8</v>
      </c>
      <c r="J394" s="116" t="str">
        <f t="shared" si="18"/>
        <v>High season</v>
      </c>
      <c r="K394" s="117" t="str" cm="1">
        <f t="array" ref="K394">_xlfn.IFS(AND(H394="Weekday", J394="High season"), VLOOKUP(B394, high_weekday, 2, 0),
    AND(H394="Saturday", J394="High season"), VLOOKUP(B394, high_saturday, 2, 0),
    AND(H394="Sunday", J394="High season"), VLOOKUP(B394, high_sunday, 2, 0),
    AND(H394="Weekday", J394="Low season"), VLOOKUP(B394, low_weekdays, 2, 0),
    AND(H394="Saturday", J394="Low season"), VLOOKUP(B394, low_saturday, 2, 0),
    AND(H394="Sunday", J394="Low season"), VLOOKUP(B394, low_sunday, 2, 0),
    TRUE, "error")</f>
        <v>Off-peak</v>
      </c>
    </row>
    <row r="395" spans="1:11" x14ac:dyDescent="0.25">
      <c r="A395" s="111">
        <v>45147</v>
      </c>
      <c r="B395" s="86">
        <v>4.1666666666666664E-2</v>
      </c>
      <c r="C395" s="91">
        <v>10</v>
      </c>
      <c r="D395" s="118">
        <v>2</v>
      </c>
      <c r="E395" s="119">
        <v>2.0833333333333332E-2</v>
      </c>
      <c r="F395" s="119">
        <v>4.1666666666666664E-2</v>
      </c>
      <c r="G395" s="115">
        <f t="shared" si="19"/>
        <v>4</v>
      </c>
      <c r="H395" s="116" t="str" cm="1">
        <f t="array" ref="H395">_xlfn.IFS((G395&gt;=2)*(G395&lt;=6), "Weekday", G395=7, "Saturday", G395=1, "Sunday")</f>
        <v>Weekday</v>
      </c>
      <c r="I395" s="116">
        <f t="shared" si="20"/>
        <v>8</v>
      </c>
      <c r="J395" s="116" t="str">
        <f t="shared" si="18"/>
        <v>High season</v>
      </c>
      <c r="K395" s="117" t="str" cm="1">
        <f t="array" ref="K395">_xlfn.IFS(AND(H395="Weekday", J395="High season"), VLOOKUP(B395, high_weekday, 2, 0),
    AND(H395="Saturday", J395="High season"), VLOOKUP(B395, high_saturday, 2, 0),
    AND(H395="Sunday", J395="High season"), VLOOKUP(B395, high_sunday, 2, 0),
    AND(H395="Weekday", J395="Low season"), VLOOKUP(B395, low_weekdays, 2, 0),
    AND(H395="Saturday", J395="Low season"), VLOOKUP(B395, low_saturday, 2, 0),
    AND(H395="Sunday", J395="Low season"), VLOOKUP(B395, low_sunday, 2, 0),
    TRUE, "error")</f>
        <v>Off-peak</v>
      </c>
    </row>
    <row r="396" spans="1:11" x14ac:dyDescent="0.25">
      <c r="A396" s="111">
        <v>45147</v>
      </c>
      <c r="B396" s="86">
        <v>6.25E-2</v>
      </c>
      <c r="C396" s="91">
        <v>81</v>
      </c>
      <c r="D396" s="118">
        <v>3</v>
      </c>
      <c r="E396" s="119">
        <v>4.1666666666666664E-2</v>
      </c>
      <c r="F396" s="119">
        <v>6.25E-2</v>
      </c>
      <c r="G396" s="115">
        <f t="shared" si="19"/>
        <v>4</v>
      </c>
      <c r="H396" s="116" t="str" cm="1">
        <f t="array" ref="H396">_xlfn.IFS((G396&gt;=2)*(G396&lt;=6), "Weekday", G396=7, "Saturday", G396=1, "Sunday")</f>
        <v>Weekday</v>
      </c>
      <c r="I396" s="116">
        <f t="shared" si="20"/>
        <v>8</v>
      </c>
      <c r="J396" s="116" t="str">
        <f t="shared" si="18"/>
        <v>High season</v>
      </c>
      <c r="K396" s="117" t="str" cm="1">
        <f t="array" ref="K396">_xlfn.IFS(AND(H396="Weekday", J396="High season"), VLOOKUP(B396, high_weekday, 2, 0),
    AND(H396="Saturday", J396="High season"), VLOOKUP(B396, high_saturday, 2, 0),
    AND(H396="Sunday", J396="High season"), VLOOKUP(B396, high_sunday, 2, 0),
    AND(H396="Weekday", J396="Low season"), VLOOKUP(B396, low_weekdays, 2, 0),
    AND(H396="Saturday", J396="Low season"), VLOOKUP(B396, low_saturday, 2, 0),
    AND(H396="Sunday", J396="Low season"), VLOOKUP(B396, low_sunday, 2, 0),
    TRUE, "error")</f>
        <v>Off-peak</v>
      </c>
    </row>
    <row r="397" spans="1:11" x14ac:dyDescent="0.25">
      <c r="A397" s="111">
        <v>45147</v>
      </c>
      <c r="B397" s="86">
        <v>8.3333333333333301E-2</v>
      </c>
      <c r="C397" s="91">
        <v>34</v>
      </c>
      <c r="D397" s="118">
        <v>4</v>
      </c>
      <c r="E397" s="119">
        <v>6.25E-2</v>
      </c>
      <c r="F397" s="119">
        <v>8.3333333333333301E-2</v>
      </c>
      <c r="G397" s="115">
        <f t="shared" si="19"/>
        <v>4</v>
      </c>
      <c r="H397" s="116" t="str" cm="1">
        <f t="array" ref="H397">_xlfn.IFS((G397&gt;=2)*(G397&lt;=6), "Weekday", G397=7, "Saturday", G397=1, "Sunday")</f>
        <v>Weekday</v>
      </c>
      <c r="I397" s="116">
        <f t="shared" si="20"/>
        <v>8</v>
      </c>
      <c r="J397" s="116" t="str">
        <f t="shared" si="18"/>
        <v>High season</v>
      </c>
      <c r="K397" s="117" t="str" cm="1">
        <f t="array" ref="K397">_xlfn.IFS(AND(H397="Weekday", J397="High season"), VLOOKUP(B397, high_weekday, 2, 0),
    AND(H397="Saturday", J397="High season"), VLOOKUP(B397, high_saturday, 2, 0),
    AND(H397="Sunday", J397="High season"), VLOOKUP(B397, high_sunday, 2, 0),
    AND(H397="Weekday", J397="Low season"), VLOOKUP(B397, low_weekdays, 2, 0),
    AND(H397="Saturday", J397="Low season"), VLOOKUP(B397, low_saturday, 2, 0),
    AND(H397="Sunday", J397="Low season"), VLOOKUP(B397, low_sunday, 2, 0),
    TRUE, "error")</f>
        <v>Off-peak</v>
      </c>
    </row>
    <row r="398" spans="1:11" x14ac:dyDescent="0.25">
      <c r="A398" s="111">
        <v>45147</v>
      </c>
      <c r="B398" s="86">
        <v>0.104166666666667</v>
      </c>
      <c r="C398" s="91">
        <v>67</v>
      </c>
      <c r="D398" s="118">
        <v>5</v>
      </c>
      <c r="E398" s="119">
        <v>8.3333333333333301E-2</v>
      </c>
      <c r="F398" s="119">
        <v>0.104166666666667</v>
      </c>
      <c r="G398" s="115">
        <f t="shared" si="19"/>
        <v>4</v>
      </c>
      <c r="H398" s="116" t="str" cm="1">
        <f t="array" ref="H398">_xlfn.IFS((G398&gt;=2)*(G398&lt;=6), "Weekday", G398=7, "Saturday", G398=1, "Sunday")</f>
        <v>Weekday</v>
      </c>
      <c r="I398" s="116">
        <f t="shared" si="20"/>
        <v>8</v>
      </c>
      <c r="J398" s="116" t="str">
        <f t="shared" si="18"/>
        <v>High season</v>
      </c>
      <c r="K398" s="117" t="str" cm="1">
        <f t="array" ref="K398">_xlfn.IFS(AND(H398="Weekday", J398="High season"), VLOOKUP(B398, high_weekday, 2, 0),
    AND(H398="Saturday", J398="High season"), VLOOKUP(B398, high_saturday, 2, 0),
    AND(H398="Sunday", J398="High season"), VLOOKUP(B398, high_sunday, 2, 0),
    AND(H398="Weekday", J398="Low season"), VLOOKUP(B398, low_weekdays, 2, 0),
    AND(H398="Saturday", J398="Low season"), VLOOKUP(B398, low_saturday, 2, 0),
    AND(H398="Sunday", J398="Low season"), VLOOKUP(B398, low_sunday, 2, 0),
    TRUE, "error")</f>
        <v>Off-peak</v>
      </c>
    </row>
    <row r="399" spans="1:11" x14ac:dyDescent="0.25">
      <c r="A399" s="111">
        <v>45147</v>
      </c>
      <c r="B399" s="86">
        <v>0.125</v>
      </c>
      <c r="C399" s="91">
        <v>26</v>
      </c>
      <c r="D399" s="118">
        <v>6</v>
      </c>
      <c r="E399" s="119">
        <v>0.104166666666667</v>
      </c>
      <c r="F399" s="119">
        <v>0.125</v>
      </c>
      <c r="G399" s="115">
        <f t="shared" si="19"/>
        <v>4</v>
      </c>
      <c r="H399" s="116" t="str" cm="1">
        <f t="array" ref="H399">_xlfn.IFS((G399&gt;=2)*(G399&lt;=6), "Weekday", G399=7, "Saturday", G399=1, "Sunday")</f>
        <v>Weekday</v>
      </c>
      <c r="I399" s="116">
        <f t="shared" si="20"/>
        <v>8</v>
      </c>
      <c r="J399" s="116" t="str">
        <f t="shared" si="18"/>
        <v>High season</v>
      </c>
      <c r="K399" s="117" t="str" cm="1">
        <f t="array" ref="K399">_xlfn.IFS(AND(H399="Weekday", J399="High season"), VLOOKUP(B399, high_weekday, 2, 0),
    AND(H399="Saturday", J399="High season"), VLOOKUP(B399, high_saturday, 2, 0),
    AND(H399="Sunday", J399="High season"), VLOOKUP(B399, high_sunday, 2, 0),
    AND(H399="Weekday", J399="Low season"), VLOOKUP(B399, low_weekdays, 2, 0),
    AND(H399="Saturday", J399="Low season"), VLOOKUP(B399, low_saturday, 2, 0),
    AND(H399="Sunday", J399="Low season"), VLOOKUP(B399, low_sunday, 2, 0),
    TRUE, "error")</f>
        <v>Off-peak</v>
      </c>
    </row>
    <row r="400" spans="1:11" x14ac:dyDescent="0.25">
      <c r="A400" s="111">
        <v>45147</v>
      </c>
      <c r="B400" s="86">
        <v>0.14583333333333301</v>
      </c>
      <c r="C400" s="91">
        <v>22</v>
      </c>
      <c r="D400" s="118">
        <v>7</v>
      </c>
      <c r="E400" s="119">
        <v>0.125</v>
      </c>
      <c r="F400" s="119">
        <v>0.14583333333333301</v>
      </c>
      <c r="G400" s="115">
        <f t="shared" si="19"/>
        <v>4</v>
      </c>
      <c r="H400" s="116" t="str" cm="1">
        <f t="array" ref="H400">_xlfn.IFS((G400&gt;=2)*(G400&lt;=6), "Weekday", G400=7, "Saturday", G400=1, "Sunday")</f>
        <v>Weekday</v>
      </c>
      <c r="I400" s="116">
        <f t="shared" si="20"/>
        <v>8</v>
      </c>
      <c r="J400" s="116" t="str">
        <f t="shared" si="18"/>
        <v>High season</v>
      </c>
      <c r="K400" s="117" t="str" cm="1">
        <f t="array" ref="K400">_xlfn.IFS(AND(H400="Weekday", J400="High season"), VLOOKUP(B400, high_weekday, 2, 0),
    AND(H400="Saturday", J400="High season"), VLOOKUP(B400, high_saturday, 2, 0),
    AND(H400="Sunday", J400="High season"), VLOOKUP(B400, high_sunday, 2, 0),
    AND(H400="Weekday", J400="Low season"), VLOOKUP(B400, low_weekdays, 2, 0),
    AND(H400="Saturday", J400="Low season"), VLOOKUP(B400, low_saturday, 2, 0),
    AND(H400="Sunday", J400="Low season"), VLOOKUP(B400, low_sunday, 2, 0),
    TRUE, "error")</f>
        <v>Off-peak</v>
      </c>
    </row>
    <row r="401" spans="1:11" x14ac:dyDescent="0.25">
      <c r="A401" s="111">
        <v>45147</v>
      </c>
      <c r="B401" s="86">
        <v>0.16666666666666699</v>
      </c>
      <c r="C401" s="91">
        <v>69</v>
      </c>
      <c r="D401" s="118">
        <v>8</v>
      </c>
      <c r="E401" s="119">
        <v>0.14583333333333301</v>
      </c>
      <c r="F401" s="119">
        <v>0.16666666666666699</v>
      </c>
      <c r="G401" s="115">
        <f t="shared" si="19"/>
        <v>4</v>
      </c>
      <c r="H401" s="116" t="str" cm="1">
        <f t="array" ref="H401">_xlfn.IFS((G401&gt;=2)*(G401&lt;=6), "Weekday", G401=7, "Saturday", G401=1, "Sunday")</f>
        <v>Weekday</v>
      </c>
      <c r="I401" s="116">
        <f t="shared" si="20"/>
        <v>8</v>
      </c>
      <c r="J401" s="116" t="str">
        <f t="shared" si="18"/>
        <v>High season</v>
      </c>
      <c r="K401" s="117" t="str" cm="1">
        <f t="array" ref="K401">_xlfn.IFS(AND(H401="Weekday", J401="High season"), VLOOKUP(B401, high_weekday, 2, 0),
    AND(H401="Saturday", J401="High season"), VLOOKUP(B401, high_saturday, 2, 0),
    AND(H401="Sunday", J401="High season"), VLOOKUP(B401, high_sunday, 2, 0),
    AND(H401="Weekday", J401="Low season"), VLOOKUP(B401, low_weekdays, 2, 0),
    AND(H401="Saturday", J401="Low season"), VLOOKUP(B401, low_saturday, 2, 0),
    AND(H401="Sunday", J401="Low season"), VLOOKUP(B401, low_sunday, 2, 0),
    TRUE, "error")</f>
        <v>Off-peak</v>
      </c>
    </row>
    <row r="402" spans="1:11" x14ac:dyDescent="0.25">
      <c r="A402" s="111">
        <v>45147</v>
      </c>
      <c r="B402" s="86">
        <v>0.1875</v>
      </c>
      <c r="C402" s="91">
        <v>88</v>
      </c>
      <c r="D402" s="118">
        <v>9</v>
      </c>
      <c r="E402" s="119">
        <v>0.16666666666666699</v>
      </c>
      <c r="F402" s="119">
        <v>0.1875</v>
      </c>
      <c r="G402" s="115">
        <f t="shared" si="19"/>
        <v>4</v>
      </c>
      <c r="H402" s="116" t="str" cm="1">
        <f t="array" ref="H402">_xlfn.IFS((G402&gt;=2)*(G402&lt;=6), "Weekday", G402=7, "Saturday", G402=1, "Sunday")</f>
        <v>Weekday</v>
      </c>
      <c r="I402" s="116">
        <f t="shared" si="20"/>
        <v>8</v>
      </c>
      <c r="J402" s="116" t="str">
        <f t="shared" si="18"/>
        <v>High season</v>
      </c>
      <c r="K402" s="117" t="str" cm="1">
        <f t="array" ref="K402">_xlfn.IFS(AND(H402="Weekday", J402="High season"), VLOOKUP(B402, high_weekday, 2, 0),
    AND(H402="Saturday", J402="High season"), VLOOKUP(B402, high_saturday, 2, 0),
    AND(H402="Sunday", J402="High season"), VLOOKUP(B402, high_sunday, 2, 0),
    AND(H402="Weekday", J402="Low season"), VLOOKUP(B402, low_weekdays, 2, 0),
    AND(H402="Saturday", J402="Low season"), VLOOKUP(B402, low_saturday, 2, 0),
    AND(H402="Sunday", J402="Low season"), VLOOKUP(B402, low_sunday, 2, 0),
    TRUE, "error")</f>
        <v>Off-peak</v>
      </c>
    </row>
    <row r="403" spans="1:11" x14ac:dyDescent="0.25">
      <c r="A403" s="111">
        <v>45147</v>
      </c>
      <c r="B403" s="86">
        <v>0.20833333333333301</v>
      </c>
      <c r="C403" s="91">
        <v>15</v>
      </c>
      <c r="D403" s="118">
        <v>10</v>
      </c>
      <c r="E403" s="119">
        <v>0.1875</v>
      </c>
      <c r="F403" s="119">
        <v>0.20833333333333301</v>
      </c>
      <c r="G403" s="115">
        <f t="shared" si="19"/>
        <v>4</v>
      </c>
      <c r="H403" s="116" t="str" cm="1">
        <f t="array" ref="H403">_xlfn.IFS((G403&gt;=2)*(G403&lt;=6), "Weekday", G403=7, "Saturday", G403=1, "Sunday")</f>
        <v>Weekday</v>
      </c>
      <c r="I403" s="116">
        <f t="shared" si="20"/>
        <v>8</v>
      </c>
      <c r="J403" s="116" t="str">
        <f t="shared" si="18"/>
        <v>High season</v>
      </c>
      <c r="K403" s="117" t="str" cm="1">
        <f t="array" ref="K403">_xlfn.IFS(AND(H403="Weekday", J403="High season"), VLOOKUP(B403, high_weekday, 2, 0),
    AND(H403="Saturday", J403="High season"), VLOOKUP(B403, high_saturday, 2, 0),
    AND(H403="Sunday", J403="High season"), VLOOKUP(B403, high_sunday, 2, 0),
    AND(H403="Weekday", J403="Low season"), VLOOKUP(B403, low_weekdays, 2, 0),
    AND(H403="Saturday", J403="Low season"), VLOOKUP(B403, low_saturday, 2, 0),
    AND(H403="Sunday", J403="Low season"), VLOOKUP(B403, low_sunday, 2, 0),
    TRUE, "error")</f>
        <v>Off-peak</v>
      </c>
    </row>
    <row r="404" spans="1:11" x14ac:dyDescent="0.25">
      <c r="A404" s="111">
        <v>45147</v>
      </c>
      <c r="B404" s="86">
        <v>0.22916666666666699</v>
      </c>
      <c r="C404" s="91">
        <v>22</v>
      </c>
      <c r="D404" s="118">
        <v>11</v>
      </c>
      <c r="E404" s="119">
        <v>0.20833333333333301</v>
      </c>
      <c r="F404" s="119">
        <v>0.22916666666666699</v>
      </c>
      <c r="G404" s="115">
        <f t="shared" si="19"/>
        <v>4</v>
      </c>
      <c r="H404" s="116" t="str" cm="1">
        <f t="array" ref="H404">_xlfn.IFS((G404&gt;=2)*(G404&lt;=6), "Weekday", G404=7, "Saturday", G404=1, "Sunday")</f>
        <v>Weekday</v>
      </c>
      <c r="I404" s="116">
        <f t="shared" si="20"/>
        <v>8</v>
      </c>
      <c r="J404" s="116" t="str">
        <f t="shared" si="18"/>
        <v>High season</v>
      </c>
      <c r="K404" s="117" t="str" cm="1">
        <f t="array" ref="K404">_xlfn.IFS(AND(H404="Weekday", J404="High season"), VLOOKUP(B404, high_weekday, 2, 0),
    AND(H404="Saturday", J404="High season"), VLOOKUP(B404, high_saturday, 2, 0),
    AND(H404="Sunday", J404="High season"), VLOOKUP(B404, high_sunday, 2, 0),
    AND(H404="Weekday", J404="Low season"), VLOOKUP(B404, low_weekdays, 2, 0),
    AND(H404="Saturday", J404="Low season"), VLOOKUP(B404, low_saturday, 2, 0),
    AND(H404="Sunday", J404="Low season"), VLOOKUP(B404, low_sunday, 2, 0),
    TRUE, "error")</f>
        <v>Off-peak</v>
      </c>
    </row>
    <row r="405" spans="1:11" x14ac:dyDescent="0.25">
      <c r="A405" s="111">
        <v>45147</v>
      </c>
      <c r="B405" s="86">
        <v>0.25</v>
      </c>
      <c r="C405" s="91">
        <v>20</v>
      </c>
      <c r="D405" s="118">
        <v>12</v>
      </c>
      <c r="E405" s="119">
        <v>0.22916666666666699</v>
      </c>
      <c r="F405" s="119">
        <v>0.25</v>
      </c>
      <c r="G405" s="115">
        <f t="shared" si="19"/>
        <v>4</v>
      </c>
      <c r="H405" s="116" t="str" cm="1">
        <f t="array" ref="H405">_xlfn.IFS((G405&gt;=2)*(G405&lt;=6), "Weekday", G405=7, "Saturday", G405=1, "Sunday")</f>
        <v>Weekday</v>
      </c>
      <c r="I405" s="116">
        <f t="shared" si="20"/>
        <v>8</v>
      </c>
      <c r="J405" s="116" t="str">
        <f t="shared" si="18"/>
        <v>High season</v>
      </c>
      <c r="K405" s="117" t="str" cm="1">
        <f t="array" ref="K405">_xlfn.IFS(AND(H405="Weekday", J405="High season"), VLOOKUP(B405, high_weekday, 2, 0),
    AND(H405="Saturday", J405="High season"), VLOOKUP(B405, high_saturday, 2, 0),
    AND(H405="Sunday", J405="High season"), VLOOKUP(B405, high_sunday, 2, 0),
    AND(H405="Weekday", J405="Low season"), VLOOKUP(B405, low_weekdays, 2, 0),
    AND(H405="Saturday", J405="Low season"), VLOOKUP(B405, low_saturday, 2, 0),
    AND(H405="Sunday", J405="Low season"), VLOOKUP(B405, low_sunday, 2, 0),
    TRUE, "error")</f>
        <v>Off-peak</v>
      </c>
    </row>
    <row r="406" spans="1:11" x14ac:dyDescent="0.25">
      <c r="A406" s="111">
        <v>45147</v>
      </c>
      <c r="B406" s="86">
        <v>0.27083333333333298</v>
      </c>
      <c r="C406" s="91">
        <v>93</v>
      </c>
      <c r="D406" s="118">
        <v>13</v>
      </c>
      <c r="E406" s="119">
        <v>0.25</v>
      </c>
      <c r="F406" s="119">
        <v>0.27083333333333298</v>
      </c>
      <c r="G406" s="115">
        <f t="shared" si="19"/>
        <v>4</v>
      </c>
      <c r="H406" s="116" t="str" cm="1">
        <f t="array" ref="H406">_xlfn.IFS((G406&gt;=2)*(G406&lt;=6), "Weekday", G406=7, "Saturday", G406=1, "Sunday")</f>
        <v>Weekday</v>
      </c>
      <c r="I406" s="116">
        <f t="shared" si="20"/>
        <v>8</v>
      </c>
      <c r="J406" s="116" t="str">
        <f t="shared" si="18"/>
        <v>High season</v>
      </c>
      <c r="K406" s="117" t="str" cm="1">
        <f t="array" ref="K406">_xlfn.IFS(AND(H406="Weekday", J406="High season"), VLOOKUP(B406, high_weekday, 2, 0),
    AND(H406="Saturday", J406="High season"), VLOOKUP(B406, high_saturday, 2, 0),
    AND(H406="Sunday", J406="High season"), VLOOKUP(B406, high_sunday, 2, 0),
    AND(H406="Weekday", J406="Low season"), VLOOKUP(B406, low_weekdays, 2, 0),
    AND(H406="Saturday", J406="Low season"), VLOOKUP(B406, low_saturday, 2, 0),
    AND(H406="Sunday", J406="Low season"), VLOOKUP(B406, low_sunday, 2, 0),
    TRUE, "error")</f>
        <v>Peak</v>
      </c>
    </row>
    <row r="407" spans="1:11" x14ac:dyDescent="0.25">
      <c r="A407" s="111">
        <v>45147</v>
      </c>
      <c r="B407" s="86">
        <v>0.29166666666666702</v>
      </c>
      <c r="C407" s="91">
        <v>95</v>
      </c>
      <c r="D407" s="118">
        <v>14</v>
      </c>
      <c r="E407" s="119">
        <v>0.27083333333333298</v>
      </c>
      <c r="F407" s="119">
        <v>0.29166666666666702</v>
      </c>
      <c r="G407" s="115">
        <f t="shared" si="19"/>
        <v>4</v>
      </c>
      <c r="H407" s="116" t="str" cm="1">
        <f t="array" ref="H407">_xlfn.IFS((G407&gt;=2)*(G407&lt;=6), "Weekday", G407=7, "Saturday", G407=1, "Sunday")</f>
        <v>Weekday</v>
      </c>
      <c r="I407" s="116">
        <f t="shared" si="20"/>
        <v>8</v>
      </c>
      <c r="J407" s="116" t="str">
        <f t="shared" si="18"/>
        <v>High season</v>
      </c>
      <c r="K407" s="117" t="str" cm="1">
        <f t="array" ref="K407">_xlfn.IFS(AND(H407="Weekday", J407="High season"), VLOOKUP(B407, high_weekday, 2, 0),
    AND(H407="Saturday", J407="High season"), VLOOKUP(B407, high_saturday, 2, 0),
    AND(H407="Sunday", J407="High season"), VLOOKUP(B407, high_sunday, 2, 0),
    AND(H407="Weekday", J407="Low season"), VLOOKUP(B407, low_weekdays, 2, 0),
    AND(H407="Saturday", J407="Low season"), VLOOKUP(B407, low_saturday, 2, 0),
    AND(H407="Sunday", J407="Low season"), VLOOKUP(B407, low_sunday, 2, 0),
    TRUE, "error")</f>
        <v>Peak</v>
      </c>
    </row>
    <row r="408" spans="1:11" x14ac:dyDescent="0.25">
      <c r="A408" s="111">
        <v>45147</v>
      </c>
      <c r="B408" s="86">
        <v>0.3125</v>
      </c>
      <c r="C408" s="91">
        <v>89</v>
      </c>
      <c r="D408" s="118">
        <v>15</v>
      </c>
      <c r="E408" s="119">
        <v>0.29166666666666702</v>
      </c>
      <c r="F408" s="119">
        <v>0.3125</v>
      </c>
      <c r="G408" s="115">
        <f t="shared" si="19"/>
        <v>4</v>
      </c>
      <c r="H408" s="116" t="str" cm="1">
        <f t="array" ref="H408">_xlfn.IFS((G408&gt;=2)*(G408&lt;=6), "Weekday", G408=7, "Saturday", G408=1, "Sunday")</f>
        <v>Weekday</v>
      </c>
      <c r="I408" s="116">
        <f t="shared" si="20"/>
        <v>8</v>
      </c>
      <c r="J408" s="116" t="str">
        <f t="shared" si="18"/>
        <v>High season</v>
      </c>
      <c r="K408" s="117" t="str" cm="1">
        <f t="array" ref="K408">_xlfn.IFS(AND(H408="Weekday", J408="High season"), VLOOKUP(B408, high_weekday, 2, 0),
    AND(H408="Saturday", J408="High season"), VLOOKUP(B408, high_saturday, 2, 0),
    AND(H408="Sunday", J408="High season"), VLOOKUP(B408, high_sunday, 2, 0),
    AND(H408="Weekday", J408="Low season"), VLOOKUP(B408, low_weekdays, 2, 0),
    AND(H408="Saturday", J408="Low season"), VLOOKUP(B408, low_saturday, 2, 0),
    AND(H408="Sunday", J408="Low season"), VLOOKUP(B408, low_sunday, 2, 0),
    TRUE, "error")</f>
        <v>Peak</v>
      </c>
    </row>
    <row r="409" spans="1:11" x14ac:dyDescent="0.25">
      <c r="A409" s="111">
        <v>45147</v>
      </c>
      <c r="B409" s="86">
        <v>0.33333333333333298</v>
      </c>
      <c r="C409" s="91">
        <v>86</v>
      </c>
      <c r="D409" s="118">
        <v>16</v>
      </c>
      <c r="E409" s="119">
        <v>0.3125</v>
      </c>
      <c r="F409" s="119">
        <v>0.33333333333333298</v>
      </c>
      <c r="G409" s="115">
        <f t="shared" si="19"/>
        <v>4</v>
      </c>
      <c r="H409" s="116" t="str" cm="1">
        <f t="array" ref="H409">_xlfn.IFS((G409&gt;=2)*(G409&lt;=6), "Weekday", G409=7, "Saturday", G409=1, "Sunday")</f>
        <v>Weekday</v>
      </c>
      <c r="I409" s="116">
        <f t="shared" si="20"/>
        <v>8</v>
      </c>
      <c r="J409" s="116" t="str">
        <f t="shared" si="18"/>
        <v>High season</v>
      </c>
      <c r="K409" s="117" t="str" cm="1">
        <f t="array" ref="K409">_xlfn.IFS(AND(H409="Weekday", J409="High season"), VLOOKUP(B409, high_weekday, 2, 0),
    AND(H409="Saturday", J409="High season"), VLOOKUP(B409, high_saturday, 2, 0),
    AND(H409="Sunday", J409="High season"), VLOOKUP(B409, high_sunday, 2, 0),
    AND(H409="Weekday", J409="Low season"), VLOOKUP(B409, low_weekdays, 2, 0),
    AND(H409="Saturday", J409="Low season"), VLOOKUP(B409, low_saturday, 2, 0),
    AND(H409="Sunday", J409="Low season"), VLOOKUP(B409, low_sunday, 2, 0),
    TRUE, "error")</f>
        <v>Peak</v>
      </c>
    </row>
    <row r="410" spans="1:11" x14ac:dyDescent="0.25">
      <c r="A410" s="111">
        <v>45147</v>
      </c>
      <c r="B410" s="86">
        <v>0.35416666666666702</v>
      </c>
      <c r="C410" s="91">
        <v>56</v>
      </c>
      <c r="D410" s="118">
        <v>17</v>
      </c>
      <c r="E410" s="119">
        <v>0.33333333333333298</v>
      </c>
      <c r="F410" s="119">
        <v>0.35416666666666702</v>
      </c>
      <c r="G410" s="115">
        <f t="shared" si="19"/>
        <v>4</v>
      </c>
      <c r="H410" s="116" t="str" cm="1">
        <f t="array" ref="H410">_xlfn.IFS((G410&gt;=2)*(G410&lt;=6), "Weekday", G410=7, "Saturday", G410=1, "Sunday")</f>
        <v>Weekday</v>
      </c>
      <c r="I410" s="116">
        <f t="shared" si="20"/>
        <v>8</v>
      </c>
      <c r="J410" s="116" t="str">
        <f t="shared" si="18"/>
        <v>High season</v>
      </c>
      <c r="K410" s="117" t="str" cm="1">
        <f t="array" ref="K410">_xlfn.IFS(AND(H410="Weekday", J410="High season"), VLOOKUP(B410, high_weekday, 2, 0),
    AND(H410="Saturday", J410="High season"), VLOOKUP(B410, high_saturday, 2, 0),
    AND(H410="Sunday", J410="High season"), VLOOKUP(B410, high_sunday, 2, 0),
    AND(H410="Weekday", J410="Low season"), VLOOKUP(B410, low_weekdays, 2, 0),
    AND(H410="Saturday", J410="Low season"), VLOOKUP(B410, low_saturday, 2, 0),
    AND(H410="Sunday", J410="Low season"), VLOOKUP(B410, low_sunday, 2, 0),
    TRUE, "error")</f>
        <v>Peak</v>
      </c>
    </row>
    <row r="411" spans="1:11" x14ac:dyDescent="0.25">
      <c r="A411" s="111">
        <v>45147</v>
      </c>
      <c r="B411" s="86">
        <v>0.375</v>
      </c>
      <c r="C411" s="91">
        <v>62</v>
      </c>
      <c r="D411" s="118">
        <v>18</v>
      </c>
      <c r="E411" s="119">
        <v>0.35416666666666702</v>
      </c>
      <c r="F411" s="119">
        <v>0.375</v>
      </c>
      <c r="G411" s="115">
        <f t="shared" si="19"/>
        <v>4</v>
      </c>
      <c r="H411" s="116" t="str" cm="1">
        <f t="array" ref="H411">_xlfn.IFS((G411&gt;=2)*(G411&lt;=6), "Weekday", G411=7, "Saturday", G411=1, "Sunday")</f>
        <v>Weekday</v>
      </c>
      <c r="I411" s="116">
        <f t="shared" si="20"/>
        <v>8</v>
      </c>
      <c r="J411" s="116" t="str">
        <f t="shared" si="18"/>
        <v>High season</v>
      </c>
      <c r="K411" s="117" t="str" cm="1">
        <f t="array" ref="K411">_xlfn.IFS(AND(H411="Weekday", J411="High season"), VLOOKUP(B411, high_weekday, 2, 0),
    AND(H411="Saturday", J411="High season"), VLOOKUP(B411, high_saturday, 2, 0),
    AND(H411="Sunday", J411="High season"), VLOOKUP(B411, high_sunday, 2, 0),
    AND(H411="Weekday", J411="Low season"), VLOOKUP(B411, low_weekdays, 2, 0),
    AND(H411="Saturday", J411="Low season"), VLOOKUP(B411, low_saturday, 2, 0),
    AND(H411="Sunday", J411="Low season"), VLOOKUP(B411, low_sunday, 2, 0),
    TRUE, "error")</f>
        <v>Peak</v>
      </c>
    </row>
    <row r="412" spans="1:11" x14ac:dyDescent="0.25">
      <c r="A412" s="111">
        <v>45147</v>
      </c>
      <c r="B412" s="86">
        <v>0.39583333333333298</v>
      </c>
      <c r="C412" s="91">
        <v>82</v>
      </c>
      <c r="D412" s="118">
        <v>19</v>
      </c>
      <c r="E412" s="119">
        <v>0.375</v>
      </c>
      <c r="F412" s="119">
        <v>0.39583333333333298</v>
      </c>
      <c r="G412" s="115">
        <f t="shared" si="19"/>
        <v>4</v>
      </c>
      <c r="H412" s="116" t="str" cm="1">
        <f t="array" ref="H412">_xlfn.IFS((G412&gt;=2)*(G412&lt;=6), "Weekday", G412=7, "Saturday", G412=1, "Sunday")</f>
        <v>Weekday</v>
      </c>
      <c r="I412" s="116">
        <f t="shared" si="20"/>
        <v>8</v>
      </c>
      <c r="J412" s="116" t="str">
        <f t="shared" si="18"/>
        <v>High season</v>
      </c>
      <c r="K412" s="117" t="str" cm="1">
        <f t="array" ref="K412">_xlfn.IFS(AND(H412="Weekday", J412="High season"), VLOOKUP(B412, high_weekday, 2, 0),
    AND(H412="Saturday", J412="High season"), VLOOKUP(B412, high_saturday, 2, 0),
    AND(H412="Sunday", J412="High season"), VLOOKUP(B412, high_sunday, 2, 0),
    AND(H412="Weekday", J412="Low season"), VLOOKUP(B412, low_weekdays, 2, 0),
    AND(H412="Saturday", J412="Low season"), VLOOKUP(B412, low_saturday, 2, 0),
    AND(H412="Sunday", J412="Low season"), VLOOKUP(B412, low_sunday, 2, 0),
    TRUE, "error")</f>
        <v>Standard</v>
      </c>
    </row>
    <row r="413" spans="1:11" x14ac:dyDescent="0.25">
      <c r="A413" s="111">
        <v>45147</v>
      </c>
      <c r="B413" s="86">
        <v>0.41666666666666702</v>
      </c>
      <c r="C413" s="91">
        <v>94</v>
      </c>
      <c r="D413" s="118">
        <v>20</v>
      </c>
      <c r="E413" s="119">
        <v>0.39583333333333298</v>
      </c>
      <c r="F413" s="119">
        <v>0.41666666666666702</v>
      </c>
      <c r="G413" s="115">
        <f t="shared" si="19"/>
        <v>4</v>
      </c>
      <c r="H413" s="116" t="str" cm="1">
        <f t="array" ref="H413">_xlfn.IFS((G413&gt;=2)*(G413&lt;=6), "Weekday", G413=7, "Saturday", G413=1, "Sunday")</f>
        <v>Weekday</v>
      </c>
      <c r="I413" s="116">
        <f t="shared" si="20"/>
        <v>8</v>
      </c>
      <c r="J413" s="116" t="str">
        <f t="shared" si="18"/>
        <v>High season</v>
      </c>
      <c r="K413" s="117" t="str" cm="1">
        <f t="array" ref="K413">_xlfn.IFS(AND(H413="Weekday", J413="High season"), VLOOKUP(B413, high_weekday, 2, 0),
    AND(H413="Saturday", J413="High season"), VLOOKUP(B413, high_saturday, 2, 0),
    AND(H413="Sunday", J413="High season"), VLOOKUP(B413, high_sunday, 2, 0),
    AND(H413="Weekday", J413="Low season"), VLOOKUP(B413, low_weekdays, 2, 0),
    AND(H413="Saturday", J413="Low season"), VLOOKUP(B413, low_saturday, 2, 0),
    AND(H413="Sunday", J413="Low season"), VLOOKUP(B413, low_sunday, 2, 0),
    TRUE, "error")</f>
        <v>Standard</v>
      </c>
    </row>
    <row r="414" spans="1:11" x14ac:dyDescent="0.25">
      <c r="A414" s="111">
        <v>45147</v>
      </c>
      <c r="B414" s="86">
        <v>0.4375</v>
      </c>
      <c r="C414" s="91">
        <v>96</v>
      </c>
      <c r="D414" s="118">
        <v>21</v>
      </c>
      <c r="E414" s="119">
        <v>0.41666666666666702</v>
      </c>
      <c r="F414" s="119">
        <v>0.4375</v>
      </c>
      <c r="G414" s="115">
        <f t="shared" si="19"/>
        <v>4</v>
      </c>
      <c r="H414" s="116" t="str" cm="1">
        <f t="array" ref="H414">_xlfn.IFS((G414&gt;=2)*(G414&lt;=6), "Weekday", G414=7, "Saturday", G414=1, "Sunday")</f>
        <v>Weekday</v>
      </c>
      <c r="I414" s="116">
        <f t="shared" si="20"/>
        <v>8</v>
      </c>
      <c r="J414" s="116" t="str">
        <f t="shared" si="18"/>
        <v>High season</v>
      </c>
      <c r="K414" s="117" t="str" cm="1">
        <f t="array" ref="K414">_xlfn.IFS(AND(H414="Weekday", J414="High season"), VLOOKUP(B414, high_weekday, 2, 0),
    AND(H414="Saturday", J414="High season"), VLOOKUP(B414, high_saturday, 2, 0),
    AND(H414="Sunday", J414="High season"), VLOOKUP(B414, high_sunday, 2, 0),
    AND(H414="Weekday", J414="Low season"), VLOOKUP(B414, low_weekdays, 2, 0),
    AND(H414="Saturday", J414="Low season"), VLOOKUP(B414, low_saturday, 2, 0),
    AND(H414="Sunday", J414="Low season"), VLOOKUP(B414, low_sunday, 2, 0),
    TRUE, "error")</f>
        <v>Standard</v>
      </c>
    </row>
    <row r="415" spans="1:11" x14ac:dyDescent="0.25">
      <c r="A415" s="111">
        <v>45147</v>
      </c>
      <c r="B415" s="86">
        <v>0.45833333333333298</v>
      </c>
      <c r="C415" s="91">
        <v>100</v>
      </c>
      <c r="D415" s="118">
        <v>22</v>
      </c>
      <c r="E415" s="119">
        <v>0.4375</v>
      </c>
      <c r="F415" s="119">
        <v>0.45833333333333298</v>
      </c>
      <c r="G415" s="115">
        <f t="shared" si="19"/>
        <v>4</v>
      </c>
      <c r="H415" s="116" t="str" cm="1">
        <f t="array" ref="H415">_xlfn.IFS((G415&gt;=2)*(G415&lt;=6), "Weekday", G415=7, "Saturday", G415=1, "Sunday")</f>
        <v>Weekday</v>
      </c>
      <c r="I415" s="116">
        <f t="shared" si="20"/>
        <v>8</v>
      </c>
      <c r="J415" s="116" t="str">
        <f t="shared" si="18"/>
        <v>High season</v>
      </c>
      <c r="K415" s="117" t="str" cm="1">
        <f t="array" ref="K415">_xlfn.IFS(AND(H415="Weekday", J415="High season"), VLOOKUP(B415, high_weekday, 2, 0),
    AND(H415="Saturday", J415="High season"), VLOOKUP(B415, high_saturday, 2, 0),
    AND(H415="Sunday", J415="High season"), VLOOKUP(B415, high_sunday, 2, 0),
    AND(H415="Weekday", J415="Low season"), VLOOKUP(B415, low_weekdays, 2, 0),
    AND(H415="Saturday", J415="Low season"), VLOOKUP(B415, low_saturday, 2, 0),
    AND(H415="Sunday", J415="Low season"), VLOOKUP(B415, low_sunday, 2, 0),
    TRUE, "error")</f>
        <v>Standard</v>
      </c>
    </row>
    <row r="416" spans="1:11" x14ac:dyDescent="0.25">
      <c r="A416" s="111">
        <v>45147</v>
      </c>
      <c r="B416" s="86">
        <v>0.47916666666666702</v>
      </c>
      <c r="C416" s="91">
        <v>25</v>
      </c>
      <c r="D416" s="118">
        <v>23</v>
      </c>
      <c r="E416" s="119">
        <v>0.45833333333333298</v>
      </c>
      <c r="F416" s="119">
        <v>0.47916666666666702</v>
      </c>
      <c r="G416" s="115">
        <f t="shared" si="19"/>
        <v>4</v>
      </c>
      <c r="H416" s="116" t="str" cm="1">
        <f t="array" ref="H416">_xlfn.IFS((G416&gt;=2)*(G416&lt;=6), "Weekday", G416=7, "Saturday", G416=1, "Sunday")</f>
        <v>Weekday</v>
      </c>
      <c r="I416" s="116">
        <f t="shared" si="20"/>
        <v>8</v>
      </c>
      <c r="J416" s="116" t="str">
        <f t="shared" si="18"/>
        <v>High season</v>
      </c>
      <c r="K416" s="117" t="str" cm="1">
        <f t="array" ref="K416">_xlfn.IFS(AND(H416="Weekday", J416="High season"), VLOOKUP(B416, high_weekday, 2, 0),
    AND(H416="Saturday", J416="High season"), VLOOKUP(B416, high_saturday, 2, 0),
    AND(H416="Sunday", J416="High season"), VLOOKUP(B416, high_sunday, 2, 0),
    AND(H416="Weekday", J416="Low season"), VLOOKUP(B416, low_weekdays, 2, 0),
    AND(H416="Saturday", J416="Low season"), VLOOKUP(B416, low_saturday, 2, 0),
    AND(H416="Sunday", J416="Low season"), VLOOKUP(B416, low_sunday, 2, 0),
    TRUE, "error")</f>
        <v>Standard</v>
      </c>
    </row>
    <row r="417" spans="1:11" x14ac:dyDescent="0.25">
      <c r="A417" s="111">
        <v>45147</v>
      </c>
      <c r="B417" s="86">
        <v>0.5</v>
      </c>
      <c r="C417" s="91">
        <v>84</v>
      </c>
      <c r="D417" s="118">
        <v>24</v>
      </c>
      <c r="E417" s="119">
        <v>0.47916666666666702</v>
      </c>
      <c r="F417" s="119">
        <v>0.5</v>
      </c>
      <c r="G417" s="115">
        <f t="shared" si="19"/>
        <v>4</v>
      </c>
      <c r="H417" s="116" t="str" cm="1">
        <f t="array" ref="H417">_xlfn.IFS((G417&gt;=2)*(G417&lt;=6), "Weekday", G417=7, "Saturday", G417=1, "Sunday")</f>
        <v>Weekday</v>
      </c>
      <c r="I417" s="116">
        <f t="shared" si="20"/>
        <v>8</v>
      </c>
      <c r="J417" s="116" t="str">
        <f t="shared" si="18"/>
        <v>High season</v>
      </c>
      <c r="K417" s="117" t="str" cm="1">
        <f t="array" ref="K417">_xlfn.IFS(AND(H417="Weekday", J417="High season"), VLOOKUP(B417, high_weekday, 2, 0),
    AND(H417="Saturday", J417="High season"), VLOOKUP(B417, high_saturday, 2, 0),
    AND(H417="Sunday", J417="High season"), VLOOKUP(B417, high_sunday, 2, 0),
    AND(H417="Weekday", J417="Low season"), VLOOKUP(B417, low_weekdays, 2, 0),
    AND(H417="Saturday", J417="Low season"), VLOOKUP(B417, low_saturday, 2, 0),
    AND(H417="Sunday", J417="Low season"), VLOOKUP(B417, low_sunday, 2, 0),
    TRUE, "error")</f>
        <v>Standard</v>
      </c>
    </row>
    <row r="418" spans="1:11" x14ac:dyDescent="0.25">
      <c r="A418" s="111">
        <v>45147</v>
      </c>
      <c r="B418" s="86">
        <v>0.52083333333333304</v>
      </c>
      <c r="C418" s="91">
        <v>94</v>
      </c>
      <c r="D418" s="118">
        <v>25</v>
      </c>
      <c r="E418" s="119">
        <v>0.5</v>
      </c>
      <c r="F418" s="119">
        <v>0.52083333333333304</v>
      </c>
      <c r="G418" s="115">
        <f t="shared" si="19"/>
        <v>4</v>
      </c>
      <c r="H418" s="116" t="str" cm="1">
        <f t="array" ref="H418">_xlfn.IFS((G418&gt;=2)*(G418&lt;=6), "Weekday", G418=7, "Saturday", G418=1, "Sunday")</f>
        <v>Weekday</v>
      </c>
      <c r="I418" s="116">
        <f t="shared" si="20"/>
        <v>8</v>
      </c>
      <c r="J418" s="116" t="str">
        <f t="shared" si="18"/>
        <v>High season</v>
      </c>
      <c r="K418" s="117" t="str" cm="1">
        <f t="array" ref="K418">_xlfn.IFS(AND(H418="Weekday", J418="High season"), VLOOKUP(B418, high_weekday, 2, 0),
    AND(H418="Saturday", J418="High season"), VLOOKUP(B418, high_saturday, 2, 0),
    AND(H418="Sunday", J418="High season"), VLOOKUP(B418, high_sunday, 2, 0),
    AND(H418="Weekday", J418="Low season"), VLOOKUP(B418, low_weekdays, 2, 0),
    AND(H418="Saturday", J418="Low season"), VLOOKUP(B418, low_saturday, 2, 0),
    AND(H418="Sunday", J418="Low season"), VLOOKUP(B418, low_sunday, 2, 0),
    TRUE, "error")</f>
        <v>Standard</v>
      </c>
    </row>
    <row r="419" spans="1:11" x14ac:dyDescent="0.25">
      <c r="A419" s="111">
        <v>45147</v>
      </c>
      <c r="B419" s="86">
        <v>0.54166666666666696</v>
      </c>
      <c r="C419" s="91">
        <v>83</v>
      </c>
      <c r="D419" s="118">
        <v>26</v>
      </c>
      <c r="E419" s="119">
        <v>0.52083333333333304</v>
      </c>
      <c r="F419" s="119">
        <v>0.54166666666666696</v>
      </c>
      <c r="G419" s="115">
        <f t="shared" si="19"/>
        <v>4</v>
      </c>
      <c r="H419" s="116" t="str" cm="1">
        <f t="array" ref="H419">_xlfn.IFS((G419&gt;=2)*(G419&lt;=6), "Weekday", G419=7, "Saturday", G419=1, "Sunday")</f>
        <v>Weekday</v>
      </c>
      <c r="I419" s="116">
        <f t="shared" si="20"/>
        <v>8</v>
      </c>
      <c r="J419" s="116" t="str">
        <f t="shared" si="18"/>
        <v>High season</v>
      </c>
      <c r="K419" s="117" t="str" cm="1">
        <f t="array" ref="K419">_xlfn.IFS(AND(H419="Weekday", J419="High season"), VLOOKUP(B419, high_weekday, 2, 0),
    AND(H419="Saturday", J419="High season"), VLOOKUP(B419, high_saturday, 2, 0),
    AND(H419="Sunday", J419="High season"), VLOOKUP(B419, high_sunday, 2, 0),
    AND(H419="Weekday", J419="Low season"), VLOOKUP(B419, low_weekdays, 2, 0),
    AND(H419="Saturday", J419="Low season"), VLOOKUP(B419, low_saturday, 2, 0),
    AND(H419="Sunday", J419="Low season"), VLOOKUP(B419, low_sunday, 2, 0),
    TRUE, "error")</f>
        <v>Standard</v>
      </c>
    </row>
    <row r="420" spans="1:11" x14ac:dyDescent="0.25">
      <c r="A420" s="111">
        <v>45147</v>
      </c>
      <c r="B420" s="86">
        <v>0.5625</v>
      </c>
      <c r="C420" s="91">
        <v>73</v>
      </c>
      <c r="D420" s="118">
        <v>27</v>
      </c>
      <c r="E420" s="119">
        <v>0.54166666666666696</v>
      </c>
      <c r="F420" s="119">
        <v>0.5625</v>
      </c>
      <c r="G420" s="115">
        <f t="shared" si="19"/>
        <v>4</v>
      </c>
      <c r="H420" s="116" t="str" cm="1">
        <f t="array" ref="H420">_xlfn.IFS((G420&gt;=2)*(G420&lt;=6), "Weekday", G420=7, "Saturday", G420=1, "Sunday")</f>
        <v>Weekday</v>
      </c>
      <c r="I420" s="116">
        <f t="shared" si="20"/>
        <v>8</v>
      </c>
      <c r="J420" s="116" t="str">
        <f t="shared" si="18"/>
        <v>High season</v>
      </c>
      <c r="K420" s="117" t="str" cm="1">
        <f t="array" ref="K420">_xlfn.IFS(AND(H420="Weekday", J420="High season"), VLOOKUP(B420, high_weekday, 2, 0),
    AND(H420="Saturday", J420="High season"), VLOOKUP(B420, high_saturday, 2, 0),
    AND(H420="Sunday", J420="High season"), VLOOKUP(B420, high_sunday, 2, 0),
    AND(H420="Weekday", J420="Low season"), VLOOKUP(B420, low_weekdays, 2, 0),
    AND(H420="Saturday", J420="Low season"), VLOOKUP(B420, low_saturday, 2, 0),
    AND(H420="Sunday", J420="Low season"), VLOOKUP(B420, low_sunday, 2, 0),
    TRUE, "error")</f>
        <v>Standard</v>
      </c>
    </row>
    <row r="421" spans="1:11" x14ac:dyDescent="0.25">
      <c r="A421" s="111">
        <v>45147</v>
      </c>
      <c r="B421" s="86">
        <v>0.58333333333333304</v>
      </c>
      <c r="C421" s="91">
        <v>99</v>
      </c>
      <c r="D421" s="118">
        <v>28</v>
      </c>
      <c r="E421" s="119">
        <v>0.5625</v>
      </c>
      <c r="F421" s="119">
        <v>0.58333333333333304</v>
      </c>
      <c r="G421" s="115">
        <f t="shared" si="19"/>
        <v>4</v>
      </c>
      <c r="H421" s="116" t="str" cm="1">
        <f t="array" ref="H421">_xlfn.IFS((G421&gt;=2)*(G421&lt;=6), "Weekday", G421=7, "Saturday", G421=1, "Sunday")</f>
        <v>Weekday</v>
      </c>
      <c r="I421" s="116">
        <f t="shared" si="20"/>
        <v>8</v>
      </c>
      <c r="J421" s="116" t="str">
        <f t="shared" si="18"/>
        <v>High season</v>
      </c>
      <c r="K421" s="117" t="str" cm="1">
        <f t="array" ref="K421">_xlfn.IFS(AND(H421="Weekday", J421="High season"), VLOOKUP(B421, high_weekday, 2, 0),
    AND(H421="Saturday", J421="High season"), VLOOKUP(B421, high_saturday, 2, 0),
    AND(H421="Sunday", J421="High season"), VLOOKUP(B421, high_sunday, 2, 0),
    AND(H421="Weekday", J421="Low season"), VLOOKUP(B421, low_weekdays, 2, 0),
    AND(H421="Saturday", J421="Low season"), VLOOKUP(B421, low_saturday, 2, 0),
    AND(H421="Sunday", J421="Low season"), VLOOKUP(B421, low_sunday, 2, 0),
    TRUE, "error")</f>
        <v>Standard</v>
      </c>
    </row>
    <row r="422" spans="1:11" x14ac:dyDescent="0.25">
      <c r="A422" s="111">
        <v>45147</v>
      </c>
      <c r="B422" s="86">
        <v>0.60416666666666696</v>
      </c>
      <c r="C422" s="91">
        <v>46</v>
      </c>
      <c r="D422" s="118">
        <v>29</v>
      </c>
      <c r="E422" s="119">
        <v>0.58333333333333304</v>
      </c>
      <c r="F422" s="119">
        <v>0.60416666666666696</v>
      </c>
      <c r="G422" s="115">
        <f t="shared" si="19"/>
        <v>4</v>
      </c>
      <c r="H422" s="116" t="str" cm="1">
        <f t="array" ref="H422">_xlfn.IFS((G422&gt;=2)*(G422&lt;=6), "Weekday", G422=7, "Saturday", G422=1, "Sunday")</f>
        <v>Weekday</v>
      </c>
      <c r="I422" s="116">
        <f t="shared" si="20"/>
        <v>8</v>
      </c>
      <c r="J422" s="116" t="str">
        <f t="shared" si="18"/>
        <v>High season</v>
      </c>
      <c r="K422" s="117" t="str" cm="1">
        <f t="array" ref="K422">_xlfn.IFS(AND(H422="Weekday", J422="High season"), VLOOKUP(B422, high_weekday, 2, 0),
    AND(H422="Saturday", J422="High season"), VLOOKUP(B422, high_saturday, 2, 0),
    AND(H422="Sunday", J422="High season"), VLOOKUP(B422, high_sunday, 2, 0),
    AND(H422="Weekday", J422="Low season"), VLOOKUP(B422, low_weekdays, 2, 0),
    AND(H422="Saturday", J422="Low season"), VLOOKUP(B422, low_saturday, 2, 0),
    AND(H422="Sunday", J422="Low season"), VLOOKUP(B422, low_sunday, 2, 0),
    TRUE, "error")</f>
        <v>Standard</v>
      </c>
    </row>
    <row r="423" spans="1:11" x14ac:dyDescent="0.25">
      <c r="A423" s="111">
        <v>45147</v>
      </c>
      <c r="B423" s="86">
        <v>0.625</v>
      </c>
      <c r="C423" s="91">
        <v>88</v>
      </c>
      <c r="D423" s="118">
        <v>30</v>
      </c>
      <c r="E423" s="119">
        <v>0.60416666666666696</v>
      </c>
      <c r="F423" s="119">
        <v>0.625</v>
      </c>
      <c r="G423" s="115">
        <f t="shared" si="19"/>
        <v>4</v>
      </c>
      <c r="H423" s="116" t="str" cm="1">
        <f t="array" ref="H423">_xlfn.IFS((G423&gt;=2)*(G423&lt;=6), "Weekday", G423=7, "Saturday", G423=1, "Sunday")</f>
        <v>Weekday</v>
      </c>
      <c r="I423" s="116">
        <f t="shared" si="20"/>
        <v>8</v>
      </c>
      <c r="J423" s="116" t="str">
        <f t="shared" si="18"/>
        <v>High season</v>
      </c>
      <c r="K423" s="117" t="str" cm="1">
        <f t="array" ref="K423">_xlfn.IFS(AND(H423="Weekday", J423="High season"), VLOOKUP(B423, high_weekday, 2, 0),
    AND(H423="Saturday", J423="High season"), VLOOKUP(B423, high_saturday, 2, 0),
    AND(H423="Sunday", J423="High season"), VLOOKUP(B423, high_sunday, 2, 0),
    AND(H423="Weekday", J423="Low season"), VLOOKUP(B423, low_weekdays, 2, 0),
    AND(H423="Saturday", J423="Low season"), VLOOKUP(B423, low_saturday, 2, 0),
    AND(H423="Sunday", J423="Low season"), VLOOKUP(B423, low_sunday, 2, 0),
    TRUE, "error")</f>
        <v>Standard</v>
      </c>
    </row>
    <row r="424" spans="1:11" x14ac:dyDescent="0.25">
      <c r="A424" s="111">
        <v>45147</v>
      </c>
      <c r="B424" s="86">
        <v>0.64583333333333304</v>
      </c>
      <c r="C424" s="91">
        <v>97</v>
      </c>
      <c r="D424" s="118">
        <v>31</v>
      </c>
      <c r="E424" s="119">
        <v>0.625</v>
      </c>
      <c r="F424" s="119">
        <v>0.64583333333333304</v>
      </c>
      <c r="G424" s="115">
        <f t="shared" si="19"/>
        <v>4</v>
      </c>
      <c r="H424" s="116" t="str" cm="1">
        <f t="array" ref="H424">_xlfn.IFS((G424&gt;=2)*(G424&lt;=6), "Weekday", G424=7, "Saturday", G424=1, "Sunday")</f>
        <v>Weekday</v>
      </c>
      <c r="I424" s="116">
        <f t="shared" si="20"/>
        <v>8</v>
      </c>
      <c r="J424" s="116" t="str">
        <f t="shared" si="18"/>
        <v>High season</v>
      </c>
      <c r="K424" s="117" t="str" cm="1">
        <f t="array" ref="K424">_xlfn.IFS(AND(H424="Weekday", J424="High season"), VLOOKUP(B424, high_weekday, 2, 0),
    AND(H424="Saturday", J424="High season"), VLOOKUP(B424, high_saturday, 2, 0),
    AND(H424="Sunday", J424="High season"), VLOOKUP(B424, high_sunday, 2, 0),
    AND(H424="Weekday", J424="Low season"), VLOOKUP(B424, low_weekdays, 2, 0),
    AND(H424="Saturday", J424="Low season"), VLOOKUP(B424, low_saturday, 2, 0),
    AND(H424="Sunday", J424="Low season"), VLOOKUP(B424, low_sunday, 2, 0),
    TRUE, "error")</f>
        <v>Standard</v>
      </c>
    </row>
    <row r="425" spans="1:11" x14ac:dyDescent="0.25">
      <c r="A425" s="111">
        <v>45147</v>
      </c>
      <c r="B425" s="86">
        <v>0.66666666666666696</v>
      </c>
      <c r="C425" s="91">
        <v>57</v>
      </c>
      <c r="D425" s="118">
        <v>32</v>
      </c>
      <c r="E425" s="119">
        <v>0.64583333333333304</v>
      </c>
      <c r="F425" s="119">
        <v>0.66666666666666696</v>
      </c>
      <c r="G425" s="115">
        <f t="shared" si="19"/>
        <v>4</v>
      </c>
      <c r="H425" s="116" t="str" cm="1">
        <f t="array" ref="H425">_xlfn.IFS((G425&gt;=2)*(G425&lt;=6), "Weekday", G425=7, "Saturday", G425=1, "Sunday")</f>
        <v>Weekday</v>
      </c>
      <c r="I425" s="116">
        <f t="shared" si="20"/>
        <v>8</v>
      </c>
      <c r="J425" s="116" t="str">
        <f t="shared" si="18"/>
        <v>High season</v>
      </c>
      <c r="K425" s="117" t="str" cm="1">
        <f t="array" ref="K425">_xlfn.IFS(AND(H425="Weekday", J425="High season"), VLOOKUP(B425, high_weekday, 2, 0),
    AND(H425="Saturday", J425="High season"), VLOOKUP(B425, high_saturday, 2, 0),
    AND(H425="Sunday", J425="High season"), VLOOKUP(B425, high_sunday, 2, 0),
    AND(H425="Weekday", J425="Low season"), VLOOKUP(B425, low_weekdays, 2, 0),
    AND(H425="Saturday", J425="Low season"), VLOOKUP(B425, low_saturday, 2, 0),
    AND(H425="Sunday", J425="Low season"), VLOOKUP(B425, low_sunday, 2, 0),
    TRUE, "error")</f>
        <v>Standard</v>
      </c>
    </row>
    <row r="426" spans="1:11" x14ac:dyDescent="0.25">
      <c r="A426" s="111">
        <v>45147</v>
      </c>
      <c r="B426" s="86">
        <v>0.6875</v>
      </c>
      <c r="C426" s="91">
        <v>70</v>
      </c>
      <c r="D426" s="118">
        <v>33</v>
      </c>
      <c r="E426" s="119">
        <v>0.66666666666666696</v>
      </c>
      <c r="F426" s="119">
        <v>0.6875</v>
      </c>
      <c r="G426" s="115">
        <f t="shared" si="19"/>
        <v>4</v>
      </c>
      <c r="H426" s="116" t="str" cm="1">
        <f t="array" ref="H426">_xlfn.IFS((G426&gt;=2)*(G426&lt;=6), "Weekday", G426=7, "Saturday", G426=1, "Sunday")</f>
        <v>Weekday</v>
      </c>
      <c r="I426" s="116">
        <f t="shared" si="20"/>
        <v>8</v>
      </c>
      <c r="J426" s="116" t="str">
        <f t="shared" si="18"/>
        <v>High season</v>
      </c>
      <c r="K426" s="117" t="str" cm="1">
        <f t="array" ref="K426">_xlfn.IFS(AND(H426="Weekday", J426="High season"), VLOOKUP(B426, high_weekday, 2, 0),
    AND(H426="Saturday", J426="High season"), VLOOKUP(B426, high_saturday, 2, 0),
    AND(H426="Sunday", J426="High season"), VLOOKUP(B426, high_sunday, 2, 0),
    AND(H426="Weekday", J426="Low season"), VLOOKUP(B426, low_weekdays, 2, 0),
    AND(H426="Saturday", J426="Low season"), VLOOKUP(B426, low_saturday, 2, 0),
    AND(H426="Sunday", J426="Low season"), VLOOKUP(B426, low_sunday, 2, 0),
    TRUE, "error")</f>
        <v>Standard</v>
      </c>
    </row>
    <row r="427" spans="1:11" x14ac:dyDescent="0.25">
      <c r="A427" s="111">
        <v>45147</v>
      </c>
      <c r="B427" s="86">
        <v>0.70833333333333304</v>
      </c>
      <c r="C427" s="91">
        <v>17</v>
      </c>
      <c r="D427" s="118">
        <v>34</v>
      </c>
      <c r="E427" s="119">
        <v>0.6875</v>
      </c>
      <c r="F427" s="119">
        <v>0.70833333333333304</v>
      </c>
      <c r="G427" s="115">
        <f t="shared" si="19"/>
        <v>4</v>
      </c>
      <c r="H427" s="116" t="str" cm="1">
        <f t="array" ref="H427">_xlfn.IFS((G427&gt;=2)*(G427&lt;=6), "Weekday", G427=7, "Saturday", G427=1, "Sunday")</f>
        <v>Weekday</v>
      </c>
      <c r="I427" s="116">
        <f t="shared" si="20"/>
        <v>8</v>
      </c>
      <c r="J427" s="116" t="str">
        <f t="shared" si="18"/>
        <v>High season</v>
      </c>
      <c r="K427" s="117" t="str" cm="1">
        <f t="array" ref="K427">_xlfn.IFS(AND(H427="Weekday", J427="High season"), VLOOKUP(B427, high_weekday, 2, 0),
    AND(H427="Saturday", J427="High season"), VLOOKUP(B427, high_saturday, 2, 0),
    AND(H427="Sunday", J427="High season"), VLOOKUP(B427, high_sunday, 2, 0),
    AND(H427="Weekday", J427="Low season"), VLOOKUP(B427, low_weekdays, 2, 0),
    AND(H427="Saturday", J427="Low season"), VLOOKUP(B427, low_saturday, 2, 0),
    AND(H427="Sunday", J427="Low season"), VLOOKUP(B427, low_sunday, 2, 0),
    TRUE, "error")</f>
        <v>Standard</v>
      </c>
    </row>
    <row r="428" spans="1:11" x14ac:dyDescent="0.25">
      <c r="A428" s="111">
        <v>45147</v>
      </c>
      <c r="B428" s="86">
        <v>0.72916666666666696</v>
      </c>
      <c r="C428" s="91">
        <v>43</v>
      </c>
      <c r="D428" s="118">
        <v>35</v>
      </c>
      <c r="E428" s="119">
        <v>0.70833333333333304</v>
      </c>
      <c r="F428" s="119">
        <v>0.72916666666666696</v>
      </c>
      <c r="G428" s="115">
        <f t="shared" si="19"/>
        <v>4</v>
      </c>
      <c r="H428" s="116" t="str" cm="1">
        <f t="array" ref="H428">_xlfn.IFS((G428&gt;=2)*(G428&lt;=6), "Weekday", G428=7, "Saturday", G428=1, "Sunday")</f>
        <v>Weekday</v>
      </c>
      <c r="I428" s="116">
        <f t="shared" si="20"/>
        <v>8</v>
      </c>
      <c r="J428" s="116" t="str">
        <f t="shared" si="18"/>
        <v>High season</v>
      </c>
      <c r="K428" s="117" t="str" cm="1">
        <f t="array" ref="K428">_xlfn.IFS(AND(H428="Weekday", J428="High season"), VLOOKUP(B428, high_weekday, 2, 0),
    AND(H428="Saturday", J428="High season"), VLOOKUP(B428, high_saturday, 2, 0),
    AND(H428="Sunday", J428="High season"), VLOOKUP(B428, high_sunday, 2, 0),
    AND(H428="Weekday", J428="Low season"), VLOOKUP(B428, low_weekdays, 2, 0),
    AND(H428="Saturday", J428="Low season"), VLOOKUP(B428, low_saturday, 2, 0),
    AND(H428="Sunday", J428="Low season"), VLOOKUP(B428, low_sunday, 2, 0),
    TRUE, "error")</f>
        <v>Peak</v>
      </c>
    </row>
    <row r="429" spans="1:11" x14ac:dyDescent="0.25">
      <c r="A429" s="111">
        <v>45147</v>
      </c>
      <c r="B429" s="86">
        <v>0.75</v>
      </c>
      <c r="C429" s="91">
        <v>58</v>
      </c>
      <c r="D429" s="118">
        <v>36</v>
      </c>
      <c r="E429" s="119">
        <v>0.72916666666666696</v>
      </c>
      <c r="F429" s="119">
        <v>0.75</v>
      </c>
      <c r="G429" s="115">
        <f t="shared" si="19"/>
        <v>4</v>
      </c>
      <c r="H429" s="116" t="str" cm="1">
        <f t="array" ref="H429">_xlfn.IFS((G429&gt;=2)*(G429&lt;=6), "Weekday", G429=7, "Saturday", G429=1, "Sunday")</f>
        <v>Weekday</v>
      </c>
      <c r="I429" s="116">
        <f t="shared" si="20"/>
        <v>8</v>
      </c>
      <c r="J429" s="116" t="str">
        <f t="shared" si="18"/>
        <v>High season</v>
      </c>
      <c r="K429" s="117" t="str" cm="1">
        <f t="array" ref="K429">_xlfn.IFS(AND(H429="Weekday", J429="High season"), VLOOKUP(B429, high_weekday, 2, 0),
    AND(H429="Saturday", J429="High season"), VLOOKUP(B429, high_saturday, 2, 0),
    AND(H429="Sunday", J429="High season"), VLOOKUP(B429, high_sunday, 2, 0),
    AND(H429="Weekday", J429="Low season"), VLOOKUP(B429, low_weekdays, 2, 0),
    AND(H429="Saturday", J429="Low season"), VLOOKUP(B429, low_saturday, 2, 0),
    AND(H429="Sunday", J429="Low season"), VLOOKUP(B429, low_sunday, 2, 0),
    TRUE, "error")</f>
        <v>Peak</v>
      </c>
    </row>
    <row r="430" spans="1:11" x14ac:dyDescent="0.25">
      <c r="A430" s="111">
        <v>45147</v>
      </c>
      <c r="B430" s="86">
        <v>0.77083333333333304</v>
      </c>
      <c r="C430" s="91">
        <v>83</v>
      </c>
      <c r="D430" s="118">
        <v>37</v>
      </c>
      <c r="E430" s="119">
        <v>0.75</v>
      </c>
      <c r="F430" s="119">
        <v>0.77083333333333304</v>
      </c>
      <c r="G430" s="115">
        <f t="shared" si="19"/>
        <v>4</v>
      </c>
      <c r="H430" s="116" t="str" cm="1">
        <f t="array" ref="H430">_xlfn.IFS((G430&gt;=2)*(G430&lt;=6), "Weekday", G430=7, "Saturday", G430=1, "Sunday")</f>
        <v>Weekday</v>
      </c>
      <c r="I430" s="116">
        <f t="shared" si="20"/>
        <v>8</v>
      </c>
      <c r="J430" s="116" t="str">
        <f t="shared" si="18"/>
        <v>High season</v>
      </c>
      <c r="K430" s="117" t="str" cm="1">
        <f t="array" ref="K430">_xlfn.IFS(AND(H430="Weekday", J430="High season"), VLOOKUP(B430, high_weekday, 2, 0),
    AND(H430="Saturday", J430="High season"), VLOOKUP(B430, high_saturday, 2, 0),
    AND(H430="Sunday", J430="High season"), VLOOKUP(B430, high_sunday, 2, 0),
    AND(H430="Weekday", J430="Low season"), VLOOKUP(B430, low_weekdays, 2, 0),
    AND(H430="Saturday", J430="Low season"), VLOOKUP(B430, low_saturday, 2, 0),
    AND(H430="Sunday", J430="Low season"), VLOOKUP(B430, low_sunday, 2, 0),
    TRUE, "error")</f>
        <v>Peak</v>
      </c>
    </row>
    <row r="431" spans="1:11" x14ac:dyDescent="0.25">
      <c r="A431" s="111">
        <v>45147</v>
      </c>
      <c r="B431" s="86">
        <v>0.79166666666666696</v>
      </c>
      <c r="C431" s="91">
        <v>96</v>
      </c>
      <c r="D431" s="118">
        <v>38</v>
      </c>
      <c r="E431" s="119">
        <v>0.77083333333333304</v>
      </c>
      <c r="F431" s="119">
        <v>0.79166666666666696</v>
      </c>
      <c r="G431" s="115">
        <f t="shared" si="19"/>
        <v>4</v>
      </c>
      <c r="H431" s="116" t="str" cm="1">
        <f t="array" ref="H431">_xlfn.IFS((G431&gt;=2)*(G431&lt;=6), "Weekday", G431=7, "Saturday", G431=1, "Sunday")</f>
        <v>Weekday</v>
      </c>
      <c r="I431" s="116">
        <f t="shared" si="20"/>
        <v>8</v>
      </c>
      <c r="J431" s="116" t="str">
        <f t="shared" si="18"/>
        <v>High season</v>
      </c>
      <c r="K431" s="117" t="str" cm="1">
        <f t="array" ref="K431">_xlfn.IFS(AND(H431="Weekday", J431="High season"), VLOOKUP(B431, high_weekday, 2, 0),
    AND(H431="Saturday", J431="High season"), VLOOKUP(B431, high_saturday, 2, 0),
    AND(H431="Sunday", J431="High season"), VLOOKUP(B431, high_sunday, 2, 0),
    AND(H431="Weekday", J431="Low season"), VLOOKUP(B431, low_weekdays, 2, 0),
    AND(H431="Saturday", J431="Low season"), VLOOKUP(B431, low_saturday, 2, 0),
    AND(H431="Sunday", J431="Low season"), VLOOKUP(B431, low_sunday, 2, 0),
    TRUE, "error")</f>
        <v>Peak</v>
      </c>
    </row>
    <row r="432" spans="1:11" x14ac:dyDescent="0.25">
      <c r="A432" s="111">
        <v>45147</v>
      </c>
      <c r="B432" s="86">
        <v>0.8125</v>
      </c>
      <c r="C432" s="91">
        <v>86</v>
      </c>
      <c r="D432" s="118">
        <v>39</v>
      </c>
      <c r="E432" s="119">
        <v>0.79166666666666696</v>
      </c>
      <c r="F432" s="119">
        <v>0.8125</v>
      </c>
      <c r="G432" s="115">
        <f t="shared" si="19"/>
        <v>4</v>
      </c>
      <c r="H432" s="116" t="str" cm="1">
        <f t="array" ref="H432">_xlfn.IFS((G432&gt;=2)*(G432&lt;=6), "Weekday", G432=7, "Saturday", G432=1, "Sunday")</f>
        <v>Weekday</v>
      </c>
      <c r="I432" s="116">
        <f t="shared" si="20"/>
        <v>8</v>
      </c>
      <c r="J432" s="116" t="str">
        <f t="shared" si="18"/>
        <v>High season</v>
      </c>
      <c r="K432" s="117" t="str" cm="1">
        <f t="array" ref="K432">_xlfn.IFS(AND(H432="Weekday", J432="High season"), VLOOKUP(B432, high_weekday, 2, 0),
    AND(H432="Saturday", J432="High season"), VLOOKUP(B432, high_saturday, 2, 0),
    AND(H432="Sunday", J432="High season"), VLOOKUP(B432, high_sunday, 2, 0),
    AND(H432="Weekday", J432="Low season"), VLOOKUP(B432, low_weekdays, 2, 0),
    AND(H432="Saturday", J432="Low season"), VLOOKUP(B432, low_saturday, 2, 0),
    AND(H432="Sunday", J432="Low season"), VLOOKUP(B432, low_sunday, 2, 0),
    TRUE, "error")</f>
        <v>Standard</v>
      </c>
    </row>
    <row r="433" spans="1:11" x14ac:dyDescent="0.25">
      <c r="A433" s="111">
        <v>45147</v>
      </c>
      <c r="B433" s="86">
        <v>0.83333333333333304</v>
      </c>
      <c r="C433" s="91">
        <v>72</v>
      </c>
      <c r="D433" s="118">
        <v>40</v>
      </c>
      <c r="E433" s="119">
        <v>0.8125</v>
      </c>
      <c r="F433" s="119">
        <v>0.83333333333333304</v>
      </c>
      <c r="G433" s="115">
        <f t="shared" si="19"/>
        <v>4</v>
      </c>
      <c r="H433" s="116" t="str" cm="1">
        <f t="array" ref="H433">_xlfn.IFS((G433&gt;=2)*(G433&lt;=6), "Weekday", G433=7, "Saturday", G433=1, "Sunday")</f>
        <v>Weekday</v>
      </c>
      <c r="I433" s="116">
        <f t="shared" si="20"/>
        <v>8</v>
      </c>
      <c r="J433" s="116" t="str">
        <f t="shared" si="18"/>
        <v>High season</v>
      </c>
      <c r="K433" s="117" t="str" cm="1">
        <f t="array" ref="K433">_xlfn.IFS(AND(H433="Weekday", J433="High season"), VLOOKUP(B433, high_weekday, 2, 0),
    AND(H433="Saturday", J433="High season"), VLOOKUP(B433, high_saturday, 2, 0),
    AND(H433="Sunday", J433="High season"), VLOOKUP(B433, high_sunday, 2, 0),
    AND(H433="Weekday", J433="Low season"), VLOOKUP(B433, low_weekdays, 2, 0),
    AND(H433="Saturday", J433="Low season"), VLOOKUP(B433, low_saturday, 2, 0),
    AND(H433="Sunday", J433="Low season"), VLOOKUP(B433, low_sunday, 2, 0),
    TRUE, "error")</f>
        <v>Standard</v>
      </c>
    </row>
    <row r="434" spans="1:11" x14ac:dyDescent="0.25">
      <c r="A434" s="111">
        <v>45147</v>
      </c>
      <c r="B434" s="86">
        <v>0.85416666666666696</v>
      </c>
      <c r="C434" s="91">
        <v>27</v>
      </c>
      <c r="D434" s="118">
        <v>41</v>
      </c>
      <c r="E434" s="119">
        <v>0.83333333333333304</v>
      </c>
      <c r="F434" s="119">
        <v>0.85416666666666696</v>
      </c>
      <c r="G434" s="115">
        <f t="shared" si="19"/>
        <v>4</v>
      </c>
      <c r="H434" s="116" t="str" cm="1">
        <f t="array" ref="H434">_xlfn.IFS((G434&gt;=2)*(G434&lt;=6), "Weekday", G434=7, "Saturday", G434=1, "Sunday")</f>
        <v>Weekday</v>
      </c>
      <c r="I434" s="116">
        <f t="shared" si="20"/>
        <v>8</v>
      </c>
      <c r="J434" s="116" t="str">
        <f t="shared" si="18"/>
        <v>High season</v>
      </c>
      <c r="K434" s="117" t="str" cm="1">
        <f t="array" ref="K434">_xlfn.IFS(AND(H434="Weekday", J434="High season"), VLOOKUP(B434, high_weekday, 2, 0),
    AND(H434="Saturday", J434="High season"), VLOOKUP(B434, high_saturday, 2, 0),
    AND(H434="Sunday", J434="High season"), VLOOKUP(B434, high_sunday, 2, 0),
    AND(H434="Weekday", J434="Low season"), VLOOKUP(B434, low_weekdays, 2, 0),
    AND(H434="Saturday", J434="Low season"), VLOOKUP(B434, low_saturday, 2, 0),
    AND(H434="Sunday", J434="Low season"), VLOOKUP(B434, low_sunday, 2, 0),
    TRUE, "error")</f>
        <v>Standard</v>
      </c>
    </row>
    <row r="435" spans="1:11" x14ac:dyDescent="0.25">
      <c r="A435" s="111">
        <v>45147</v>
      </c>
      <c r="B435" s="86">
        <v>0.875</v>
      </c>
      <c r="C435" s="91">
        <v>53</v>
      </c>
      <c r="D435" s="118">
        <v>42</v>
      </c>
      <c r="E435" s="119">
        <v>0.85416666666666696</v>
      </c>
      <c r="F435" s="119">
        <v>0.875</v>
      </c>
      <c r="G435" s="115">
        <f t="shared" si="19"/>
        <v>4</v>
      </c>
      <c r="H435" s="116" t="str" cm="1">
        <f t="array" ref="H435">_xlfn.IFS((G435&gt;=2)*(G435&lt;=6), "Weekday", G435=7, "Saturday", G435=1, "Sunday")</f>
        <v>Weekday</v>
      </c>
      <c r="I435" s="116">
        <f t="shared" si="20"/>
        <v>8</v>
      </c>
      <c r="J435" s="116" t="str">
        <f t="shared" si="18"/>
        <v>High season</v>
      </c>
      <c r="K435" s="117" t="str" cm="1">
        <f t="array" ref="K435">_xlfn.IFS(AND(H435="Weekday", J435="High season"), VLOOKUP(B435, high_weekday, 2, 0),
    AND(H435="Saturday", J435="High season"), VLOOKUP(B435, high_saturday, 2, 0),
    AND(H435="Sunday", J435="High season"), VLOOKUP(B435, high_sunday, 2, 0),
    AND(H435="Weekday", J435="Low season"), VLOOKUP(B435, low_weekdays, 2, 0),
    AND(H435="Saturday", J435="Low season"), VLOOKUP(B435, low_saturday, 2, 0),
    AND(H435="Sunday", J435="Low season"), VLOOKUP(B435, low_sunday, 2, 0),
    TRUE, "error")</f>
        <v>Standard</v>
      </c>
    </row>
    <row r="436" spans="1:11" x14ac:dyDescent="0.25">
      <c r="A436" s="111">
        <v>45147</v>
      </c>
      <c r="B436" s="86">
        <v>0.89583333333333304</v>
      </c>
      <c r="C436" s="91">
        <v>75</v>
      </c>
      <c r="D436" s="118">
        <v>43</v>
      </c>
      <c r="E436" s="119">
        <v>0.875</v>
      </c>
      <c r="F436" s="119">
        <v>0.89583333333333304</v>
      </c>
      <c r="G436" s="115">
        <f t="shared" si="19"/>
        <v>4</v>
      </c>
      <c r="H436" s="116" t="str" cm="1">
        <f t="array" ref="H436">_xlfn.IFS((G436&gt;=2)*(G436&lt;=6), "Weekday", G436=7, "Saturday", G436=1, "Sunday")</f>
        <v>Weekday</v>
      </c>
      <c r="I436" s="116">
        <f t="shared" si="20"/>
        <v>8</v>
      </c>
      <c r="J436" s="116" t="str">
        <f t="shared" si="18"/>
        <v>High season</v>
      </c>
      <c r="K436" s="117" t="str" cm="1">
        <f t="array" ref="K436">_xlfn.IFS(AND(H436="Weekday", J436="High season"), VLOOKUP(B436, high_weekday, 2, 0),
    AND(H436="Saturday", J436="High season"), VLOOKUP(B436, high_saturday, 2, 0),
    AND(H436="Sunday", J436="High season"), VLOOKUP(B436, high_sunday, 2, 0),
    AND(H436="Weekday", J436="Low season"), VLOOKUP(B436, low_weekdays, 2, 0),
    AND(H436="Saturday", J436="Low season"), VLOOKUP(B436, low_saturday, 2, 0),
    AND(H436="Sunday", J436="Low season"), VLOOKUP(B436, low_sunday, 2, 0),
    TRUE, "error")</f>
        <v>Standard</v>
      </c>
    </row>
    <row r="437" spans="1:11" x14ac:dyDescent="0.25">
      <c r="A437" s="111">
        <v>45147</v>
      </c>
      <c r="B437" s="86">
        <v>0.91666666666666696</v>
      </c>
      <c r="C437" s="91">
        <v>41</v>
      </c>
      <c r="D437" s="118">
        <v>44</v>
      </c>
      <c r="E437" s="119">
        <v>0.89583333333333304</v>
      </c>
      <c r="F437" s="119">
        <v>0.91666666666666696</v>
      </c>
      <c r="G437" s="115">
        <f t="shared" si="19"/>
        <v>4</v>
      </c>
      <c r="H437" s="116" t="str" cm="1">
        <f t="array" ref="H437">_xlfn.IFS((G437&gt;=2)*(G437&lt;=6), "Weekday", G437=7, "Saturday", G437=1, "Sunday")</f>
        <v>Weekday</v>
      </c>
      <c r="I437" s="116">
        <f t="shared" si="20"/>
        <v>8</v>
      </c>
      <c r="J437" s="116" t="str">
        <f t="shared" si="18"/>
        <v>High season</v>
      </c>
      <c r="K437" s="117" t="str" cm="1">
        <f t="array" ref="K437">_xlfn.IFS(AND(H437="Weekday", J437="High season"), VLOOKUP(B437, high_weekday, 2, 0),
    AND(H437="Saturday", J437="High season"), VLOOKUP(B437, high_saturday, 2, 0),
    AND(H437="Sunday", J437="High season"), VLOOKUP(B437, high_sunday, 2, 0),
    AND(H437="Weekday", J437="Low season"), VLOOKUP(B437, low_weekdays, 2, 0),
    AND(H437="Saturday", J437="Low season"), VLOOKUP(B437, low_saturday, 2, 0),
    AND(H437="Sunday", J437="Low season"), VLOOKUP(B437, low_sunday, 2, 0),
    TRUE, "error")</f>
        <v>Standard</v>
      </c>
    </row>
    <row r="438" spans="1:11" x14ac:dyDescent="0.25">
      <c r="A438" s="111">
        <v>45147</v>
      </c>
      <c r="B438" s="86">
        <v>0.9375</v>
      </c>
      <c r="C438" s="91">
        <v>100</v>
      </c>
      <c r="D438" s="118">
        <v>45</v>
      </c>
      <c r="E438" s="119">
        <v>0.91666666666666696</v>
      </c>
      <c r="F438" s="119">
        <v>0.9375</v>
      </c>
      <c r="G438" s="115">
        <f t="shared" si="19"/>
        <v>4</v>
      </c>
      <c r="H438" s="116" t="str" cm="1">
        <f t="array" ref="H438">_xlfn.IFS((G438&gt;=2)*(G438&lt;=6), "Weekday", G438=7, "Saturday", G438=1, "Sunday")</f>
        <v>Weekday</v>
      </c>
      <c r="I438" s="116">
        <f t="shared" si="20"/>
        <v>8</v>
      </c>
      <c r="J438" s="116" t="str">
        <f t="shared" si="18"/>
        <v>High season</v>
      </c>
      <c r="K438" s="117" t="str" cm="1">
        <f t="array" ref="K438">_xlfn.IFS(AND(H438="Weekday", J438="High season"), VLOOKUP(B438, high_weekday, 2, 0),
    AND(H438="Saturday", J438="High season"), VLOOKUP(B438, high_saturday, 2, 0),
    AND(H438="Sunday", J438="High season"), VLOOKUP(B438, high_sunday, 2, 0),
    AND(H438="Weekday", J438="Low season"), VLOOKUP(B438, low_weekdays, 2, 0),
    AND(H438="Saturday", J438="Low season"), VLOOKUP(B438, low_saturday, 2, 0),
    AND(H438="Sunday", J438="Low season"), VLOOKUP(B438, low_sunday, 2, 0),
    TRUE, "error")</f>
        <v>Off-peak</v>
      </c>
    </row>
    <row r="439" spans="1:11" x14ac:dyDescent="0.25">
      <c r="A439" s="111">
        <v>45147</v>
      </c>
      <c r="B439" s="86">
        <v>0.95833333333333304</v>
      </c>
      <c r="C439" s="91">
        <v>25</v>
      </c>
      <c r="D439" s="118">
        <v>46</v>
      </c>
      <c r="E439" s="119">
        <v>0.9375</v>
      </c>
      <c r="F439" s="119">
        <v>0.95833333333333304</v>
      </c>
      <c r="G439" s="115">
        <f t="shared" si="19"/>
        <v>4</v>
      </c>
      <c r="H439" s="116" t="str" cm="1">
        <f t="array" ref="H439">_xlfn.IFS((G439&gt;=2)*(G439&lt;=6), "Weekday", G439=7, "Saturday", G439=1, "Sunday")</f>
        <v>Weekday</v>
      </c>
      <c r="I439" s="116">
        <f t="shared" si="20"/>
        <v>8</v>
      </c>
      <c r="J439" s="116" t="str">
        <f t="shared" si="18"/>
        <v>High season</v>
      </c>
      <c r="K439" s="117" t="str" cm="1">
        <f t="array" ref="K439">_xlfn.IFS(AND(H439="Weekday", J439="High season"), VLOOKUP(B439, high_weekday, 2, 0),
    AND(H439="Saturday", J439="High season"), VLOOKUP(B439, high_saturday, 2, 0),
    AND(H439="Sunday", J439="High season"), VLOOKUP(B439, high_sunday, 2, 0),
    AND(H439="Weekday", J439="Low season"), VLOOKUP(B439, low_weekdays, 2, 0),
    AND(H439="Saturday", J439="Low season"), VLOOKUP(B439, low_saturday, 2, 0),
    AND(H439="Sunday", J439="Low season"), VLOOKUP(B439, low_sunday, 2, 0),
    TRUE, "error")</f>
        <v>Off-peak</v>
      </c>
    </row>
    <row r="440" spans="1:11" x14ac:dyDescent="0.25">
      <c r="A440" s="111">
        <v>45147</v>
      </c>
      <c r="B440" s="86">
        <v>0.97916666666666696</v>
      </c>
      <c r="C440" s="91">
        <v>32</v>
      </c>
      <c r="D440" s="118">
        <v>47</v>
      </c>
      <c r="E440" s="119">
        <v>0.95833333333333304</v>
      </c>
      <c r="F440" s="119">
        <v>0.97916666666666696</v>
      </c>
      <c r="G440" s="115">
        <f t="shared" si="19"/>
        <v>4</v>
      </c>
      <c r="H440" s="116" t="str" cm="1">
        <f t="array" ref="H440">_xlfn.IFS((G440&gt;=2)*(G440&lt;=6), "Weekday", G440=7, "Saturday", G440=1, "Sunday")</f>
        <v>Weekday</v>
      </c>
      <c r="I440" s="116">
        <f t="shared" si="20"/>
        <v>8</v>
      </c>
      <c r="J440" s="116" t="str">
        <f t="shared" si="18"/>
        <v>High season</v>
      </c>
      <c r="K440" s="117" t="str" cm="1">
        <f t="array" ref="K440">_xlfn.IFS(AND(H440="Weekday", J440="High season"), VLOOKUP(B440, high_weekday, 2, 0),
    AND(H440="Saturday", J440="High season"), VLOOKUP(B440, high_saturday, 2, 0),
    AND(H440="Sunday", J440="High season"), VLOOKUP(B440, high_sunday, 2, 0),
    AND(H440="Weekday", J440="Low season"), VLOOKUP(B440, low_weekdays, 2, 0),
    AND(H440="Saturday", J440="Low season"), VLOOKUP(B440, low_saturday, 2, 0),
    AND(H440="Sunday", J440="Low season"), VLOOKUP(B440, low_sunday, 2, 0),
    TRUE, "error")</f>
        <v>Off-peak</v>
      </c>
    </row>
    <row r="441" spans="1:11" x14ac:dyDescent="0.25">
      <c r="A441" s="111">
        <v>45147</v>
      </c>
      <c r="B441" s="86">
        <v>1</v>
      </c>
      <c r="C441" s="91">
        <v>37</v>
      </c>
      <c r="D441" s="118">
        <v>48</v>
      </c>
      <c r="E441" s="119">
        <v>0.97916666666666696</v>
      </c>
      <c r="F441" s="119">
        <v>1</v>
      </c>
      <c r="G441" s="115">
        <f t="shared" si="19"/>
        <v>4</v>
      </c>
      <c r="H441" s="116" t="str" cm="1">
        <f t="array" ref="H441">_xlfn.IFS((G441&gt;=2)*(G441&lt;=6), "Weekday", G441=7, "Saturday", G441=1, "Sunday")</f>
        <v>Weekday</v>
      </c>
      <c r="I441" s="116">
        <f t="shared" si="20"/>
        <v>8</v>
      </c>
      <c r="J441" s="116" t="str">
        <f t="shared" si="18"/>
        <v>High season</v>
      </c>
      <c r="K441" s="117" t="str" cm="1">
        <f t="array" ref="K441">_xlfn.IFS(AND(H441="Weekday", J441="High season"), VLOOKUP(B441, high_weekday, 2, 0),
    AND(H441="Saturday", J441="High season"), VLOOKUP(B441, high_saturday, 2, 0),
    AND(H441="Sunday", J441="High season"), VLOOKUP(B441, high_sunday, 2, 0),
    AND(H441="Weekday", J441="Low season"), VLOOKUP(B441, low_weekdays, 2, 0),
    AND(H441="Saturday", J441="Low season"), VLOOKUP(B441, low_saturday, 2, 0),
    AND(H441="Sunday", J441="Low season"), VLOOKUP(B441, low_sunday, 2, 0),
    TRUE, "error")</f>
        <v>Off-peak</v>
      </c>
    </row>
    <row r="442" spans="1:11" x14ac:dyDescent="0.25">
      <c r="A442" s="111">
        <v>45148</v>
      </c>
      <c r="B442" s="86">
        <v>2.0833333333333332E-2</v>
      </c>
      <c r="C442" s="91">
        <v>12</v>
      </c>
      <c r="D442" s="118">
        <v>1</v>
      </c>
      <c r="E442" s="119">
        <v>0</v>
      </c>
      <c r="F442" s="119">
        <v>2.0833333333333332E-2</v>
      </c>
      <c r="G442" s="115">
        <f t="shared" si="19"/>
        <v>5</v>
      </c>
      <c r="H442" s="116" t="str" cm="1">
        <f t="array" ref="H442">_xlfn.IFS((G442&gt;=2)*(G442&lt;=6), "Weekday", G442=7, "Saturday", G442=1, "Sunday")</f>
        <v>Weekday</v>
      </c>
      <c r="I442" s="116">
        <f t="shared" si="20"/>
        <v>8</v>
      </c>
      <c r="J442" s="116" t="str">
        <f t="shared" ref="J442:J505" si="21">IF(AND(I442&gt;6, I442&lt;9), "High season", "Low season")</f>
        <v>High season</v>
      </c>
      <c r="K442" s="117" t="str" cm="1">
        <f t="array" ref="K442">_xlfn.IFS(AND(H442="Weekday", J442="High season"), VLOOKUP(B442, high_weekday, 2, 0),
    AND(H442="Saturday", J442="High season"), VLOOKUP(B442, high_saturday, 2, 0),
    AND(H442="Sunday", J442="High season"), VLOOKUP(B442, high_sunday, 2, 0),
    AND(H442="Weekday", J442="Low season"), VLOOKUP(B442, low_weekdays, 2, 0),
    AND(H442="Saturday", J442="Low season"), VLOOKUP(B442, low_saturday, 2, 0),
    AND(H442="Sunday", J442="Low season"), VLOOKUP(B442, low_sunday, 2, 0),
    TRUE, "error")</f>
        <v>Off-peak</v>
      </c>
    </row>
    <row r="443" spans="1:11" x14ac:dyDescent="0.25">
      <c r="A443" s="111">
        <v>45148</v>
      </c>
      <c r="B443" s="86">
        <v>4.1666666666666664E-2</v>
      </c>
      <c r="C443" s="91">
        <v>10</v>
      </c>
      <c r="D443" s="118">
        <v>2</v>
      </c>
      <c r="E443" s="119">
        <v>2.0833333333333332E-2</v>
      </c>
      <c r="F443" s="119">
        <v>4.1666666666666664E-2</v>
      </c>
      <c r="G443" s="115">
        <f t="shared" ref="G443:G506" si="22">WEEKDAY(A443)</f>
        <v>5</v>
      </c>
      <c r="H443" s="116" t="str" cm="1">
        <f t="array" ref="H443">_xlfn.IFS((G443&gt;=2)*(G443&lt;=6), "Weekday", G443=7, "Saturday", G443=1, "Sunday")</f>
        <v>Weekday</v>
      </c>
      <c r="I443" s="116">
        <f t="shared" ref="I443:I506" si="23">MONTH(A443)</f>
        <v>8</v>
      </c>
      <c r="J443" s="116" t="str">
        <f t="shared" si="21"/>
        <v>High season</v>
      </c>
      <c r="K443" s="117" t="str" cm="1">
        <f t="array" ref="K443">_xlfn.IFS(AND(H443="Weekday", J443="High season"), VLOOKUP(B443, high_weekday, 2, 0),
    AND(H443="Saturday", J443="High season"), VLOOKUP(B443, high_saturday, 2, 0),
    AND(H443="Sunday", J443="High season"), VLOOKUP(B443, high_sunday, 2, 0),
    AND(H443="Weekday", J443="Low season"), VLOOKUP(B443, low_weekdays, 2, 0),
    AND(H443="Saturday", J443="Low season"), VLOOKUP(B443, low_saturday, 2, 0),
    AND(H443="Sunday", J443="Low season"), VLOOKUP(B443, low_sunday, 2, 0),
    TRUE, "error")</f>
        <v>Off-peak</v>
      </c>
    </row>
    <row r="444" spans="1:11" x14ac:dyDescent="0.25">
      <c r="A444" s="111">
        <v>45148</v>
      </c>
      <c r="B444" s="86">
        <v>6.25E-2</v>
      </c>
      <c r="C444" s="91">
        <v>81</v>
      </c>
      <c r="D444" s="118">
        <v>3</v>
      </c>
      <c r="E444" s="119">
        <v>4.1666666666666664E-2</v>
      </c>
      <c r="F444" s="119">
        <v>6.25E-2</v>
      </c>
      <c r="G444" s="115">
        <f t="shared" si="22"/>
        <v>5</v>
      </c>
      <c r="H444" s="116" t="str" cm="1">
        <f t="array" ref="H444">_xlfn.IFS((G444&gt;=2)*(G444&lt;=6), "Weekday", G444=7, "Saturday", G444=1, "Sunday")</f>
        <v>Weekday</v>
      </c>
      <c r="I444" s="116">
        <f t="shared" si="23"/>
        <v>8</v>
      </c>
      <c r="J444" s="116" t="str">
        <f t="shared" si="21"/>
        <v>High season</v>
      </c>
      <c r="K444" s="117" t="str" cm="1">
        <f t="array" ref="K444">_xlfn.IFS(AND(H444="Weekday", J444="High season"), VLOOKUP(B444, high_weekday, 2, 0),
    AND(H444="Saturday", J444="High season"), VLOOKUP(B444, high_saturday, 2, 0),
    AND(H444="Sunday", J444="High season"), VLOOKUP(B444, high_sunday, 2, 0),
    AND(H444="Weekday", J444="Low season"), VLOOKUP(B444, low_weekdays, 2, 0),
    AND(H444="Saturday", J444="Low season"), VLOOKUP(B444, low_saturday, 2, 0),
    AND(H444="Sunday", J444="Low season"), VLOOKUP(B444, low_sunday, 2, 0),
    TRUE, "error")</f>
        <v>Off-peak</v>
      </c>
    </row>
    <row r="445" spans="1:11" x14ac:dyDescent="0.25">
      <c r="A445" s="111">
        <v>45148</v>
      </c>
      <c r="B445" s="86">
        <v>8.3333333333333301E-2</v>
      </c>
      <c r="C445" s="91">
        <v>34</v>
      </c>
      <c r="D445" s="118">
        <v>4</v>
      </c>
      <c r="E445" s="119">
        <v>6.25E-2</v>
      </c>
      <c r="F445" s="119">
        <v>8.3333333333333301E-2</v>
      </c>
      <c r="G445" s="115">
        <f t="shared" si="22"/>
        <v>5</v>
      </c>
      <c r="H445" s="116" t="str" cm="1">
        <f t="array" ref="H445">_xlfn.IFS((G445&gt;=2)*(G445&lt;=6), "Weekday", G445=7, "Saturday", G445=1, "Sunday")</f>
        <v>Weekday</v>
      </c>
      <c r="I445" s="116">
        <f t="shared" si="23"/>
        <v>8</v>
      </c>
      <c r="J445" s="116" t="str">
        <f t="shared" si="21"/>
        <v>High season</v>
      </c>
      <c r="K445" s="117" t="str" cm="1">
        <f t="array" ref="K445">_xlfn.IFS(AND(H445="Weekday", J445="High season"), VLOOKUP(B445, high_weekday, 2, 0),
    AND(H445="Saturday", J445="High season"), VLOOKUP(B445, high_saturday, 2, 0),
    AND(H445="Sunday", J445="High season"), VLOOKUP(B445, high_sunday, 2, 0),
    AND(H445="Weekday", J445="Low season"), VLOOKUP(B445, low_weekdays, 2, 0),
    AND(H445="Saturday", J445="Low season"), VLOOKUP(B445, low_saturday, 2, 0),
    AND(H445="Sunday", J445="Low season"), VLOOKUP(B445, low_sunday, 2, 0),
    TRUE, "error")</f>
        <v>Off-peak</v>
      </c>
    </row>
    <row r="446" spans="1:11" x14ac:dyDescent="0.25">
      <c r="A446" s="111">
        <v>45148</v>
      </c>
      <c r="B446" s="86">
        <v>0.104166666666667</v>
      </c>
      <c r="C446" s="91">
        <v>67</v>
      </c>
      <c r="D446" s="118">
        <v>5</v>
      </c>
      <c r="E446" s="119">
        <v>8.3333333333333301E-2</v>
      </c>
      <c r="F446" s="119">
        <v>0.104166666666667</v>
      </c>
      <c r="G446" s="115">
        <f t="shared" si="22"/>
        <v>5</v>
      </c>
      <c r="H446" s="116" t="str" cm="1">
        <f t="array" ref="H446">_xlfn.IFS((G446&gt;=2)*(G446&lt;=6), "Weekday", G446=7, "Saturday", G446=1, "Sunday")</f>
        <v>Weekday</v>
      </c>
      <c r="I446" s="116">
        <f t="shared" si="23"/>
        <v>8</v>
      </c>
      <c r="J446" s="116" t="str">
        <f t="shared" si="21"/>
        <v>High season</v>
      </c>
      <c r="K446" s="117" t="str" cm="1">
        <f t="array" ref="K446">_xlfn.IFS(AND(H446="Weekday", J446="High season"), VLOOKUP(B446, high_weekday, 2, 0),
    AND(H446="Saturday", J446="High season"), VLOOKUP(B446, high_saturday, 2, 0),
    AND(H446="Sunday", J446="High season"), VLOOKUP(B446, high_sunday, 2, 0),
    AND(H446="Weekday", J446="Low season"), VLOOKUP(B446, low_weekdays, 2, 0),
    AND(H446="Saturday", J446="Low season"), VLOOKUP(B446, low_saturday, 2, 0),
    AND(H446="Sunday", J446="Low season"), VLOOKUP(B446, low_sunday, 2, 0),
    TRUE, "error")</f>
        <v>Off-peak</v>
      </c>
    </row>
    <row r="447" spans="1:11" x14ac:dyDescent="0.25">
      <c r="A447" s="111">
        <v>45148</v>
      </c>
      <c r="B447" s="86">
        <v>0.125</v>
      </c>
      <c r="C447" s="91">
        <v>26</v>
      </c>
      <c r="D447" s="118">
        <v>6</v>
      </c>
      <c r="E447" s="119">
        <v>0.104166666666667</v>
      </c>
      <c r="F447" s="119">
        <v>0.125</v>
      </c>
      <c r="G447" s="115">
        <f t="shared" si="22"/>
        <v>5</v>
      </c>
      <c r="H447" s="116" t="str" cm="1">
        <f t="array" ref="H447">_xlfn.IFS((G447&gt;=2)*(G447&lt;=6), "Weekday", G447=7, "Saturday", G447=1, "Sunday")</f>
        <v>Weekday</v>
      </c>
      <c r="I447" s="116">
        <f t="shared" si="23"/>
        <v>8</v>
      </c>
      <c r="J447" s="116" t="str">
        <f t="shared" si="21"/>
        <v>High season</v>
      </c>
      <c r="K447" s="117" t="str" cm="1">
        <f t="array" ref="K447">_xlfn.IFS(AND(H447="Weekday", J447="High season"), VLOOKUP(B447, high_weekday, 2, 0),
    AND(H447="Saturday", J447="High season"), VLOOKUP(B447, high_saturday, 2, 0),
    AND(H447="Sunday", J447="High season"), VLOOKUP(B447, high_sunday, 2, 0),
    AND(H447="Weekday", J447="Low season"), VLOOKUP(B447, low_weekdays, 2, 0),
    AND(H447="Saturday", J447="Low season"), VLOOKUP(B447, low_saturday, 2, 0),
    AND(H447="Sunday", J447="Low season"), VLOOKUP(B447, low_sunday, 2, 0),
    TRUE, "error")</f>
        <v>Off-peak</v>
      </c>
    </row>
    <row r="448" spans="1:11" x14ac:dyDescent="0.25">
      <c r="A448" s="111">
        <v>45148</v>
      </c>
      <c r="B448" s="86">
        <v>0.14583333333333301</v>
      </c>
      <c r="C448" s="91">
        <v>22</v>
      </c>
      <c r="D448" s="118">
        <v>7</v>
      </c>
      <c r="E448" s="119">
        <v>0.125</v>
      </c>
      <c r="F448" s="119">
        <v>0.14583333333333301</v>
      </c>
      <c r="G448" s="115">
        <f t="shared" si="22"/>
        <v>5</v>
      </c>
      <c r="H448" s="116" t="str" cm="1">
        <f t="array" ref="H448">_xlfn.IFS((G448&gt;=2)*(G448&lt;=6), "Weekday", G448=7, "Saturday", G448=1, "Sunday")</f>
        <v>Weekday</v>
      </c>
      <c r="I448" s="116">
        <f t="shared" si="23"/>
        <v>8</v>
      </c>
      <c r="J448" s="116" t="str">
        <f t="shared" si="21"/>
        <v>High season</v>
      </c>
      <c r="K448" s="117" t="str" cm="1">
        <f t="array" ref="K448">_xlfn.IFS(AND(H448="Weekday", J448="High season"), VLOOKUP(B448, high_weekday, 2, 0),
    AND(H448="Saturday", J448="High season"), VLOOKUP(B448, high_saturday, 2, 0),
    AND(H448="Sunday", J448="High season"), VLOOKUP(B448, high_sunday, 2, 0),
    AND(H448="Weekday", J448="Low season"), VLOOKUP(B448, low_weekdays, 2, 0),
    AND(H448="Saturday", J448="Low season"), VLOOKUP(B448, low_saturday, 2, 0),
    AND(H448="Sunday", J448="Low season"), VLOOKUP(B448, low_sunday, 2, 0),
    TRUE, "error")</f>
        <v>Off-peak</v>
      </c>
    </row>
    <row r="449" spans="1:11" x14ac:dyDescent="0.25">
      <c r="A449" s="111">
        <v>45148</v>
      </c>
      <c r="B449" s="86">
        <v>0.16666666666666699</v>
      </c>
      <c r="C449" s="91">
        <v>69</v>
      </c>
      <c r="D449" s="118">
        <v>8</v>
      </c>
      <c r="E449" s="119">
        <v>0.14583333333333301</v>
      </c>
      <c r="F449" s="119">
        <v>0.16666666666666699</v>
      </c>
      <c r="G449" s="115">
        <f t="shared" si="22"/>
        <v>5</v>
      </c>
      <c r="H449" s="116" t="str" cm="1">
        <f t="array" ref="H449">_xlfn.IFS((G449&gt;=2)*(G449&lt;=6), "Weekday", G449=7, "Saturday", G449=1, "Sunday")</f>
        <v>Weekday</v>
      </c>
      <c r="I449" s="116">
        <f t="shared" si="23"/>
        <v>8</v>
      </c>
      <c r="J449" s="116" t="str">
        <f t="shared" si="21"/>
        <v>High season</v>
      </c>
      <c r="K449" s="117" t="str" cm="1">
        <f t="array" ref="K449">_xlfn.IFS(AND(H449="Weekday", J449="High season"), VLOOKUP(B449, high_weekday, 2, 0),
    AND(H449="Saturday", J449="High season"), VLOOKUP(B449, high_saturday, 2, 0),
    AND(H449="Sunday", J449="High season"), VLOOKUP(B449, high_sunday, 2, 0),
    AND(H449="Weekday", J449="Low season"), VLOOKUP(B449, low_weekdays, 2, 0),
    AND(H449="Saturday", J449="Low season"), VLOOKUP(B449, low_saturday, 2, 0),
    AND(H449="Sunday", J449="Low season"), VLOOKUP(B449, low_sunday, 2, 0),
    TRUE, "error")</f>
        <v>Off-peak</v>
      </c>
    </row>
    <row r="450" spans="1:11" x14ac:dyDescent="0.25">
      <c r="A450" s="111">
        <v>45148</v>
      </c>
      <c r="B450" s="86">
        <v>0.1875</v>
      </c>
      <c r="C450" s="91">
        <v>88</v>
      </c>
      <c r="D450" s="118">
        <v>9</v>
      </c>
      <c r="E450" s="119">
        <v>0.16666666666666699</v>
      </c>
      <c r="F450" s="119">
        <v>0.1875</v>
      </c>
      <c r="G450" s="115">
        <f t="shared" si="22"/>
        <v>5</v>
      </c>
      <c r="H450" s="116" t="str" cm="1">
        <f t="array" ref="H450">_xlfn.IFS((G450&gt;=2)*(G450&lt;=6), "Weekday", G450=7, "Saturday", G450=1, "Sunday")</f>
        <v>Weekday</v>
      </c>
      <c r="I450" s="116">
        <f t="shared" si="23"/>
        <v>8</v>
      </c>
      <c r="J450" s="116" t="str">
        <f t="shared" si="21"/>
        <v>High season</v>
      </c>
      <c r="K450" s="117" t="str" cm="1">
        <f t="array" ref="K450">_xlfn.IFS(AND(H450="Weekday", J450="High season"), VLOOKUP(B450, high_weekday, 2, 0),
    AND(H450="Saturday", J450="High season"), VLOOKUP(B450, high_saturday, 2, 0),
    AND(H450="Sunday", J450="High season"), VLOOKUP(B450, high_sunday, 2, 0),
    AND(H450="Weekday", J450="Low season"), VLOOKUP(B450, low_weekdays, 2, 0),
    AND(H450="Saturday", J450="Low season"), VLOOKUP(B450, low_saturday, 2, 0),
    AND(H450="Sunday", J450="Low season"), VLOOKUP(B450, low_sunday, 2, 0),
    TRUE, "error")</f>
        <v>Off-peak</v>
      </c>
    </row>
    <row r="451" spans="1:11" x14ac:dyDescent="0.25">
      <c r="A451" s="111">
        <v>45148</v>
      </c>
      <c r="B451" s="86">
        <v>0.20833333333333301</v>
      </c>
      <c r="C451" s="91">
        <v>15</v>
      </c>
      <c r="D451" s="118">
        <v>10</v>
      </c>
      <c r="E451" s="119">
        <v>0.1875</v>
      </c>
      <c r="F451" s="119">
        <v>0.20833333333333301</v>
      </c>
      <c r="G451" s="115">
        <f t="shared" si="22"/>
        <v>5</v>
      </c>
      <c r="H451" s="116" t="str" cm="1">
        <f t="array" ref="H451">_xlfn.IFS((G451&gt;=2)*(G451&lt;=6), "Weekday", G451=7, "Saturday", G451=1, "Sunday")</f>
        <v>Weekday</v>
      </c>
      <c r="I451" s="116">
        <f t="shared" si="23"/>
        <v>8</v>
      </c>
      <c r="J451" s="116" t="str">
        <f t="shared" si="21"/>
        <v>High season</v>
      </c>
      <c r="K451" s="117" t="str" cm="1">
        <f t="array" ref="K451">_xlfn.IFS(AND(H451="Weekday", J451="High season"), VLOOKUP(B451, high_weekday, 2, 0),
    AND(H451="Saturday", J451="High season"), VLOOKUP(B451, high_saturday, 2, 0),
    AND(H451="Sunday", J451="High season"), VLOOKUP(B451, high_sunday, 2, 0),
    AND(H451="Weekday", J451="Low season"), VLOOKUP(B451, low_weekdays, 2, 0),
    AND(H451="Saturday", J451="Low season"), VLOOKUP(B451, low_saturday, 2, 0),
    AND(H451="Sunday", J451="Low season"), VLOOKUP(B451, low_sunday, 2, 0),
    TRUE, "error")</f>
        <v>Off-peak</v>
      </c>
    </row>
    <row r="452" spans="1:11" x14ac:dyDescent="0.25">
      <c r="A452" s="111">
        <v>45148</v>
      </c>
      <c r="B452" s="86">
        <v>0.22916666666666699</v>
      </c>
      <c r="C452" s="91">
        <v>22</v>
      </c>
      <c r="D452" s="118">
        <v>11</v>
      </c>
      <c r="E452" s="119">
        <v>0.20833333333333301</v>
      </c>
      <c r="F452" s="119">
        <v>0.22916666666666699</v>
      </c>
      <c r="G452" s="115">
        <f t="shared" si="22"/>
        <v>5</v>
      </c>
      <c r="H452" s="116" t="str" cm="1">
        <f t="array" ref="H452">_xlfn.IFS((G452&gt;=2)*(G452&lt;=6), "Weekday", G452=7, "Saturday", G452=1, "Sunday")</f>
        <v>Weekday</v>
      </c>
      <c r="I452" s="116">
        <f t="shared" si="23"/>
        <v>8</v>
      </c>
      <c r="J452" s="116" t="str">
        <f t="shared" si="21"/>
        <v>High season</v>
      </c>
      <c r="K452" s="117" t="str" cm="1">
        <f t="array" ref="K452">_xlfn.IFS(AND(H452="Weekday", J452="High season"), VLOOKUP(B452, high_weekday, 2, 0),
    AND(H452="Saturday", J452="High season"), VLOOKUP(B452, high_saturday, 2, 0),
    AND(H452="Sunday", J452="High season"), VLOOKUP(B452, high_sunday, 2, 0),
    AND(H452="Weekday", J452="Low season"), VLOOKUP(B452, low_weekdays, 2, 0),
    AND(H452="Saturday", J452="Low season"), VLOOKUP(B452, low_saturday, 2, 0),
    AND(H452="Sunday", J452="Low season"), VLOOKUP(B452, low_sunday, 2, 0),
    TRUE, "error")</f>
        <v>Off-peak</v>
      </c>
    </row>
    <row r="453" spans="1:11" x14ac:dyDescent="0.25">
      <c r="A453" s="111">
        <v>45148</v>
      </c>
      <c r="B453" s="86">
        <v>0.25</v>
      </c>
      <c r="C453" s="91">
        <v>20</v>
      </c>
      <c r="D453" s="118">
        <v>12</v>
      </c>
      <c r="E453" s="119">
        <v>0.22916666666666699</v>
      </c>
      <c r="F453" s="119">
        <v>0.25</v>
      </c>
      <c r="G453" s="115">
        <f t="shared" si="22"/>
        <v>5</v>
      </c>
      <c r="H453" s="116" t="str" cm="1">
        <f t="array" ref="H453">_xlfn.IFS((G453&gt;=2)*(G453&lt;=6), "Weekday", G453=7, "Saturday", G453=1, "Sunday")</f>
        <v>Weekday</v>
      </c>
      <c r="I453" s="116">
        <f t="shared" si="23"/>
        <v>8</v>
      </c>
      <c r="J453" s="116" t="str">
        <f t="shared" si="21"/>
        <v>High season</v>
      </c>
      <c r="K453" s="117" t="str" cm="1">
        <f t="array" ref="K453">_xlfn.IFS(AND(H453="Weekday", J453="High season"), VLOOKUP(B453, high_weekday, 2, 0),
    AND(H453="Saturday", J453="High season"), VLOOKUP(B453, high_saturday, 2, 0),
    AND(H453="Sunday", J453="High season"), VLOOKUP(B453, high_sunday, 2, 0),
    AND(H453="Weekday", J453="Low season"), VLOOKUP(B453, low_weekdays, 2, 0),
    AND(H453="Saturday", J453="Low season"), VLOOKUP(B453, low_saturday, 2, 0),
    AND(H453="Sunday", J453="Low season"), VLOOKUP(B453, low_sunday, 2, 0),
    TRUE, "error")</f>
        <v>Off-peak</v>
      </c>
    </row>
    <row r="454" spans="1:11" x14ac:dyDescent="0.25">
      <c r="A454" s="111">
        <v>45148</v>
      </c>
      <c r="B454" s="86">
        <v>0.27083333333333298</v>
      </c>
      <c r="C454" s="91">
        <v>93</v>
      </c>
      <c r="D454" s="118">
        <v>13</v>
      </c>
      <c r="E454" s="119">
        <v>0.25</v>
      </c>
      <c r="F454" s="119">
        <v>0.27083333333333298</v>
      </c>
      <c r="G454" s="115">
        <f t="shared" si="22"/>
        <v>5</v>
      </c>
      <c r="H454" s="116" t="str" cm="1">
        <f t="array" ref="H454">_xlfn.IFS((G454&gt;=2)*(G454&lt;=6), "Weekday", G454=7, "Saturday", G454=1, "Sunday")</f>
        <v>Weekday</v>
      </c>
      <c r="I454" s="116">
        <f t="shared" si="23"/>
        <v>8</v>
      </c>
      <c r="J454" s="116" t="str">
        <f t="shared" si="21"/>
        <v>High season</v>
      </c>
      <c r="K454" s="117" t="str" cm="1">
        <f t="array" ref="K454">_xlfn.IFS(AND(H454="Weekday", J454="High season"), VLOOKUP(B454, high_weekday, 2, 0),
    AND(H454="Saturday", J454="High season"), VLOOKUP(B454, high_saturday, 2, 0),
    AND(H454="Sunday", J454="High season"), VLOOKUP(B454, high_sunday, 2, 0),
    AND(H454="Weekday", J454="Low season"), VLOOKUP(B454, low_weekdays, 2, 0),
    AND(H454="Saturday", J454="Low season"), VLOOKUP(B454, low_saturday, 2, 0),
    AND(H454="Sunday", J454="Low season"), VLOOKUP(B454, low_sunday, 2, 0),
    TRUE, "error")</f>
        <v>Peak</v>
      </c>
    </row>
    <row r="455" spans="1:11" x14ac:dyDescent="0.25">
      <c r="A455" s="111">
        <v>45148</v>
      </c>
      <c r="B455" s="86">
        <v>0.29166666666666702</v>
      </c>
      <c r="C455" s="91">
        <v>95</v>
      </c>
      <c r="D455" s="118">
        <v>14</v>
      </c>
      <c r="E455" s="119">
        <v>0.27083333333333298</v>
      </c>
      <c r="F455" s="119">
        <v>0.29166666666666702</v>
      </c>
      <c r="G455" s="115">
        <f t="shared" si="22"/>
        <v>5</v>
      </c>
      <c r="H455" s="116" t="str" cm="1">
        <f t="array" ref="H455">_xlfn.IFS((G455&gt;=2)*(G455&lt;=6), "Weekday", G455=7, "Saturday", G455=1, "Sunday")</f>
        <v>Weekday</v>
      </c>
      <c r="I455" s="116">
        <f t="shared" si="23"/>
        <v>8</v>
      </c>
      <c r="J455" s="116" t="str">
        <f t="shared" si="21"/>
        <v>High season</v>
      </c>
      <c r="K455" s="117" t="str" cm="1">
        <f t="array" ref="K455">_xlfn.IFS(AND(H455="Weekday", J455="High season"), VLOOKUP(B455, high_weekday, 2, 0),
    AND(H455="Saturday", J455="High season"), VLOOKUP(B455, high_saturday, 2, 0),
    AND(H455="Sunday", J455="High season"), VLOOKUP(B455, high_sunday, 2, 0),
    AND(H455="Weekday", J455="Low season"), VLOOKUP(B455, low_weekdays, 2, 0),
    AND(H455="Saturday", J455="Low season"), VLOOKUP(B455, low_saturday, 2, 0),
    AND(H455="Sunday", J455="Low season"), VLOOKUP(B455, low_sunday, 2, 0),
    TRUE, "error")</f>
        <v>Peak</v>
      </c>
    </row>
    <row r="456" spans="1:11" x14ac:dyDescent="0.25">
      <c r="A456" s="111">
        <v>45148</v>
      </c>
      <c r="B456" s="86">
        <v>0.3125</v>
      </c>
      <c r="C456" s="91">
        <v>89</v>
      </c>
      <c r="D456" s="118">
        <v>15</v>
      </c>
      <c r="E456" s="119">
        <v>0.29166666666666702</v>
      </c>
      <c r="F456" s="119">
        <v>0.3125</v>
      </c>
      <c r="G456" s="115">
        <f t="shared" si="22"/>
        <v>5</v>
      </c>
      <c r="H456" s="116" t="str" cm="1">
        <f t="array" ref="H456">_xlfn.IFS((G456&gt;=2)*(G456&lt;=6), "Weekday", G456=7, "Saturday", G456=1, "Sunday")</f>
        <v>Weekday</v>
      </c>
      <c r="I456" s="116">
        <f t="shared" si="23"/>
        <v>8</v>
      </c>
      <c r="J456" s="116" t="str">
        <f t="shared" si="21"/>
        <v>High season</v>
      </c>
      <c r="K456" s="117" t="str" cm="1">
        <f t="array" ref="K456">_xlfn.IFS(AND(H456="Weekday", J456="High season"), VLOOKUP(B456, high_weekday, 2, 0),
    AND(H456="Saturday", J456="High season"), VLOOKUP(B456, high_saturday, 2, 0),
    AND(H456="Sunday", J456="High season"), VLOOKUP(B456, high_sunday, 2, 0),
    AND(H456="Weekday", J456="Low season"), VLOOKUP(B456, low_weekdays, 2, 0),
    AND(H456="Saturday", J456="Low season"), VLOOKUP(B456, low_saturday, 2, 0),
    AND(H456="Sunday", J456="Low season"), VLOOKUP(B456, low_sunday, 2, 0),
    TRUE, "error")</f>
        <v>Peak</v>
      </c>
    </row>
    <row r="457" spans="1:11" x14ac:dyDescent="0.25">
      <c r="A457" s="111">
        <v>45148</v>
      </c>
      <c r="B457" s="86">
        <v>0.33333333333333298</v>
      </c>
      <c r="C457" s="91">
        <v>86</v>
      </c>
      <c r="D457" s="118">
        <v>16</v>
      </c>
      <c r="E457" s="119">
        <v>0.3125</v>
      </c>
      <c r="F457" s="119">
        <v>0.33333333333333298</v>
      </c>
      <c r="G457" s="115">
        <f t="shared" si="22"/>
        <v>5</v>
      </c>
      <c r="H457" s="116" t="str" cm="1">
        <f t="array" ref="H457">_xlfn.IFS((G457&gt;=2)*(G457&lt;=6), "Weekday", G457=7, "Saturday", G457=1, "Sunday")</f>
        <v>Weekday</v>
      </c>
      <c r="I457" s="116">
        <f t="shared" si="23"/>
        <v>8</v>
      </c>
      <c r="J457" s="116" t="str">
        <f t="shared" si="21"/>
        <v>High season</v>
      </c>
      <c r="K457" s="117" t="str" cm="1">
        <f t="array" ref="K457">_xlfn.IFS(AND(H457="Weekday", J457="High season"), VLOOKUP(B457, high_weekday, 2, 0),
    AND(H457="Saturday", J457="High season"), VLOOKUP(B457, high_saturday, 2, 0),
    AND(H457="Sunday", J457="High season"), VLOOKUP(B457, high_sunday, 2, 0),
    AND(H457="Weekday", J457="Low season"), VLOOKUP(B457, low_weekdays, 2, 0),
    AND(H457="Saturday", J457="Low season"), VLOOKUP(B457, low_saturday, 2, 0),
    AND(H457="Sunday", J457="Low season"), VLOOKUP(B457, low_sunday, 2, 0),
    TRUE, "error")</f>
        <v>Peak</v>
      </c>
    </row>
    <row r="458" spans="1:11" x14ac:dyDescent="0.25">
      <c r="A458" s="111">
        <v>45148</v>
      </c>
      <c r="B458" s="86">
        <v>0.35416666666666702</v>
      </c>
      <c r="C458" s="91">
        <v>56</v>
      </c>
      <c r="D458" s="118">
        <v>17</v>
      </c>
      <c r="E458" s="119">
        <v>0.33333333333333298</v>
      </c>
      <c r="F458" s="119">
        <v>0.35416666666666702</v>
      </c>
      <c r="G458" s="115">
        <f t="shared" si="22"/>
        <v>5</v>
      </c>
      <c r="H458" s="116" t="str" cm="1">
        <f t="array" ref="H458">_xlfn.IFS((G458&gt;=2)*(G458&lt;=6), "Weekday", G458=7, "Saturday", G458=1, "Sunday")</f>
        <v>Weekday</v>
      </c>
      <c r="I458" s="116">
        <f t="shared" si="23"/>
        <v>8</v>
      </c>
      <c r="J458" s="116" t="str">
        <f t="shared" si="21"/>
        <v>High season</v>
      </c>
      <c r="K458" s="117" t="str" cm="1">
        <f t="array" ref="K458">_xlfn.IFS(AND(H458="Weekday", J458="High season"), VLOOKUP(B458, high_weekday, 2, 0),
    AND(H458="Saturday", J458="High season"), VLOOKUP(B458, high_saturday, 2, 0),
    AND(H458="Sunday", J458="High season"), VLOOKUP(B458, high_sunday, 2, 0),
    AND(H458="Weekday", J458="Low season"), VLOOKUP(B458, low_weekdays, 2, 0),
    AND(H458="Saturday", J458="Low season"), VLOOKUP(B458, low_saturday, 2, 0),
    AND(H458="Sunday", J458="Low season"), VLOOKUP(B458, low_sunday, 2, 0),
    TRUE, "error")</f>
        <v>Peak</v>
      </c>
    </row>
    <row r="459" spans="1:11" x14ac:dyDescent="0.25">
      <c r="A459" s="111">
        <v>45148</v>
      </c>
      <c r="B459" s="86">
        <v>0.375</v>
      </c>
      <c r="C459" s="91">
        <v>62</v>
      </c>
      <c r="D459" s="118">
        <v>18</v>
      </c>
      <c r="E459" s="119">
        <v>0.35416666666666702</v>
      </c>
      <c r="F459" s="119">
        <v>0.375</v>
      </c>
      <c r="G459" s="115">
        <f t="shared" si="22"/>
        <v>5</v>
      </c>
      <c r="H459" s="116" t="str" cm="1">
        <f t="array" ref="H459">_xlfn.IFS((G459&gt;=2)*(G459&lt;=6), "Weekday", G459=7, "Saturday", G459=1, "Sunday")</f>
        <v>Weekday</v>
      </c>
      <c r="I459" s="116">
        <f t="shared" si="23"/>
        <v>8</v>
      </c>
      <c r="J459" s="116" t="str">
        <f t="shared" si="21"/>
        <v>High season</v>
      </c>
      <c r="K459" s="117" t="str" cm="1">
        <f t="array" ref="K459">_xlfn.IFS(AND(H459="Weekday", J459="High season"), VLOOKUP(B459, high_weekday, 2, 0),
    AND(H459="Saturday", J459="High season"), VLOOKUP(B459, high_saturday, 2, 0),
    AND(H459="Sunday", J459="High season"), VLOOKUP(B459, high_sunday, 2, 0),
    AND(H459="Weekday", J459="Low season"), VLOOKUP(B459, low_weekdays, 2, 0),
    AND(H459="Saturday", J459="Low season"), VLOOKUP(B459, low_saturday, 2, 0),
    AND(H459="Sunday", J459="Low season"), VLOOKUP(B459, low_sunday, 2, 0),
    TRUE, "error")</f>
        <v>Peak</v>
      </c>
    </row>
    <row r="460" spans="1:11" x14ac:dyDescent="0.25">
      <c r="A460" s="111">
        <v>45148</v>
      </c>
      <c r="B460" s="86">
        <v>0.39583333333333298</v>
      </c>
      <c r="C460" s="91">
        <v>82</v>
      </c>
      <c r="D460" s="118">
        <v>19</v>
      </c>
      <c r="E460" s="119">
        <v>0.375</v>
      </c>
      <c r="F460" s="119">
        <v>0.39583333333333298</v>
      </c>
      <c r="G460" s="115">
        <f t="shared" si="22"/>
        <v>5</v>
      </c>
      <c r="H460" s="116" t="str" cm="1">
        <f t="array" ref="H460">_xlfn.IFS((G460&gt;=2)*(G460&lt;=6), "Weekday", G460=7, "Saturday", G460=1, "Sunday")</f>
        <v>Weekday</v>
      </c>
      <c r="I460" s="116">
        <f t="shared" si="23"/>
        <v>8</v>
      </c>
      <c r="J460" s="116" t="str">
        <f t="shared" si="21"/>
        <v>High season</v>
      </c>
      <c r="K460" s="117" t="str" cm="1">
        <f t="array" ref="K460">_xlfn.IFS(AND(H460="Weekday", J460="High season"), VLOOKUP(B460, high_weekday, 2, 0),
    AND(H460="Saturday", J460="High season"), VLOOKUP(B460, high_saturday, 2, 0),
    AND(H460="Sunday", J460="High season"), VLOOKUP(B460, high_sunday, 2, 0),
    AND(H460="Weekday", J460="Low season"), VLOOKUP(B460, low_weekdays, 2, 0),
    AND(H460="Saturday", J460="Low season"), VLOOKUP(B460, low_saturday, 2, 0),
    AND(H460="Sunday", J460="Low season"), VLOOKUP(B460, low_sunday, 2, 0),
    TRUE, "error")</f>
        <v>Standard</v>
      </c>
    </row>
    <row r="461" spans="1:11" x14ac:dyDescent="0.25">
      <c r="A461" s="111">
        <v>45148</v>
      </c>
      <c r="B461" s="86">
        <v>0.41666666666666702</v>
      </c>
      <c r="C461" s="91">
        <v>94</v>
      </c>
      <c r="D461" s="118">
        <v>20</v>
      </c>
      <c r="E461" s="119">
        <v>0.39583333333333298</v>
      </c>
      <c r="F461" s="119">
        <v>0.41666666666666702</v>
      </c>
      <c r="G461" s="115">
        <f t="shared" si="22"/>
        <v>5</v>
      </c>
      <c r="H461" s="116" t="str" cm="1">
        <f t="array" ref="H461">_xlfn.IFS((G461&gt;=2)*(G461&lt;=6), "Weekday", G461=7, "Saturday", G461=1, "Sunday")</f>
        <v>Weekday</v>
      </c>
      <c r="I461" s="116">
        <f t="shared" si="23"/>
        <v>8</v>
      </c>
      <c r="J461" s="116" t="str">
        <f t="shared" si="21"/>
        <v>High season</v>
      </c>
      <c r="K461" s="117" t="str" cm="1">
        <f t="array" ref="K461">_xlfn.IFS(AND(H461="Weekday", J461="High season"), VLOOKUP(B461, high_weekday, 2, 0),
    AND(H461="Saturday", J461="High season"), VLOOKUP(B461, high_saturday, 2, 0),
    AND(H461="Sunday", J461="High season"), VLOOKUP(B461, high_sunday, 2, 0),
    AND(H461="Weekday", J461="Low season"), VLOOKUP(B461, low_weekdays, 2, 0),
    AND(H461="Saturday", J461="Low season"), VLOOKUP(B461, low_saturday, 2, 0),
    AND(H461="Sunday", J461="Low season"), VLOOKUP(B461, low_sunday, 2, 0),
    TRUE, "error")</f>
        <v>Standard</v>
      </c>
    </row>
    <row r="462" spans="1:11" x14ac:dyDescent="0.25">
      <c r="A462" s="111">
        <v>45148</v>
      </c>
      <c r="B462" s="86">
        <v>0.4375</v>
      </c>
      <c r="C462" s="91">
        <v>96</v>
      </c>
      <c r="D462" s="118">
        <v>21</v>
      </c>
      <c r="E462" s="119">
        <v>0.41666666666666702</v>
      </c>
      <c r="F462" s="119">
        <v>0.4375</v>
      </c>
      <c r="G462" s="115">
        <f t="shared" si="22"/>
        <v>5</v>
      </c>
      <c r="H462" s="116" t="str" cm="1">
        <f t="array" ref="H462">_xlfn.IFS((G462&gt;=2)*(G462&lt;=6), "Weekday", G462=7, "Saturday", G462=1, "Sunday")</f>
        <v>Weekday</v>
      </c>
      <c r="I462" s="116">
        <f t="shared" si="23"/>
        <v>8</v>
      </c>
      <c r="J462" s="116" t="str">
        <f t="shared" si="21"/>
        <v>High season</v>
      </c>
      <c r="K462" s="117" t="str" cm="1">
        <f t="array" ref="K462">_xlfn.IFS(AND(H462="Weekday", J462="High season"), VLOOKUP(B462, high_weekday, 2, 0),
    AND(H462="Saturday", J462="High season"), VLOOKUP(B462, high_saturday, 2, 0),
    AND(H462="Sunday", J462="High season"), VLOOKUP(B462, high_sunday, 2, 0),
    AND(H462="Weekday", J462="Low season"), VLOOKUP(B462, low_weekdays, 2, 0),
    AND(H462="Saturday", J462="Low season"), VLOOKUP(B462, low_saturday, 2, 0),
    AND(H462="Sunday", J462="Low season"), VLOOKUP(B462, low_sunday, 2, 0),
    TRUE, "error")</f>
        <v>Standard</v>
      </c>
    </row>
    <row r="463" spans="1:11" x14ac:dyDescent="0.25">
      <c r="A463" s="111">
        <v>45148</v>
      </c>
      <c r="B463" s="86">
        <v>0.45833333333333298</v>
      </c>
      <c r="C463" s="91">
        <v>100</v>
      </c>
      <c r="D463" s="118">
        <v>22</v>
      </c>
      <c r="E463" s="119">
        <v>0.4375</v>
      </c>
      <c r="F463" s="119">
        <v>0.45833333333333298</v>
      </c>
      <c r="G463" s="115">
        <f t="shared" si="22"/>
        <v>5</v>
      </c>
      <c r="H463" s="116" t="str" cm="1">
        <f t="array" ref="H463">_xlfn.IFS((G463&gt;=2)*(G463&lt;=6), "Weekday", G463=7, "Saturday", G463=1, "Sunday")</f>
        <v>Weekday</v>
      </c>
      <c r="I463" s="116">
        <f t="shared" si="23"/>
        <v>8</v>
      </c>
      <c r="J463" s="116" t="str">
        <f t="shared" si="21"/>
        <v>High season</v>
      </c>
      <c r="K463" s="117" t="str" cm="1">
        <f t="array" ref="K463">_xlfn.IFS(AND(H463="Weekday", J463="High season"), VLOOKUP(B463, high_weekday, 2, 0),
    AND(H463="Saturday", J463="High season"), VLOOKUP(B463, high_saturday, 2, 0),
    AND(H463="Sunday", J463="High season"), VLOOKUP(B463, high_sunday, 2, 0),
    AND(H463="Weekday", J463="Low season"), VLOOKUP(B463, low_weekdays, 2, 0),
    AND(H463="Saturday", J463="Low season"), VLOOKUP(B463, low_saturday, 2, 0),
    AND(H463="Sunday", J463="Low season"), VLOOKUP(B463, low_sunday, 2, 0),
    TRUE, "error")</f>
        <v>Standard</v>
      </c>
    </row>
    <row r="464" spans="1:11" x14ac:dyDescent="0.25">
      <c r="A464" s="111">
        <v>45148</v>
      </c>
      <c r="B464" s="86">
        <v>0.47916666666666702</v>
      </c>
      <c r="C464" s="91">
        <v>25</v>
      </c>
      <c r="D464" s="118">
        <v>23</v>
      </c>
      <c r="E464" s="119">
        <v>0.45833333333333298</v>
      </c>
      <c r="F464" s="119">
        <v>0.47916666666666702</v>
      </c>
      <c r="G464" s="115">
        <f t="shared" si="22"/>
        <v>5</v>
      </c>
      <c r="H464" s="116" t="str" cm="1">
        <f t="array" ref="H464">_xlfn.IFS((G464&gt;=2)*(G464&lt;=6), "Weekday", G464=7, "Saturday", G464=1, "Sunday")</f>
        <v>Weekday</v>
      </c>
      <c r="I464" s="116">
        <f t="shared" si="23"/>
        <v>8</v>
      </c>
      <c r="J464" s="116" t="str">
        <f t="shared" si="21"/>
        <v>High season</v>
      </c>
      <c r="K464" s="117" t="str" cm="1">
        <f t="array" ref="K464">_xlfn.IFS(AND(H464="Weekday", J464="High season"), VLOOKUP(B464, high_weekday, 2, 0),
    AND(H464="Saturday", J464="High season"), VLOOKUP(B464, high_saturday, 2, 0),
    AND(H464="Sunday", J464="High season"), VLOOKUP(B464, high_sunday, 2, 0),
    AND(H464="Weekday", J464="Low season"), VLOOKUP(B464, low_weekdays, 2, 0),
    AND(H464="Saturday", J464="Low season"), VLOOKUP(B464, low_saturday, 2, 0),
    AND(H464="Sunday", J464="Low season"), VLOOKUP(B464, low_sunday, 2, 0),
    TRUE, "error")</f>
        <v>Standard</v>
      </c>
    </row>
    <row r="465" spans="1:11" x14ac:dyDescent="0.25">
      <c r="A465" s="111">
        <v>45148</v>
      </c>
      <c r="B465" s="86">
        <v>0.5</v>
      </c>
      <c r="C465" s="91">
        <v>84</v>
      </c>
      <c r="D465" s="118">
        <v>24</v>
      </c>
      <c r="E465" s="119">
        <v>0.47916666666666702</v>
      </c>
      <c r="F465" s="119">
        <v>0.5</v>
      </c>
      <c r="G465" s="115">
        <f t="shared" si="22"/>
        <v>5</v>
      </c>
      <c r="H465" s="116" t="str" cm="1">
        <f t="array" ref="H465">_xlfn.IFS((G465&gt;=2)*(G465&lt;=6), "Weekday", G465=7, "Saturday", G465=1, "Sunday")</f>
        <v>Weekday</v>
      </c>
      <c r="I465" s="116">
        <f t="shared" si="23"/>
        <v>8</v>
      </c>
      <c r="J465" s="116" t="str">
        <f t="shared" si="21"/>
        <v>High season</v>
      </c>
      <c r="K465" s="117" t="str" cm="1">
        <f t="array" ref="K465">_xlfn.IFS(AND(H465="Weekday", J465="High season"), VLOOKUP(B465, high_weekday, 2, 0),
    AND(H465="Saturday", J465="High season"), VLOOKUP(B465, high_saturday, 2, 0),
    AND(H465="Sunday", J465="High season"), VLOOKUP(B465, high_sunday, 2, 0),
    AND(H465="Weekday", J465="Low season"), VLOOKUP(B465, low_weekdays, 2, 0),
    AND(H465="Saturday", J465="Low season"), VLOOKUP(B465, low_saturday, 2, 0),
    AND(H465="Sunday", J465="Low season"), VLOOKUP(B465, low_sunday, 2, 0),
    TRUE, "error")</f>
        <v>Standard</v>
      </c>
    </row>
    <row r="466" spans="1:11" x14ac:dyDescent="0.25">
      <c r="A466" s="111">
        <v>45148</v>
      </c>
      <c r="B466" s="86">
        <v>0.52083333333333304</v>
      </c>
      <c r="C466" s="91">
        <v>94</v>
      </c>
      <c r="D466" s="118">
        <v>25</v>
      </c>
      <c r="E466" s="119">
        <v>0.5</v>
      </c>
      <c r="F466" s="119">
        <v>0.52083333333333304</v>
      </c>
      <c r="G466" s="115">
        <f t="shared" si="22"/>
        <v>5</v>
      </c>
      <c r="H466" s="116" t="str" cm="1">
        <f t="array" ref="H466">_xlfn.IFS((G466&gt;=2)*(G466&lt;=6), "Weekday", G466=7, "Saturday", G466=1, "Sunday")</f>
        <v>Weekday</v>
      </c>
      <c r="I466" s="116">
        <f t="shared" si="23"/>
        <v>8</v>
      </c>
      <c r="J466" s="116" t="str">
        <f t="shared" si="21"/>
        <v>High season</v>
      </c>
      <c r="K466" s="117" t="str" cm="1">
        <f t="array" ref="K466">_xlfn.IFS(AND(H466="Weekday", J466="High season"), VLOOKUP(B466, high_weekday, 2, 0),
    AND(H466="Saturday", J466="High season"), VLOOKUP(B466, high_saturday, 2, 0),
    AND(H466="Sunday", J466="High season"), VLOOKUP(B466, high_sunday, 2, 0),
    AND(H466="Weekday", J466="Low season"), VLOOKUP(B466, low_weekdays, 2, 0),
    AND(H466="Saturday", J466="Low season"), VLOOKUP(B466, low_saturday, 2, 0),
    AND(H466="Sunday", J466="Low season"), VLOOKUP(B466, low_sunday, 2, 0),
    TRUE, "error")</f>
        <v>Standard</v>
      </c>
    </row>
    <row r="467" spans="1:11" x14ac:dyDescent="0.25">
      <c r="A467" s="111">
        <v>45148</v>
      </c>
      <c r="B467" s="86">
        <v>0.54166666666666696</v>
      </c>
      <c r="C467" s="91">
        <v>83</v>
      </c>
      <c r="D467" s="118">
        <v>26</v>
      </c>
      <c r="E467" s="119">
        <v>0.52083333333333304</v>
      </c>
      <c r="F467" s="119">
        <v>0.54166666666666696</v>
      </c>
      <c r="G467" s="115">
        <f t="shared" si="22"/>
        <v>5</v>
      </c>
      <c r="H467" s="116" t="str" cm="1">
        <f t="array" ref="H467">_xlfn.IFS((G467&gt;=2)*(G467&lt;=6), "Weekday", G467=7, "Saturday", G467=1, "Sunday")</f>
        <v>Weekday</v>
      </c>
      <c r="I467" s="116">
        <f t="shared" si="23"/>
        <v>8</v>
      </c>
      <c r="J467" s="116" t="str">
        <f t="shared" si="21"/>
        <v>High season</v>
      </c>
      <c r="K467" s="117" t="str" cm="1">
        <f t="array" ref="K467">_xlfn.IFS(AND(H467="Weekday", J467="High season"), VLOOKUP(B467, high_weekday, 2, 0),
    AND(H467="Saturday", J467="High season"), VLOOKUP(B467, high_saturday, 2, 0),
    AND(H467="Sunday", J467="High season"), VLOOKUP(B467, high_sunday, 2, 0),
    AND(H467="Weekday", J467="Low season"), VLOOKUP(B467, low_weekdays, 2, 0),
    AND(H467="Saturday", J467="Low season"), VLOOKUP(B467, low_saturday, 2, 0),
    AND(H467="Sunday", J467="Low season"), VLOOKUP(B467, low_sunday, 2, 0),
    TRUE, "error")</f>
        <v>Standard</v>
      </c>
    </row>
    <row r="468" spans="1:11" x14ac:dyDescent="0.25">
      <c r="A468" s="111">
        <v>45148</v>
      </c>
      <c r="B468" s="86">
        <v>0.5625</v>
      </c>
      <c r="C468" s="91">
        <v>73</v>
      </c>
      <c r="D468" s="118">
        <v>27</v>
      </c>
      <c r="E468" s="119">
        <v>0.54166666666666696</v>
      </c>
      <c r="F468" s="119">
        <v>0.5625</v>
      </c>
      <c r="G468" s="115">
        <f t="shared" si="22"/>
        <v>5</v>
      </c>
      <c r="H468" s="116" t="str" cm="1">
        <f t="array" ref="H468">_xlfn.IFS((G468&gt;=2)*(G468&lt;=6), "Weekday", G468=7, "Saturday", G468=1, "Sunday")</f>
        <v>Weekday</v>
      </c>
      <c r="I468" s="116">
        <f t="shared" si="23"/>
        <v>8</v>
      </c>
      <c r="J468" s="116" t="str">
        <f t="shared" si="21"/>
        <v>High season</v>
      </c>
      <c r="K468" s="117" t="str" cm="1">
        <f t="array" ref="K468">_xlfn.IFS(AND(H468="Weekday", J468="High season"), VLOOKUP(B468, high_weekday, 2, 0),
    AND(H468="Saturday", J468="High season"), VLOOKUP(B468, high_saturday, 2, 0),
    AND(H468="Sunday", J468="High season"), VLOOKUP(B468, high_sunday, 2, 0),
    AND(H468="Weekday", J468="Low season"), VLOOKUP(B468, low_weekdays, 2, 0),
    AND(H468="Saturday", J468="Low season"), VLOOKUP(B468, low_saturday, 2, 0),
    AND(H468="Sunday", J468="Low season"), VLOOKUP(B468, low_sunday, 2, 0),
    TRUE, "error")</f>
        <v>Standard</v>
      </c>
    </row>
    <row r="469" spans="1:11" x14ac:dyDescent="0.25">
      <c r="A469" s="111">
        <v>45148</v>
      </c>
      <c r="B469" s="86">
        <v>0.58333333333333304</v>
      </c>
      <c r="C469" s="91">
        <v>99</v>
      </c>
      <c r="D469" s="118">
        <v>28</v>
      </c>
      <c r="E469" s="119">
        <v>0.5625</v>
      </c>
      <c r="F469" s="119">
        <v>0.58333333333333304</v>
      </c>
      <c r="G469" s="115">
        <f t="shared" si="22"/>
        <v>5</v>
      </c>
      <c r="H469" s="116" t="str" cm="1">
        <f t="array" ref="H469">_xlfn.IFS((G469&gt;=2)*(G469&lt;=6), "Weekday", G469=7, "Saturday", G469=1, "Sunday")</f>
        <v>Weekday</v>
      </c>
      <c r="I469" s="116">
        <f t="shared" si="23"/>
        <v>8</v>
      </c>
      <c r="J469" s="116" t="str">
        <f t="shared" si="21"/>
        <v>High season</v>
      </c>
      <c r="K469" s="117" t="str" cm="1">
        <f t="array" ref="K469">_xlfn.IFS(AND(H469="Weekday", J469="High season"), VLOOKUP(B469, high_weekday, 2, 0),
    AND(H469="Saturday", J469="High season"), VLOOKUP(B469, high_saturday, 2, 0),
    AND(H469="Sunday", J469="High season"), VLOOKUP(B469, high_sunday, 2, 0),
    AND(H469="Weekday", J469="Low season"), VLOOKUP(B469, low_weekdays, 2, 0),
    AND(H469="Saturday", J469="Low season"), VLOOKUP(B469, low_saturday, 2, 0),
    AND(H469="Sunday", J469="Low season"), VLOOKUP(B469, low_sunday, 2, 0),
    TRUE, "error")</f>
        <v>Standard</v>
      </c>
    </row>
    <row r="470" spans="1:11" x14ac:dyDescent="0.25">
      <c r="A470" s="111">
        <v>45148</v>
      </c>
      <c r="B470" s="86">
        <v>0.60416666666666696</v>
      </c>
      <c r="C470" s="91">
        <v>46</v>
      </c>
      <c r="D470" s="118">
        <v>29</v>
      </c>
      <c r="E470" s="119">
        <v>0.58333333333333304</v>
      </c>
      <c r="F470" s="119">
        <v>0.60416666666666696</v>
      </c>
      <c r="G470" s="115">
        <f t="shared" si="22"/>
        <v>5</v>
      </c>
      <c r="H470" s="116" t="str" cm="1">
        <f t="array" ref="H470">_xlfn.IFS((G470&gt;=2)*(G470&lt;=6), "Weekday", G470=7, "Saturday", G470=1, "Sunday")</f>
        <v>Weekday</v>
      </c>
      <c r="I470" s="116">
        <f t="shared" si="23"/>
        <v>8</v>
      </c>
      <c r="J470" s="116" t="str">
        <f t="shared" si="21"/>
        <v>High season</v>
      </c>
      <c r="K470" s="117" t="str" cm="1">
        <f t="array" ref="K470">_xlfn.IFS(AND(H470="Weekday", J470="High season"), VLOOKUP(B470, high_weekday, 2, 0),
    AND(H470="Saturday", J470="High season"), VLOOKUP(B470, high_saturday, 2, 0),
    AND(H470="Sunday", J470="High season"), VLOOKUP(B470, high_sunday, 2, 0),
    AND(H470="Weekday", J470="Low season"), VLOOKUP(B470, low_weekdays, 2, 0),
    AND(H470="Saturday", J470="Low season"), VLOOKUP(B470, low_saturday, 2, 0),
    AND(H470="Sunday", J470="Low season"), VLOOKUP(B470, low_sunday, 2, 0),
    TRUE, "error")</f>
        <v>Standard</v>
      </c>
    </row>
    <row r="471" spans="1:11" x14ac:dyDescent="0.25">
      <c r="A471" s="111">
        <v>45148</v>
      </c>
      <c r="B471" s="86">
        <v>0.625</v>
      </c>
      <c r="C471" s="91">
        <v>88</v>
      </c>
      <c r="D471" s="118">
        <v>30</v>
      </c>
      <c r="E471" s="119">
        <v>0.60416666666666696</v>
      </c>
      <c r="F471" s="119">
        <v>0.625</v>
      </c>
      <c r="G471" s="115">
        <f t="shared" si="22"/>
        <v>5</v>
      </c>
      <c r="H471" s="116" t="str" cm="1">
        <f t="array" ref="H471">_xlfn.IFS((G471&gt;=2)*(G471&lt;=6), "Weekday", G471=7, "Saturday", G471=1, "Sunday")</f>
        <v>Weekday</v>
      </c>
      <c r="I471" s="116">
        <f t="shared" si="23"/>
        <v>8</v>
      </c>
      <c r="J471" s="116" t="str">
        <f t="shared" si="21"/>
        <v>High season</v>
      </c>
      <c r="K471" s="117" t="str" cm="1">
        <f t="array" ref="K471">_xlfn.IFS(AND(H471="Weekday", J471="High season"), VLOOKUP(B471, high_weekday, 2, 0),
    AND(H471="Saturday", J471="High season"), VLOOKUP(B471, high_saturday, 2, 0),
    AND(H471="Sunday", J471="High season"), VLOOKUP(B471, high_sunday, 2, 0),
    AND(H471="Weekday", J471="Low season"), VLOOKUP(B471, low_weekdays, 2, 0),
    AND(H471="Saturday", J471="Low season"), VLOOKUP(B471, low_saturday, 2, 0),
    AND(H471="Sunday", J471="Low season"), VLOOKUP(B471, low_sunday, 2, 0),
    TRUE, "error")</f>
        <v>Standard</v>
      </c>
    </row>
    <row r="472" spans="1:11" x14ac:dyDescent="0.25">
      <c r="A472" s="111">
        <v>45148</v>
      </c>
      <c r="B472" s="86">
        <v>0.64583333333333304</v>
      </c>
      <c r="C472" s="91">
        <v>97</v>
      </c>
      <c r="D472" s="118">
        <v>31</v>
      </c>
      <c r="E472" s="119">
        <v>0.625</v>
      </c>
      <c r="F472" s="119">
        <v>0.64583333333333304</v>
      </c>
      <c r="G472" s="115">
        <f t="shared" si="22"/>
        <v>5</v>
      </c>
      <c r="H472" s="116" t="str" cm="1">
        <f t="array" ref="H472">_xlfn.IFS((G472&gt;=2)*(G472&lt;=6), "Weekday", G472=7, "Saturday", G472=1, "Sunday")</f>
        <v>Weekday</v>
      </c>
      <c r="I472" s="116">
        <f t="shared" si="23"/>
        <v>8</v>
      </c>
      <c r="J472" s="116" t="str">
        <f t="shared" si="21"/>
        <v>High season</v>
      </c>
      <c r="K472" s="117" t="str" cm="1">
        <f t="array" ref="K472">_xlfn.IFS(AND(H472="Weekday", J472="High season"), VLOOKUP(B472, high_weekday, 2, 0),
    AND(H472="Saturday", J472="High season"), VLOOKUP(B472, high_saturday, 2, 0),
    AND(H472="Sunday", J472="High season"), VLOOKUP(B472, high_sunday, 2, 0),
    AND(H472="Weekday", J472="Low season"), VLOOKUP(B472, low_weekdays, 2, 0),
    AND(H472="Saturday", J472="Low season"), VLOOKUP(B472, low_saturday, 2, 0),
    AND(H472="Sunday", J472="Low season"), VLOOKUP(B472, low_sunday, 2, 0),
    TRUE, "error")</f>
        <v>Standard</v>
      </c>
    </row>
    <row r="473" spans="1:11" x14ac:dyDescent="0.25">
      <c r="A473" s="111">
        <v>45148</v>
      </c>
      <c r="B473" s="86">
        <v>0.66666666666666696</v>
      </c>
      <c r="C473" s="91">
        <v>57</v>
      </c>
      <c r="D473" s="118">
        <v>32</v>
      </c>
      <c r="E473" s="119">
        <v>0.64583333333333304</v>
      </c>
      <c r="F473" s="119">
        <v>0.66666666666666696</v>
      </c>
      <c r="G473" s="115">
        <f t="shared" si="22"/>
        <v>5</v>
      </c>
      <c r="H473" s="116" t="str" cm="1">
        <f t="array" ref="H473">_xlfn.IFS((G473&gt;=2)*(G473&lt;=6), "Weekday", G473=7, "Saturday", G473=1, "Sunday")</f>
        <v>Weekday</v>
      </c>
      <c r="I473" s="116">
        <f t="shared" si="23"/>
        <v>8</v>
      </c>
      <c r="J473" s="116" t="str">
        <f t="shared" si="21"/>
        <v>High season</v>
      </c>
      <c r="K473" s="117" t="str" cm="1">
        <f t="array" ref="K473">_xlfn.IFS(AND(H473="Weekday", J473="High season"), VLOOKUP(B473, high_weekday, 2, 0),
    AND(H473="Saturday", J473="High season"), VLOOKUP(B473, high_saturday, 2, 0),
    AND(H473="Sunday", J473="High season"), VLOOKUP(B473, high_sunday, 2, 0),
    AND(H473="Weekday", J473="Low season"), VLOOKUP(B473, low_weekdays, 2, 0),
    AND(H473="Saturday", J473="Low season"), VLOOKUP(B473, low_saturday, 2, 0),
    AND(H473="Sunday", J473="Low season"), VLOOKUP(B473, low_sunday, 2, 0),
    TRUE, "error")</f>
        <v>Standard</v>
      </c>
    </row>
    <row r="474" spans="1:11" x14ac:dyDescent="0.25">
      <c r="A474" s="111">
        <v>45148</v>
      </c>
      <c r="B474" s="86">
        <v>0.6875</v>
      </c>
      <c r="C474" s="91">
        <v>70</v>
      </c>
      <c r="D474" s="118">
        <v>33</v>
      </c>
      <c r="E474" s="119">
        <v>0.66666666666666696</v>
      </c>
      <c r="F474" s="119">
        <v>0.6875</v>
      </c>
      <c r="G474" s="115">
        <f t="shared" si="22"/>
        <v>5</v>
      </c>
      <c r="H474" s="116" t="str" cm="1">
        <f t="array" ref="H474">_xlfn.IFS((G474&gt;=2)*(G474&lt;=6), "Weekday", G474=7, "Saturday", G474=1, "Sunday")</f>
        <v>Weekday</v>
      </c>
      <c r="I474" s="116">
        <f t="shared" si="23"/>
        <v>8</v>
      </c>
      <c r="J474" s="116" t="str">
        <f t="shared" si="21"/>
        <v>High season</v>
      </c>
      <c r="K474" s="117" t="str" cm="1">
        <f t="array" ref="K474">_xlfn.IFS(AND(H474="Weekday", J474="High season"), VLOOKUP(B474, high_weekday, 2, 0),
    AND(H474="Saturday", J474="High season"), VLOOKUP(B474, high_saturday, 2, 0),
    AND(H474="Sunday", J474="High season"), VLOOKUP(B474, high_sunday, 2, 0),
    AND(H474="Weekday", J474="Low season"), VLOOKUP(B474, low_weekdays, 2, 0),
    AND(H474="Saturday", J474="Low season"), VLOOKUP(B474, low_saturday, 2, 0),
    AND(H474="Sunday", J474="Low season"), VLOOKUP(B474, low_sunday, 2, 0),
    TRUE, "error")</f>
        <v>Standard</v>
      </c>
    </row>
    <row r="475" spans="1:11" x14ac:dyDescent="0.25">
      <c r="A475" s="111">
        <v>45148</v>
      </c>
      <c r="B475" s="86">
        <v>0.70833333333333304</v>
      </c>
      <c r="C475" s="91">
        <v>17</v>
      </c>
      <c r="D475" s="118">
        <v>34</v>
      </c>
      <c r="E475" s="119">
        <v>0.6875</v>
      </c>
      <c r="F475" s="119">
        <v>0.70833333333333304</v>
      </c>
      <c r="G475" s="115">
        <f t="shared" si="22"/>
        <v>5</v>
      </c>
      <c r="H475" s="116" t="str" cm="1">
        <f t="array" ref="H475">_xlfn.IFS((G475&gt;=2)*(G475&lt;=6), "Weekday", G475=7, "Saturday", G475=1, "Sunday")</f>
        <v>Weekday</v>
      </c>
      <c r="I475" s="116">
        <f t="shared" si="23"/>
        <v>8</v>
      </c>
      <c r="J475" s="116" t="str">
        <f t="shared" si="21"/>
        <v>High season</v>
      </c>
      <c r="K475" s="117" t="str" cm="1">
        <f t="array" ref="K475">_xlfn.IFS(AND(H475="Weekday", J475="High season"), VLOOKUP(B475, high_weekday, 2, 0),
    AND(H475="Saturday", J475="High season"), VLOOKUP(B475, high_saturday, 2, 0),
    AND(H475="Sunday", J475="High season"), VLOOKUP(B475, high_sunday, 2, 0),
    AND(H475="Weekday", J475="Low season"), VLOOKUP(B475, low_weekdays, 2, 0),
    AND(H475="Saturday", J475="Low season"), VLOOKUP(B475, low_saturday, 2, 0),
    AND(H475="Sunday", J475="Low season"), VLOOKUP(B475, low_sunday, 2, 0),
    TRUE, "error")</f>
        <v>Standard</v>
      </c>
    </row>
    <row r="476" spans="1:11" x14ac:dyDescent="0.25">
      <c r="A476" s="111">
        <v>45148</v>
      </c>
      <c r="B476" s="86">
        <v>0.72916666666666696</v>
      </c>
      <c r="C476" s="91">
        <v>43</v>
      </c>
      <c r="D476" s="118">
        <v>35</v>
      </c>
      <c r="E476" s="119">
        <v>0.70833333333333304</v>
      </c>
      <c r="F476" s="119">
        <v>0.72916666666666696</v>
      </c>
      <c r="G476" s="115">
        <f t="shared" si="22"/>
        <v>5</v>
      </c>
      <c r="H476" s="116" t="str" cm="1">
        <f t="array" ref="H476">_xlfn.IFS((G476&gt;=2)*(G476&lt;=6), "Weekday", G476=7, "Saturday", G476=1, "Sunday")</f>
        <v>Weekday</v>
      </c>
      <c r="I476" s="116">
        <f t="shared" si="23"/>
        <v>8</v>
      </c>
      <c r="J476" s="116" t="str">
        <f t="shared" si="21"/>
        <v>High season</v>
      </c>
      <c r="K476" s="117" t="str" cm="1">
        <f t="array" ref="K476">_xlfn.IFS(AND(H476="Weekday", J476="High season"), VLOOKUP(B476, high_weekday, 2, 0),
    AND(H476="Saturday", J476="High season"), VLOOKUP(B476, high_saturday, 2, 0),
    AND(H476="Sunday", J476="High season"), VLOOKUP(B476, high_sunday, 2, 0),
    AND(H476="Weekday", J476="Low season"), VLOOKUP(B476, low_weekdays, 2, 0),
    AND(H476="Saturday", J476="Low season"), VLOOKUP(B476, low_saturday, 2, 0),
    AND(H476="Sunday", J476="Low season"), VLOOKUP(B476, low_sunday, 2, 0),
    TRUE, "error")</f>
        <v>Peak</v>
      </c>
    </row>
    <row r="477" spans="1:11" x14ac:dyDescent="0.25">
      <c r="A477" s="111">
        <v>45148</v>
      </c>
      <c r="B477" s="86">
        <v>0.75</v>
      </c>
      <c r="C477" s="91">
        <v>58</v>
      </c>
      <c r="D477" s="118">
        <v>36</v>
      </c>
      <c r="E477" s="119">
        <v>0.72916666666666696</v>
      </c>
      <c r="F477" s="119">
        <v>0.75</v>
      </c>
      <c r="G477" s="115">
        <f t="shared" si="22"/>
        <v>5</v>
      </c>
      <c r="H477" s="116" t="str" cm="1">
        <f t="array" ref="H477">_xlfn.IFS((G477&gt;=2)*(G477&lt;=6), "Weekday", G477=7, "Saturday", G477=1, "Sunday")</f>
        <v>Weekday</v>
      </c>
      <c r="I477" s="116">
        <f t="shared" si="23"/>
        <v>8</v>
      </c>
      <c r="J477" s="116" t="str">
        <f t="shared" si="21"/>
        <v>High season</v>
      </c>
      <c r="K477" s="117" t="str" cm="1">
        <f t="array" ref="K477">_xlfn.IFS(AND(H477="Weekday", J477="High season"), VLOOKUP(B477, high_weekday, 2, 0),
    AND(H477="Saturday", J477="High season"), VLOOKUP(B477, high_saturday, 2, 0),
    AND(H477="Sunday", J477="High season"), VLOOKUP(B477, high_sunday, 2, 0),
    AND(H477="Weekday", J477="Low season"), VLOOKUP(B477, low_weekdays, 2, 0),
    AND(H477="Saturday", J477="Low season"), VLOOKUP(B477, low_saturday, 2, 0),
    AND(H477="Sunday", J477="Low season"), VLOOKUP(B477, low_sunday, 2, 0),
    TRUE, "error")</f>
        <v>Peak</v>
      </c>
    </row>
    <row r="478" spans="1:11" x14ac:dyDescent="0.25">
      <c r="A478" s="111">
        <v>45148</v>
      </c>
      <c r="B478" s="86">
        <v>0.77083333333333304</v>
      </c>
      <c r="C478" s="91">
        <v>83</v>
      </c>
      <c r="D478" s="118">
        <v>37</v>
      </c>
      <c r="E478" s="119">
        <v>0.75</v>
      </c>
      <c r="F478" s="119">
        <v>0.77083333333333304</v>
      </c>
      <c r="G478" s="115">
        <f t="shared" si="22"/>
        <v>5</v>
      </c>
      <c r="H478" s="116" t="str" cm="1">
        <f t="array" ref="H478">_xlfn.IFS((G478&gt;=2)*(G478&lt;=6), "Weekday", G478=7, "Saturday", G478=1, "Sunday")</f>
        <v>Weekday</v>
      </c>
      <c r="I478" s="116">
        <f t="shared" si="23"/>
        <v>8</v>
      </c>
      <c r="J478" s="116" t="str">
        <f t="shared" si="21"/>
        <v>High season</v>
      </c>
      <c r="K478" s="117" t="str" cm="1">
        <f t="array" ref="K478">_xlfn.IFS(AND(H478="Weekday", J478="High season"), VLOOKUP(B478, high_weekday, 2, 0),
    AND(H478="Saturday", J478="High season"), VLOOKUP(B478, high_saturday, 2, 0),
    AND(H478="Sunday", J478="High season"), VLOOKUP(B478, high_sunday, 2, 0),
    AND(H478="Weekday", J478="Low season"), VLOOKUP(B478, low_weekdays, 2, 0),
    AND(H478="Saturday", J478="Low season"), VLOOKUP(B478, low_saturday, 2, 0),
    AND(H478="Sunday", J478="Low season"), VLOOKUP(B478, low_sunday, 2, 0),
    TRUE, "error")</f>
        <v>Peak</v>
      </c>
    </row>
    <row r="479" spans="1:11" x14ac:dyDescent="0.25">
      <c r="A479" s="111">
        <v>45148</v>
      </c>
      <c r="B479" s="86">
        <v>0.79166666666666696</v>
      </c>
      <c r="C479" s="91">
        <v>96</v>
      </c>
      <c r="D479" s="118">
        <v>38</v>
      </c>
      <c r="E479" s="119">
        <v>0.77083333333333304</v>
      </c>
      <c r="F479" s="119">
        <v>0.79166666666666696</v>
      </c>
      <c r="G479" s="115">
        <f t="shared" si="22"/>
        <v>5</v>
      </c>
      <c r="H479" s="116" t="str" cm="1">
        <f t="array" ref="H479">_xlfn.IFS((G479&gt;=2)*(G479&lt;=6), "Weekday", G479=7, "Saturday", G479=1, "Sunday")</f>
        <v>Weekday</v>
      </c>
      <c r="I479" s="116">
        <f t="shared" si="23"/>
        <v>8</v>
      </c>
      <c r="J479" s="116" t="str">
        <f t="shared" si="21"/>
        <v>High season</v>
      </c>
      <c r="K479" s="117" t="str" cm="1">
        <f t="array" ref="K479">_xlfn.IFS(AND(H479="Weekday", J479="High season"), VLOOKUP(B479, high_weekday, 2, 0),
    AND(H479="Saturday", J479="High season"), VLOOKUP(B479, high_saturday, 2, 0),
    AND(H479="Sunday", J479="High season"), VLOOKUP(B479, high_sunday, 2, 0),
    AND(H479="Weekday", J479="Low season"), VLOOKUP(B479, low_weekdays, 2, 0),
    AND(H479="Saturday", J479="Low season"), VLOOKUP(B479, low_saturday, 2, 0),
    AND(H479="Sunday", J479="Low season"), VLOOKUP(B479, low_sunday, 2, 0),
    TRUE, "error")</f>
        <v>Peak</v>
      </c>
    </row>
    <row r="480" spans="1:11" x14ac:dyDescent="0.25">
      <c r="A480" s="111">
        <v>45148</v>
      </c>
      <c r="B480" s="86">
        <v>0.8125</v>
      </c>
      <c r="C480" s="91">
        <v>86</v>
      </c>
      <c r="D480" s="118">
        <v>39</v>
      </c>
      <c r="E480" s="119">
        <v>0.79166666666666696</v>
      </c>
      <c r="F480" s="119">
        <v>0.8125</v>
      </c>
      <c r="G480" s="115">
        <f t="shared" si="22"/>
        <v>5</v>
      </c>
      <c r="H480" s="116" t="str" cm="1">
        <f t="array" ref="H480">_xlfn.IFS((G480&gt;=2)*(G480&lt;=6), "Weekday", G480=7, "Saturday", G480=1, "Sunday")</f>
        <v>Weekday</v>
      </c>
      <c r="I480" s="116">
        <f t="shared" si="23"/>
        <v>8</v>
      </c>
      <c r="J480" s="116" t="str">
        <f t="shared" si="21"/>
        <v>High season</v>
      </c>
      <c r="K480" s="117" t="str" cm="1">
        <f t="array" ref="K480">_xlfn.IFS(AND(H480="Weekday", J480="High season"), VLOOKUP(B480, high_weekday, 2, 0),
    AND(H480="Saturday", J480="High season"), VLOOKUP(B480, high_saturday, 2, 0),
    AND(H480="Sunday", J480="High season"), VLOOKUP(B480, high_sunday, 2, 0),
    AND(H480="Weekday", J480="Low season"), VLOOKUP(B480, low_weekdays, 2, 0),
    AND(H480="Saturday", J480="Low season"), VLOOKUP(B480, low_saturday, 2, 0),
    AND(H480="Sunday", J480="Low season"), VLOOKUP(B480, low_sunday, 2, 0),
    TRUE, "error")</f>
        <v>Standard</v>
      </c>
    </row>
    <row r="481" spans="1:11" x14ac:dyDescent="0.25">
      <c r="A481" s="111">
        <v>45148</v>
      </c>
      <c r="B481" s="86">
        <v>0.83333333333333304</v>
      </c>
      <c r="C481" s="91">
        <v>72</v>
      </c>
      <c r="D481" s="118">
        <v>40</v>
      </c>
      <c r="E481" s="119">
        <v>0.8125</v>
      </c>
      <c r="F481" s="119">
        <v>0.83333333333333304</v>
      </c>
      <c r="G481" s="115">
        <f t="shared" si="22"/>
        <v>5</v>
      </c>
      <c r="H481" s="116" t="str" cm="1">
        <f t="array" ref="H481">_xlfn.IFS((G481&gt;=2)*(G481&lt;=6), "Weekday", G481=7, "Saturday", G481=1, "Sunday")</f>
        <v>Weekday</v>
      </c>
      <c r="I481" s="116">
        <f t="shared" si="23"/>
        <v>8</v>
      </c>
      <c r="J481" s="116" t="str">
        <f t="shared" si="21"/>
        <v>High season</v>
      </c>
      <c r="K481" s="117" t="str" cm="1">
        <f t="array" ref="K481">_xlfn.IFS(AND(H481="Weekday", J481="High season"), VLOOKUP(B481, high_weekday, 2, 0),
    AND(H481="Saturday", J481="High season"), VLOOKUP(B481, high_saturday, 2, 0),
    AND(H481="Sunday", J481="High season"), VLOOKUP(B481, high_sunday, 2, 0),
    AND(H481="Weekday", J481="Low season"), VLOOKUP(B481, low_weekdays, 2, 0),
    AND(H481="Saturday", J481="Low season"), VLOOKUP(B481, low_saturday, 2, 0),
    AND(H481="Sunday", J481="Low season"), VLOOKUP(B481, low_sunday, 2, 0),
    TRUE, "error")</f>
        <v>Standard</v>
      </c>
    </row>
    <row r="482" spans="1:11" x14ac:dyDescent="0.25">
      <c r="A482" s="111">
        <v>45148</v>
      </c>
      <c r="B482" s="86">
        <v>0.85416666666666696</v>
      </c>
      <c r="C482" s="91">
        <v>27</v>
      </c>
      <c r="D482" s="118">
        <v>41</v>
      </c>
      <c r="E482" s="119">
        <v>0.83333333333333304</v>
      </c>
      <c r="F482" s="119">
        <v>0.85416666666666696</v>
      </c>
      <c r="G482" s="115">
        <f t="shared" si="22"/>
        <v>5</v>
      </c>
      <c r="H482" s="116" t="str" cm="1">
        <f t="array" ref="H482">_xlfn.IFS((G482&gt;=2)*(G482&lt;=6), "Weekday", G482=7, "Saturday", G482=1, "Sunday")</f>
        <v>Weekday</v>
      </c>
      <c r="I482" s="116">
        <f t="shared" si="23"/>
        <v>8</v>
      </c>
      <c r="J482" s="116" t="str">
        <f t="shared" si="21"/>
        <v>High season</v>
      </c>
      <c r="K482" s="117" t="str" cm="1">
        <f t="array" ref="K482">_xlfn.IFS(AND(H482="Weekday", J482="High season"), VLOOKUP(B482, high_weekday, 2, 0),
    AND(H482="Saturday", J482="High season"), VLOOKUP(B482, high_saturday, 2, 0),
    AND(H482="Sunday", J482="High season"), VLOOKUP(B482, high_sunday, 2, 0),
    AND(H482="Weekday", J482="Low season"), VLOOKUP(B482, low_weekdays, 2, 0),
    AND(H482="Saturday", J482="Low season"), VLOOKUP(B482, low_saturday, 2, 0),
    AND(H482="Sunday", J482="Low season"), VLOOKUP(B482, low_sunday, 2, 0),
    TRUE, "error")</f>
        <v>Standard</v>
      </c>
    </row>
    <row r="483" spans="1:11" x14ac:dyDescent="0.25">
      <c r="A483" s="111">
        <v>45148</v>
      </c>
      <c r="B483" s="86">
        <v>0.875</v>
      </c>
      <c r="C483" s="91">
        <v>53</v>
      </c>
      <c r="D483" s="118">
        <v>42</v>
      </c>
      <c r="E483" s="119">
        <v>0.85416666666666696</v>
      </c>
      <c r="F483" s="119">
        <v>0.875</v>
      </c>
      <c r="G483" s="115">
        <f t="shared" si="22"/>
        <v>5</v>
      </c>
      <c r="H483" s="116" t="str" cm="1">
        <f t="array" ref="H483">_xlfn.IFS((G483&gt;=2)*(G483&lt;=6), "Weekday", G483=7, "Saturday", G483=1, "Sunday")</f>
        <v>Weekday</v>
      </c>
      <c r="I483" s="116">
        <f t="shared" si="23"/>
        <v>8</v>
      </c>
      <c r="J483" s="116" t="str">
        <f t="shared" si="21"/>
        <v>High season</v>
      </c>
      <c r="K483" s="117" t="str" cm="1">
        <f t="array" ref="K483">_xlfn.IFS(AND(H483="Weekday", J483="High season"), VLOOKUP(B483, high_weekday, 2, 0),
    AND(H483="Saturday", J483="High season"), VLOOKUP(B483, high_saturday, 2, 0),
    AND(H483="Sunday", J483="High season"), VLOOKUP(B483, high_sunday, 2, 0),
    AND(H483="Weekday", J483="Low season"), VLOOKUP(B483, low_weekdays, 2, 0),
    AND(H483="Saturday", J483="Low season"), VLOOKUP(B483, low_saturday, 2, 0),
    AND(H483="Sunday", J483="Low season"), VLOOKUP(B483, low_sunday, 2, 0),
    TRUE, "error")</f>
        <v>Standard</v>
      </c>
    </row>
    <row r="484" spans="1:11" x14ac:dyDescent="0.25">
      <c r="A484" s="111">
        <v>45148</v>
      </c>
      <c r="B484" s="86">
        <v>0.89583333333333304</v>
      </c>
      <c r="C484" s="91">
        <v>75</v>
      </c>
      <c r="D484" s="118">
        <v>43</v>
      </c>
      <c r="E484" s="119">
        <v>0.875</v>
      </c>
      <c r="F484" s="119">
        <v>0.89583333333333304</v>
      </c>
      <c r="G484" s="115">
        <f t="shared" si="22"/>
        <v>5</v>
      </c>
      <c r="H484" s="116" t="str" cm="1">
        <f t="array" ref="H484">_xlfn.IFS((G484&gt;=2)*(G484&lt;=6), "Weekday", G484=7, "Saturday", G484=1, "Sunday")</f>
        <v>Weekday</v>
      </c>
      <c r="I484" s="116">
        <f t="shared" si="23"/>
        <v>8</v>
      </c>
      <c r="J484" s="116" t="str">
        <f t="shared" si="21"/>
        <v>High season</v>
      </c>
      <c r="K484" s="117" t="str" cm="1">
        <f t="array" ref="K484">_xlfn.IFS(AND(H484="Weekday", J484="High season"), VLOOKUP(B484, high_weekday, 2, 0),
    AND(H484="Saturday", J484="High season"), VLOOKUP(B484, high_saturday, 2, 0),
    AND(H484="Sunday", J484="High season"), VLOOKUP(B484, high_sunday, 2, 0),
    AND(H484="Weekday", J484="Low season"), VLOOKUP(B484, low_weekdays, 2, 0),
    AND(H484="Saturday", J484="Low season"), VLOOKUP(B484, low_saturday, 2, 0),
    AND(H484="Sunday", J484="Low season"), VLOOKUP(B484, low_sunday, 2, 0),
    TRUE, "error")</f>
        <v>Standard</v>
      </c>
    </row>
    <row r="485" spans="1:11" x14ac:dyDescent="0.25">
      <c r="A485" s="111">
        <v>45148</v>
      </c>
      <c r="B485" s="86">
        <v>0.91666666666666696</v>
      </c>
      <c r="C485" s="91">
        <v>41</v>
      </c>
      <c r="D485" s="118">
        <v>44</v>
      </c>
      <c r="E485" s="119">
        <v>0.89583333333333304</v>
      </c>
      <c r="F485" s="119">
        <v>0.91666666666666696</v>
      </c>
      <c r="G485" s="115">
        <f t="shared" si="22"/>
        <v>5</v>
      </c>
      <c r="H485" s="116" t="str" cm="1">
        <f t="array" ref="H485">_xlfn.IFS((G485&gt;=2)*(G485&lt;=6), "Weekday", G485=7, "Saturday", G485=1, "Sunday")</f>
        <v>Weekday</v>
      </c>
      <c r="I485" s="116">
        <f t="shared" si="23"/>
        <v>8</v>
      </c>
      <c r="J485" s="116" t="str">
        <f t="shared" si="21"/>
        <v>High season</v>
      </c>
      <c r="K485" s="117" t="str" cm="1">
        <f t="array" ref="K485">_xlfn.IFS(AND(H485="Weekday", J485="High season"), VLOOKUP(B485, high_weekday, 2, 0),
    AND(H485="Saturday", J485="High season"), VLOOKUP(B485, high_saturday, 2, 0),
    AND(H485="Sunday", J485="High season"), VLOOKUP(B485, high_sunday, 2, 0),
    AND(H485="Weekday", J485="Low season"), VLOOKUP(B485, low_weekdays, 2, 0),
    AND(H485="Saturday", J485="Low season"), VLOOKUP(B485, low_saturday, 2, 0),
    AND(H485="Sunday", J485="Low season"), VLOOKUP(B485, low_sunday, 2, 0),
    TRUE, "error")</f>
        <v>Standard</v>
      </c>
    </row>
    <row r="486" spans="1:11" x14ac:dyDescent="0.25">
      <c r="A486" s="111">
        <v>45148</v>
      </c>
      <c r="B486" s="86">
        <v>0.9375</v>
      </c>
      <c r="C486" s="91">
        <v>100</v>
      </c>
      <c r="D486" s="118">
        <v>45</v>
      </c>
      <c r="E486" s="119">
        <v>0.91666666666666696</v>
      </c>
      <c r="F486" s="119">
        <v>0.9375</v>
      </c>
      <c r="G486" s="115">
        <f t="shared" si="22"/>
        <v>5</v>
      </c>
      <c r="H486" s="116" t="str" cm="1">
        <f t="array" ref="H486">_xlfn.IFS((G486&gt;=2)*(G486&lt;=6), "Weekday", G486=7, "Saturday", G486=1, "Sunday")</f>
        <v>Weekday</v>
      </c>
      <c r="I486" s="116">
        <f t="shared" si="23"/>
        <v>8</v>
      </c>
      <c r="J486" s="116" t="str">
        <f t="shared" si="21"/>
        <v>High season</v>
      </c>
      <c r="K486" s="117" t="str" cm="1">
        <f t="array" ref="K486">_xlfn.IFS(AND(H486="Weekday", J486="High season"), VLOOKUP(B486, high_weekday, 2, 0),
    AND(H486="Saturday", J486="High season"), VLOOKUP(B486, high_saturday, 2, 0),
    AND(H486="Sunday", J486="High season"), VLOOKUP(B486, high_sunday, 2, 0),
    AND(H486="Weekday", J486="Low season"), VLOOKUP(B486, low_weekdays, 2, 0),
    AND(H486="Saturday", J486="Low season"), VLOOKUP(B486, low_saturday, 2, 0),
    AND(H486="Sunday", J486="Low season"), VLOOKUP(B486, low_sunday, 2, 0),
    TRUE, "error")</f>
        <v>Off-peak</v>
      </c>
    </row>
    <row r="487" spans="1:11" x14ac:dyDescent="0.25">
      <c r="A487" s="111">
        <v>45148</v>
      </c>
      <c r="B487" s="86">
        <v>0.95833333333333304</v>
      </c>
      <c r="C487" s="91">
        <v>25</v>
      </c>
      <c r="D487" s="118">
        <v>46</v>
      </c>
      <c r="E487" s="119">
        <v>0.9375</v>
      </c>
      <c r="F487" s="119">
        <v>0.95833333333333304</v>
      </c>
      <c r="G487" s="115">
        <f t="shared" si="22"/>
        <v>5</v>
      </c>
      <c r="H487" s="116" t="str" cm="1">
        <f t="array" ref="H487">_xlfn.IFS((G487&gt;=2)*(G487&lt;=6), "Weekday", G487=7, "Saturday", G487=1, "Sunday")</f>
        <v>Weekday</v>
      </c>
      <c r="I487" s="116">
        <f t="shared" si="23"/>
        <v>8</v>
      </c>
      <c r="J487" s="116" t="str">
        <f t="shared" si="21"/>
        <v>High season</v>
      </c>
      <c r="K487" s="117" t="str" cm="1">
        <f t="array" ref="K487">_xlfn.IFS(AND(H487="Weekday", J487="High season"), VLOOKUP(B487, high_weekday, 2, 0),
    AND(H487="Saturday", J487="High season"), VLOOKUP(B487, high_saturday, 2, 0),
    AND(H487="Sunday", J487="High season"), VLOOKUP(B487, high_sunday, 2, 0),
    AND(H487="Weekday", J487="Low season"), VLOOKUP(B487, low_weekdays, 2, 0),
    AND(H487="Saturday", J487="Low season"), VLOOKUP(B487, low_saturday, 2, 0),
    AND(H487="Sunday", J487="Low season"), VLOOKUP(B487, low_sunday, 2, 0),
    TRUE, "error")</f>
        <v>Off-peak</v>
      </c>
    </row>
    <row r="488" spans="1:11" x14ac:dyDescent="0.25">
      <c r="A488" s="111">
        <v>45148</v>
      </c>
      <c r="B488" s="86">
        <v>0.97916666666666696</v>
      </c>
      <c r="C488" s="91">
        <v>32</v>
      </c>
      <c r="D488" s="118">
        <v>47</v>
      </c>
      <c r="E488" s="119">
        <v>0.95833333333333304</v>
      </c>
      <c r="F488" s="119">
        <v>0.97916666666666696</v>
      </c>
      <c r="G488" s="115">
        <f t="shared" si="22"/>
        <v>5</v>
      </c>
      <c r="H488" s="116" t="str" cm="1">
        <f t="array" ref="H488">_xlfn.IFS((G488&gt;=2)*(G488&lt;=6), "Weekday", G488=7, "Saturday", G488=1, "Sunday")</f>
        <v>Weekday</v>
      </c>
      <c r="I488" s="116">
        <f t="shared" si="23"/>
        <v>8</v>
      </c>
      <c r="J488" s="116" t="str">
        <f t="shared" si="21"/>
        <v>High season</v>
      </c>
      <c r="K488" s="117" t="str" cm="1">
        <f t="array" ref="K488">_xlfn.IFS(AND(H488="Weekday", J488="High season"), VLOOKUP(B488, high_weekday, 2, 0),
    AND(H488="Saturday", J488="High season"), VLOOKUP(B488, high_saturday, 2, 0),
    AND(H488="Sunday", J488="High season"), VLOOKUP(B488, high_sunday, 2, 0),
    AND(H488="Weekday", J488="Low season"), VLOOKUP(B488, low_weekdays, 2, 0),
    AND(H488="Saturday", J488="Low season"), VLOOKUP(B488, low_saturday, 2, 0),
    AND(H488="Sunday", J488="Low season"), VLOOKUP(B488, low_sunday, 2, 0),
    TRUE, "error")</f>
        <v>Off-peak</v>
      </c>
    </row>
    <row r="489" spans="1:11" x14ac:dyDescent="0.25">
      <c r="A489" s="111">
        <v>45148</v>
      </c>
      <c r="B489" s="86">
        <v>1</v>
      </c>
      <c r="C489" s="91">
        <v>37</v>
      </c>
      <c r="D489" s="118">
        <v>48</v>
      </c>
      <c r="E489" s="119">
        <v>0.97916666666666696</v>
      </c>
      <c r="F489" s="119">
        <v>1</v>
      </c>
      <c r="G489" s="115">
        <f t="shared" si="22"/>
        <v>5</v>
      </c>
      <c r="H489" s="116" t="str" cm="1">
        <f t="array" ref="H489">_xlfn.IFS((G489&gt;=2)*(G489&lt;=6), "Weekday", G489=7, "Saturday", G489=1, "Sunday")</f>
        <v>Weekday</v>
      </c>
      <c r="I489" s="116">
        <f t="shared" si="23"/>
        <v>8</v>
      </c>
      <c r="J489" s="116" t="str">
        <f t="shared" si="21"/>
        <v>High season</v>
      </c>
      <c r="K489" s="117" t="str" cm="1">
        <f t="array" ref="K489">_xlfn.IFS(AND(H489="Weekday", J489="High season"), VLOOKUP(B489, high_weekday, 2, 0),
    AND(H489="Saturday", J489="High season"), VLOOKUP(B489, high_saturday, 2, 0),
    AND(H489="Sunday", J489="High season"), VLOOKUP(B489, high_sunday, 2, 0),
    AND(H489="Weekday", J489="Low season"), VLOOKUP(B489, low_weekdays, 2, 0),
    AND(H489="Saturday", J489="Low season"), VLOOKUP(B489, low_saturday, 2, 0),
    AND(H489="Sunday", J489="Low season"), VLOOKUP(B489, low_sunday, 2, 0),
    TRUE, "error")</f>
        <v>Off-peak</v>
      </c>
    </row>
    <row r="490" spans="1:11" x14ac:dyDescent="0.25">
      <c r="A490" s="111">
        <v>45149</v>
      </c>
      <c r="B490" s="86">
        <v>2.0833333333333332E-2</v>
      </c>
      <c r="C490" s="91">
        <v>12</v>
      </c>
      <c r="D490" s="118">
        <v>1</v>
      </c>
      <c r="E490" s="119">
        <v>0</v>
      </c>
      <c r="F490" s="119">
        <v>2.0833333333333332E-2</v>
      </c>
      <c r="G490" s="115">
        <f t="shared" si="22"/>
        <v>6</v>
      </c>
      <c r="H490" s="116" t="str" cm="1">
        <f t="array" ref="H490">_xlfn.IFS((G490&gt;=2)*(G490&lt;=6), "Weekday", G490=7, "Saturday", G490=1, "Sunday")</f>
        <v>Weekday</v>
      </c>
      <c r="I490" s="116">
        <f t="shared" si="23"/>
        <v>8</v>
      </c>
      <c r="J490" s="116" t="str">
        <f t="shared" si="21"/>
        <v>High season</v>
      </c>
      <c r="K490" s="117" t="str" cm="1">
        <f t="array" ref="K490">_xlfn.IFS(AND(H490="Weekday", J490="High season"), VLOOKUP(B490, high_weekday, 2, 0),
    AND(H490="Saturday", J490="High season"), VLOOKUP(B490, high_saturday, 2, 0),
    AND(H490="Sunday", J490="High season"), VLOOKUP(B490, high_sunday, 2, 0),
    AND(H490="Weekday", J490="Low season"), VLOOKUP(B490, low_weekdays, 2, 0),
    AND(H490="Saturday", J490="Low season"), VLOOKUP(B490, low_saturday, 2, 0),
    AND(H490="Sunday", J490="Low season"), VLOOKUP(B490, low_sunday, 2, 0),
    TRUE, "error")</f>
        <v>Off-peak</v>
      </c>
    </row>
    <row r="491" spans="1:11" x14ac:dyDescent="0.25">
      <c r="A491" s="111">
        <v>45149</v>
      </c>
      <c r="B491" s="86">
        <v>4.1666666666666664E-2</v>
      </c>
      <c r="C491" s="91">
        <v>10</v>
      </c>
      <c r="D491" s="118">
        <v>2</v>
      </c>
      <c r="E491" s="119">
        <v>2.0833333333333332E-2</v>
      </c>
      <c r="F491" s="119">
        <v>4.1666666666666664E-2</v>
      </c>
      <c r="G491" s="115">
        <f t="shared" si="22"/>
        <v>6</v>
      </c>
      <c r="H491" s="116" t="str" cm="1">
        <f t="array" ref="H491">_xlfn.IFS((G491&gt;=2)*(G491&lt;=6), "Weekday", G491=7, "Saturday", G491=1, "Sunday")</f>
        <v>Weekday</v>
      </c>
      <c r="I491" s="116">
        <f t="shared" si="23"/>
        <v>8</v>
      </c>
      <c r="J491" s="116" t="str">
        <f t="shared" si="21"/>
        <v>High season</v>
      </c>
      <c r="K491" s="117" t="str" cm="1">
        <f t="array" ref="K491">_xlfn.IFS(AND(H491="Weekday", J491="High season"), VLOOKUP(B491, high_weekday, 2, 0),
    AND(H491="Saturday", J491="High season"), VLOOKUP(B491, high_saturday, 2, 0),
    AND(H491="Sunday", J491="High season"), VLOOKUP(B491, high_sunday, 2, 0),
    AND(H491="Weekday", J491="Low season"), VLOOKUP(B491, low_weekdays, 2, 0),
    AND(H491="Saturday", J491="Low season"), VLOOKUP(B491, low_saturday, 2, 0),
    AND(H491="Sunday", J491="Low season"), VLOOKUP(B491, low_sunday, 2, 0),
    TRUE, "error")</f>
        <v>Off-peak</v>
      </c>
    </row>
    <row r="492" spans="1:11" x14ac:dyDescent="0.25">
      <c r="A492" s="111">
        <v>45149</v>
      </c>
      <c r="B492" s="86">
        <v>6.25E-2</v>
      </c>
      <c r="C492" s="91">
        <v>81</v>
      </c>
      <c r="D492" s="118">
        <v>3</v>
      </c>
      <c r="E492" s="119">
        <v>4.1666666666666664E-2</v>
      </c>
      <c r="F492" s="119">
        <v>6.25E-2</v>
      </c>
      <c r="G492" s="115">
        <f t="shared" si="22"/>
        <v>6</v>
      </c>
      <c r="H492" s="116" t="str" cm="1">
        <f t="array" ref="H492">_xlfn.IFS((G492&gt;=2)*(G492&lt;=6), "Weekday", G492=7, "Saturday", G492=1, "Sunday")</f>
        <v>Weekday</v>
      </c>
      <c r="I492" s="116">
        <f t="shared" si="23"/>
        <v>8</v>
      </c>
      <c r="J492" s="116" t="str">
        <f t="shared" si="21"/>
        <v>High season</v>
      </c>
      <c r="K492" s="117" t="str" cm="1">
        <f t="array" ref="K492">_xlfn.IFS(AND(H492="Weekday", J492="High season"), VLOOKUP(B492, high_weekday, 2, 0),
    AND(H492="Saturday", J492="High season"), VLOOKUP(B492, high_saturday, 2, 0),
    AND(H492="Sunday", J492="High season"), VLOOKUP(B492, high_sunday, 2, 0),
    AND(H492="Weekday", J492="Low season"), VLOOKUP(B492, low_weekdays, 2, 0),
    AND(H492="Saturday", J492="Low season"), VLOOKUP(B492, low_saturday, 2, 0),
    AND(H492="Sunday", J492="Low season"), VLOOKUP(B492, low_sunday, 2, 0),
    TRUE, "error")</f>
        <v>Off-peak</v>
      </c>
    </row>
    <row r="493" spans="1:11" x14ac:dyDescent="0.25">
      <c r="A493" s="111">
        <v>45149</v>
      </c>
      <c r="B493" s="86">
        <v>8.3333333333333301E-2</v>
      </c>
      <c r="C493" s="91">
        <v>34</v>
      </c>
      <c r="D493" s="118">
        <v>4</v>
      </c>
      <c r="E493" s="119">
        <v>6.25E-2</v>
      </c>
      <c r="F493" s="119">
        <v>8.3333333333333301E-2</v>
      </c>
      <c r="G493" s="115">
        <f t="shared" si="22"/>
        <v>6</v>
      </c>
      <c r="H493" s="116" t="str" cm="1">
        <f t="array" ref="H493">_xlfn.IFS((G493&gt;=2)*(G493&lt;=6), "Weekday", G493=7, "Saturday", G493=1, "Sunday")</f>
        <v>Weekday</v>
      </c>
      <c r="I493" s="116">
        <f t="shared" si="23"/>
        <v>8</v>
      </c>
      <c r="J493" s="116" t="str">
        <f t="shared" si="21"/>
        <v>High season</v>
      </c>
      <c r="K493" s="117" t="str" cm="1">
        <f t="array" ref="K493">_xlfn.IFS(AND(H493="Weekday", J493="High season"), VLOOKUP(B493, high_weekday, 2, 0),
    AND(H493="Saturday", J493="High season"), VLOOKUP(B493, high_saturday, 2, 0),
    AND(H493="Sunday", J493="High season"), VLOOKUP(B493, high_sunday, 2, 0),
    AND(H493="Weekday", J493="Low season"), VLOOKUP(B493, low_weekdays, 2, 0),
    AND(H493="Saturday", J493="Low season"), VLOOKUP(B493, low_saturday, 2, 0),
    AND(H493="Sunday", J493="Low season"), VLOOKUP(B493, low_sunday, 2, 0),
    TRUE, "error")</f>
        <v>Off-peak</v>
      </c>
    </row>
    <row r="494" spans="1:11" x14ac:dyDescent="0.25">
      <c r="A494" s="111">
        <v>45149</v>
      </c>
      <c r="B494" s="86">
        <v>0.104166666666667</v>
      </c>
      <c r="C494" s="91">
        <v>67</v>
      </c>
      <c r="D494" s="118">
        <v>5</v>
      </c>
      <c r="E494" s="119">
        <v>8.3333333333333301E-2</v>
      </c>
      <c r="F494" s="119">
        <v>0.104166666666667</v>
      </c>
      <c r="G494" s="115">
        <f t="shared" si="22"/>
        <v>6</v>
      </c>
      <c r="H494" s="116" t="str" cm="1">
        <f t="array" ref="H494">_xlfn.IFS((G494&gt;=2)*(G494&lt;=6), "Weekday", G494=7, "Saturday", G494=1, "Sunday")</f>
        <v>Weekday</v>
      </c>
      <c r="I494" s="116">
        <f t="shared" si="23"/>
        <v>8</v>
      </c>
      <c r="J494" s="116" t="str">
        <f t="shared" si="21"/>
        <v>High season</v>
      </c>
      <c r="K494" s="117" t="str" cm="1">
        <f t="array" ref="K494">_xlfn.IFS(AND(H494="Weekday", J494="High season"), VLOOKUP(B494, high_weekday, 2, 0),
    AND(H494="Saturday", J494="High season"), VLOOKUP(B494, high_saturday, 2, 0),
    AND(H494="Sunday", J494="High season"), VLOOKUP(B494, high_sunday, 2, 0),
    AND(H494="Weekday", J494="Low season"), VLOOKUP(B494, low_weekdays, 2, 0),
    AND(H494="Saturday", J494="Low season"), VLOOKUP(B494, low_saturday, 2, 0),
    AND(H494="Sunday", J494="Low season"), VLOOKUP(B494, low_sunday, 2, 0),
    TRUE, "error")</f>
        <v>Off-peak</v>
      </c>
    </row>
    <row r="495" spans="1:11" x14ac:dyDescent="0.25">
      <c r="A495" s="111">
        <v>45149</v>
      </c>
      <c r="B495" s="86">
        <v>0.125</v>
      </c>
      <c r="C495" s="91">
        <v>26</v>
      </c>
      <c r="D495" s="118">
        <v>6</v>
      </c>
      <c r="E495" s="119">
        <v>0.104166666666667</v>
      </c>
      <c r="F495" s="119">
        <v>0.125</v>
      </c>
      <c r="G495" s="115">
        <f t="shared" si="22"/>
        <v>6</v>
      </c>
      <c r="H495" s="116" t="str" cm="1">
        <f t="array" ref="H495">_xlfn.IFS((G495&gt;=2)*(G495&lt;=6), "Weekday", G495=7, "Saturday", G495=1, "Sunday")</f>
        <v>Weekday</v>
      </c>
      <c r="I495" s="116">
        <f t="shared" si="23"/>
        <v>8</v>
      </c>
      <c r="J495" s="116" t="str">
        <f t="shared" si="21"/>
        <v>High season</v>
      </c>
      <c r="K495" s="117" t="str" cm="1">
        <f t="array" ref="K495">_xlfn.IFS(AND(H495="Weekday", J495="High season"), VLOOKUP(B495, high_weekday, 2, 0),
    AND(H495="Saturday", J495="High season"), VLOOKUP(B495, high_saturday, 2, 0),
    AND(H495="Sunday", J495="High season"), VLOOKUP(B495, high_sunday, 2, 0),
    AND(H495="Weekday", J495="Low season"), VLOOKUP(B495, low_weekdays, 2, 0),
    AND(H495="Saturday", J495="Low season"), VLOOKUP(B495, low_saturday, 2, 0),
    AND(H495="Sunday", J495="Low season"), VLOOKUP(B495, low_sunday, 2, 0),
    TRUE, "error")</f>
        <v>Off-peak</v>
      </c>
    </row>
    <row r="496" spans="1:11" x14ac:dyDescent="0.25">
      <c r="A496" s="111">
        <v>45149</v>
      </c>
      <c r="B496" s="86">
        <v>0.14583333333333301</v>
      </c>
      <c r="C496" s="91">
        <v>22</v>
      </c>
      <c r="D496" s="118">
        <v>7</v>
      </c>
      <c r="E496" s="119">
        <v>0.125</v>
      </c>
      <c r="F496" s="119">
        <v>0.14583333333333301</v>
      </c>
      <c r="G496" s="115">
        <f t="shared" si="22"/>
        <v>6</v>
      </c>
      <c r="H496" s="116" t="str" cm="1">
        <f t="array" ref="H496">_xlfn.IFS((G496&gt;=2)*(G496&lt;=6), "Weekday", G496=7, "Saturday", G496=1, "Sunday")</f>
        <v>Weekday</v>
      </c>
      <c r="I496" s="116">
        <f t="shared" si="23"/>
        <v>8</v>
      </c>
      <c r="J496" s="116" t="str">
        <f t="shared" si="21"/>
        <v>High season</v>
      </c>
      <c r="K496" s="117" t="str" cm="1">
        <f t="array" ref="K496">_xlfn.IFS(AND(H496="Weekday", J496="High season"), VLOOKUP(B496, high_weekday, 2, 0),
    AND(H496="Saturday", J496="High season"), VLOOKUP(B496, high_saturday, 2, 0),
    AND(H496="Sunday", J496="High season"), VLOOKUP(B496, high_sunday, 2, 0),
    AND(H496="Weekday", J496="Low season"), VLOOKUP(B496, low_weekdays, 2, 0),
    AND(H496="Saturday", J496="Low season"), VLOOKUP(B496, low_saturday, 2, 0),
    AND(H496="Sunday", J496="Low season"), VLOOKUP(B496, low_sunday, 2, 0),
    TRUE, "error")</f>
        <v>Off-peak</v>
      </c>
    </row>
    <row r="497" spans="1:11" x14ac:dyDescent="0.25">
      <c r="A497" s="111">
        <v>45149</v>
      </c>
      <c r="B497" s="86">
        <v>0.16666666666666699</v>
      </c>
      <c r="C497" s="91">
        <v>69</v>
      </c>
      <c r="D497" s="118">
        <v>8</v>
      </c>
      <c r="E497" s="119">
        <v>0.14583333333333301</v>
      </c>
      <c r="F497" s="119">
        <v>0.16666666666666699</v>
      </c>
      <c r="G497" s="115">
        <f t="shared" si="22"/>
        <v>6</v>
      </c>
      <c r="H497" s="116" t="str" cm="1">
        <f t="array" ref="H497">_xlfn.IFS((G497&gt;=2)*(G497&lt;=6), "Weekday", G497=7, "Saturday", G497=1, "Sunday")</f>
        <v>Weekday</v>
      </c>
      <c r="I497" s="116">
        <f t="shared" si="23"/>
        <v>8</v>
      </c>
      <c r="J497" s="116" t="str">
        <f t="shared" si="21"/>
        <v>High season</v>
      </c>
      <c r="K497" s="117" t="str" cm="1">
        <f t="array" ref="K497">_xlfn.IFS(AND(H497="Weekday", J497="High season"), VLOOKUP(B497, high_weekday, 2, 0),
    AND(H497="Saturday", J497="High season"), VLOOKUP(B497, high_saturday, 2, 0),
    AND(H497="Sunday", J497="High season"), VLOOKUP(B497, high_sunday, 2, 0),
    AND(H497="Weekday", J497="Low season"), VLOOKUP(B497, low_weekdays, 2, 0),
    AND(H497="Saturday", J497="Low season"), VLOOKUP(B497, low_saturday, 2, 0),
    AND(H497="Sunday", J497="Low season"), VLOOKUP(B497, low_sunday, 2, 0),
    TRUE, "error")</f>
        <v>Off-peak</v>
      </c>
    </row>
    <row r="498" spans="1:11" x14ac:dyDescent="0.25">
      <c r="A498" s="111">
        <v>45149</v>
      </c>
      <c r="B498" s="86">
        <v>0.1875</v>
      </c>
      <c r="C498" s="91">
        <v>88</v>
      </c>
      <c r="D498" s="118">
        <v>9</v>
      </c>
      <c r="E498" s="119">
        <v>0.16666666666666699</v>
      </c>
      <c r="F498" s="119">
        <v>0.1875</v>
      </c>
      <c r="G498" s="115">
        <f t="shared" si="22"/>
        <v>6</v>
      </c>
      <c r="H498" s="116" t="str" cm="1">
        <f t="array" ref="H498">_xlfn.IFS((G498&gt;=2)*(G498&lt;=6), "Weekday", G498=7, "Saturday", G498=1, "Sunday")</f>
        <v>Weekday</v>
      </c>
      <c r="I498" s="116">
        <f t="shared" si="23"/>
        <v>8</v>
      </c>
      <c r="J498" s="116" t="str">
        <f t="shared" si="21"/>
        <v>High season</v>
      </c>
      <c r="K498" s="117" t="str" cm="1">
        <f t="array" ref="K498">_xlfn.IFS(AND(H498="Weekday", J498="High season"), VLOOKUP(B498, high_weekday, 2, 0),
    AND(H498="Saturday", J498="High season"), VLOOKUP(B498, high_saturday, 2, 0),
    AND(H498="Sunday", J498="High season"), VLOOKUP(B498, high_sunday, 2, 0),
    AND(H498="Weekday", J498="Low season"), VLOOKUP(B498, low_weekdays, 2, 0),
    AND(H498="Saturday", J498="Low season"), VLOOKUP(B498, low_saturday, 2, 0),
    AND(H498="Sunday", J498="Low season"), VLOOKUP(B498, low_sunday, 2, 0),
    TRUE, "error")</f>
        <v>Off-peak</v>
      </c>
    </row>
    <row r="499" spans="1:11" x14ac:dyDescent="0.25">
      <c r="A499" s="111">
        <v>45149</v>
      </c>
      <c r="B499" s="86">
        <v>0.20833333333333301</v>
      </c>
      <c r="C499" s="91">
        <v>15</v>
      </c>
      <c r="D499" s="118">
        <v>10</v>
      </c>
      <c r="E499" s="119">
        <v>0.1875</v>
      </c>
      <c r="F499" s="119">
        <v>0.20833333333333301</v>
      </c>
      <c r="G499" s="115">
        <f t="shared" si="22"/>
        <v>6</v>
      </c>
      <c r="H499" s="116" t="str" cm="1">
        <f t="array" ref="H499">_xlfn.IFS((G499&gt;=2)*(G499&lt;=6), "Weekday", G499=7, "Saturday", G499=1, "Sunday")</f>
        <v>Weekday</v>
      </c>
      <c r="I499" s="116">
        <f t="shared" si="23"/>
        <v>8</v>
      </c>
      <c r="J499" s="116" t="str">
        <f t="shared" si="21"/>
        <v>High season</v>
      </c>
      <c r="K499" s="117" t="str" cm="1">
        <f t="array" ref="K499">_xlfn.IFS(AND(H499="Weekday", J499="High season"), VLOOKUP(B499, high_weekday, 2, 0),
    AND(H499="Saturday", J499="High season"), VLOOKUP(B499, high_saturday, 2, 0),
    AND(H499="Sunday", J499="High season"), VLOOKUP(B499, high_sunday, 2, 0),
    AND(H499="Weekday", J499="Low season"), VLOOKUP(B499, low_weekdays, 2, 0),
    AND(H499="Saturday", J499="Low season"), VLOOKUP(B499, low_saturday, 2, 0),
    AND(H499="Sunday", J499="Low season"), VLOOKUP(B499, low_sunday, 2, 0),
    TRUE, "error")</f>
        <v>Off-peak</v>
      </c>
    </row>
    <row r="500" spans="1:11" x14ac:dyDescent="0.25">
      <c r="A500" s="111">
        <v>45149</v>
      </c>
      <c r="B500" s="86">
        <v>0.22916666666666699</v>
      </c>
      <c r="C500" s="91">
        <v>22</v>
      </c>
      <c r="D500" s="118">
        <v>11</v>
      </c>
      <c r="E500" s="119">
        <v>0.20833333333333301</v>
      </c>
      <c r="F500" s="119">
        <v>0.22916666666666699</v>
      </c>
      <c r="G500" s="115">
        <f t="shared" si="22"/>
        <v>6</v>
      </c>
      <c r="H500" s="116" t="str" cm="1">
        <f t="array" ref="H500">_xlfn.IFS((G500&gt;=2)*(G500&lt;=6), "Weekday", G500=7, "Saturday", G500=1, "Sunday")</f>
        <v>Weekday</v>
      </c>
      <c r="I500" s="116">
        <f t="shared" si="23"/>
        <v>8</v>
      </c>
      <c r="J500" s="116" t="str">
        <f t="shared" si="21"/>
        <v>High season</v>
      </c>
      <c r="K500" s="117" t="str" cm="1">
        <f t="array" ref="K500">_xlfn.IFS(AND(H500="Weekday", J500="High season"), VLOOKUP(B500, high_weekday, 2, 0),
    AND(H500="Saturday", J500="High season"), VLOOKUP(B500, high_saturday, 2, 0),
    AND(H500="Sunday", J500="High season"), VLOOKUP(B500, high_sunday, 2, 0),
    AND(H500="Weekday", J500="Low season"), VLOOKUP(B500, low_weekdays, 2, 0),
    AND(H500="Saturday", J500="Low season"), VLOOKUP(B500, low_saturday, 2, 0),
    AND(H500="Sunday", J500="Low season"), VLOOKUP(B500, low_sunday, 2, 0),
    TRUE, "error")</f>
        <v>Off-peak</v>
      </c>
    </row>
    <row r="501" spans="1:11" x14ac:dyDescent="0.25">
      <c r="A501" s="111">
        <v>45149</v>
      </c>
      <c r="B501" s="86">
        <v>0.25</v>
      </c>
      <c r="C501" s="91">
        <v>20</v>
      </c>
      <c r="D501" s="118">
        <v>12</v>
      </c>
      <c r="E501" s="119">
        <v>0.22916666666666699</v>
      </c>
      <c r="F501" s="119">
        <v>0.25</v>
      </c>
      <c r="G501" s="115">
        <f t="shared" si="22"/>
        <v>6</v>
      </c>
      <c r="H501" s="116" t="str" cm="1">
        <f t="array" ref="H501">_xlfn.IFS((G501&gt;=2)*(G501&lt;=6), "Weekday", G501=7, "Saturday", G501=1, "Sunday")</f>
        <v>Weekday</v>
      </c>
      <c r="I501" s="116">
        <f t="shared" si="23"/>
        <v>8</v>
      </c>
      <c r="J501" s="116" t="str">
        <f t="shared" si="21"/>
        <v>High season</v>
      </c>
      <c r="K501" s="117" t="str" cm="1">
        <f t="array" ref="K501">_xlfn.IFS(AND(H501="Weekday", J501="High season"), VLOOKUP(B501, high_weekday, 2, 0),
    AND(H501="Saturday", J501="High season"), VLOOKUP(B501, high_saturday, 2, 0),
    AND(H501="Sunday", J501="High season"), VLOOKUP(B501, high_sunday, 2, 0),
    AND(H501="Weekday", J501="Low season"), VLOOKUP(B501, low_weekdays, 2, 0),
    AND(H501="Saturday", J501="Low season"), VLOOKUP(B501, low_saturday, 2, 0),
    AND(H501="Sunday", J501="Low season"), VLOOKUP(B501, low_sunday, 2, 0),
    TRUE, "error")</f>
        <v>Off-peak</v>
      </c>
    </row>
    <row r="502" spans="1:11" x14ac:dyDescent="0.25">
      <c r="A502" s="111">
        <v>45149</v>
      </c>
      <c r="B502" s="86">
        <v>0.27083333333333298</v>
      </c>
      <c r="C502" s="91">
        <v>93</v>
      </c>
      <c r="D502" s="118">
        <v>13</v>
      </c>
      <c r="E502" s="119">
        <v>0.25</v>
      </c>
      <c r="F502" s="119">
        <v>0.27083333333333298</v>
      </c>
      <c r="G502" s="115">
        <f t="shared" si="22"/>
        <v>6</v>
      </c>
      <c r="H502" s="116" t="str" cm="1">
        <f t="array" ref="H502">_xlfn.IFS((G502&gt;=2)*(G502&lt;=6), "Weekday", G502=7, "Saturday", G502=1, "Sunday")</f>
        <v>Weekday</v>
      </c>
      <c r="I502" s="116">
        <f t="shared" si="23"/>
        <v>8</v>
      </c>
      <c r="J502" s="116" t="str">
        <f t="shared" si="21"/>
        <v>High season</v>
      </c>
      <c r="K502" s="117" t="str" cm="1">
        <f t="array" ref="K502">_xlfn.IFS(AND(H502="Weekday", J502="High season"), VLOOKUP(B502, high_weekday, 2, 0),
    AND(H502="Saturday", J502="High season"), VLOOKUP(B502, high_saturday, 2, 0),
    AND(H502="Sunday", J502="High season"), VLOOKUP(B502, high_sunday, 2, 0),
    AND(H502="Weekday", J502="Low season"), VLOOKUP(B502, low_weekdays, 2, 0),
    AND(H502="Saturday", J502="Low season"), VLOOKUP(B502, low_saturday, 2, 0),
    AND(H502="Sunday", J502="Low season"), VLOOKUP(B502, low_sunday, 2, 0),
    TRUE, "error")</f>
        <v>Peak</v>
      </c>
    </row>
    <row r="503" spans="1:11" x14ac:dyDescent="0.25">
      <c r="A503" s="111">
        <v>45149</v>
      </c>
      <c r="B503" s="86">
        <v>0.29166666666666702</v>
      </c>
      <c r="C503" s="91">
        <v>95</v>
      </c>
      <c r="D503" s="118">
        <v>14</v>
      </c>
      <c r="E503" s="119">
        <v>0.27083333333333298</v>
      </c>
      <c r="F503" s="119">
        <v>0.29166666666666702</v>
      </c>
      <c r="G503" s="115">
        <f t="shared" si="22"/>
        <v>6</v>
      </c>
      <c r="H503" s="116" t="str" cm="1">
        <f t="array" ref="H503">_xlfn.IFS((G503&gt;=2)*(G503&lt;=6), "Weekday", G503=7, "Saturday", G503=1, "Sunday")</f>
        <v>Weekday</v>
      </c>
      <c r="I503" s="116">
        <f t="shared" si="23"/>
        <v>8</v>
      </c>
      <c r="J503" s="116" t="str">
        <f t="shared" si="21"/>
        <v>High season</v>
      </c>
      <c r="K503" s="117" t="str" cm="1">
        <f t="array" ref="K503">_xlfn.IFS(AND(H503="Weekday", J503="High season"), VLOOKUP(B503, high_weekday, 2, 0),
    AND(H503="Saturday", J503="High season"), VLOOKUP(B503, high_saturday, 2, 0),
    AND(H503="Sunday", J503="High season"), VLOOKUP(B503, high_sunday, 2, 0),
    AND(H503="Weekday", J503="Low season"), VLOOKUP(B503, low_weekdays, 2, 0),
    AND(H503="Saturday", J503="Low season"), VLOOKUP(B503, low_saturday, 2, 0),
    AND(H503="Sunday", J503="Low season"), VLOOKUP(B503, low_sunday, 2, 0),
    TRUE, "error")</f>
        <v>Peak</v>
      </c>
    </row>
    <row r="504" spans="1:11" x14ac:dyDescent="0.25">
      <c r="A504" s="111">
        <v>45149</v>
      </c>
      <c r="B504" s="86">
        <v>0.3125</v>
      </c>
      <c r="C504" s="91">
        <v>89</v>
      </c>
      <c r="D504" s="118">
        <v>15</v>
      </c>
      <c r="E504" s="119">
        <v>0.29166666666666702</v>
      </c>
      <c r="F504" s="119">
        <v>0.3125</v>
      </c>
      <c r="G504" s="115">
        <f t="shared" si="22"/>
        <v>6</v>
      </c>
      <c r="H504" s="116" t="str" cm="1">
        <f t="array" ref="H504">_xlfn.IFS((G504&gt;=2)*(G504&lt;=6), "Weekday", G504=7, "Saturday", G504=1, "Sunday")</f>
        <v>Weekday</v>
      </c>
      <c r="I504" s="116">
        <f t="shared" si="23"/>
        <v>8</v>
      </c>
      <c r="J504" s="116" t="str">
        <f t="shared" si="21"/>
        <v>High season</v>
      </c>
      <c r="K504" s="117" t="str" cm="1">
        <f t="array" ref="K504">_xlfn.IFS(AND(H504="Weekday", J504="High season"), VLOOKUP(B504, high_weekday, 2, 0),
    AND(H504="Saturday", J504="High season"), VLOOKUP(B504, high_saturday, 2, 0),
    AND(H504="Sunday", J504="High season"), VLOOKUP(B504, high_sunday, 2, 0),
    AND(H504="Weekday", J504="Low season"), VLOOKUP(B504, low_weekdays, 2, 0),
    AND(H504="Saturday", J504="Low season"), VLOOKUP(B504, low_saturday, 2, 0),
    AND(H504="Sunday", J504="Low season"), VLOOKUP(B504, low_sunday, 2, 0),
    TRUE, "error")</f>
        <v>Peak</v>
      </c>
    </row>
    <row r="505" spans="1:11" x14ac:dyDescent="0.25">
      <c r="A505" s="111">
        <v>45149</v>
      </c>
      <c r="B505" s="86">
        <v>0.33333333333333298</v>
      </c>
      <c r="C505" s="91">
        <v>86</v>
      </c>
      <c r="D505" s="118">
        <v>16</v>
      </c>
      <c r="E505" s="119">
        <v>0.3125</v>
      </c>
      <c r="F505" s="119">
        <v>0.33333333333333298</v>
      </c>
      <c r="G505" s="115">
        <f t="shared" si="22"/>
        <v>6</v>
      </c>
      <c r="H505" s="116" t="str" cm="1">
        <f t="array" ref="H505">_xlfn.IFS((G505&gt;=2)*(G505&lt;=6), "Weekday", G505=7, "Saturday", G505=1, "Sunday")</f>
        <v>Weekday</v>
      </c>
      <c r="I505" s="116">
        <f t="shared" si="23"/>
        <v>8</v>
      </c>
      <c r="J505" s="116" t="str">
        <f t="shared" si="21"/>
        <v>High season</v>
      </c>
      <c r="K505" s="117" t="str" cm="1">
        <f t="array" ref="K505">_xlfn.IFS(AND(H505="Weekday", J505="High season"), VLOOKUP(B505, high_weekday, 2, 0),
    AND(H505="Saturday", J505="High season"), VLOOKUP(B505, high_saturday, 2, 0),
    AND(H505="Sunday", J505="High season"), VLOOKUP(B505, high_sunday, 2, 0),
    AND(H505="Weekday", J505="Low season"), VLOOKUP(B505, low_weekdays, 2, 0),
    AND(H505="Saturday", J505="Low season"), VLOOKUP(B505, low_saturday, 2, 0),
    AND(H505="Sunday", J505="Low season"), VLOOKUP(B505, low_sunday, 2, 0),
    TRUE, "error")</f>
        <v>Peak</v>
      </c>
    </row>
    <row r="506" spans="1:11" x14ac:dyDescent="0.25">
      <c r="A506" s="111">
        <v>45149</v>
      </c>
      <c r="B506" s="86">
        <v>0.35416666666666702</v>
      </c>
      <c r="C506" s="91">
        <v>56</v>
      </c>
      <c r="D506" s="118">
        <v>17</v>
      </c>
      <c r="E506" s="119">
        <v>0.33333333333333298</v>
      </c>
      <c r="F506" s="119">
        <v>0.35416666666666702</v>
      </c>
      <c r="G506" s="115">
        <f t="shared" si="22"/>
        <v>6</v>
      </c>
      <c r="H506" s="116" t="str" cm="1">
        <f t="array" ref="H506">_xlfn.IFS((G506&gt;=2)*(G506&lt;=6), "Weekday", G506=7, "Saturday", G506=1, "Sunday")</f>
        <v>Weekday</v>
      </c>
      <c r="I506" s="116">
        <f t="shared" si="23"/>
        <v>8</v>
      </c>
      <c r="J506" s="116" t="str">
        <f t="shared" ref="J506:J569" si="24">IF(AND(I506&gt;6, I506&lt;9), "High season", "Low season")</f>
        <v>High season</v>
      </c>
      <c r="K506" s="117" t="str" cm="1">
        <f t="array" ref="K506">_xlfn.IFS(AND(H506="Weekday", J506="High season"), VLOOKUP(B506, high_weekday, 2, 0),
    AND(H506="Saturday", J506="High season"), VLOOKUP(B506, high_saturday, 2, 0),
    AND(H506="Sunday", J506="High season"), VLOOKUP(B506, high_sunday, 2, 0),
    AND(H506="Weekday", J506="Low season"), VLOOKUP(B506, low_weekdays, 2, 0),
    AND(H506="Saturday", J506="Low season"), VLOOKUP(B506, low_saturday, 2, 0),
    AND(H506="Sunday", J506="Low season"), VLOOKUP(B506, low_sunday, 2, 0),
    TRUE, "error")</f>
        <v>Peak</v>
      </c>
    </row>
    <row r="507" spans="1:11" x14ac:dyDescent="0.25">
      <c r="A507" s="111">
        <v>45149</v>
      </c>
      <c r="B507" s="86">
        <v>0.375</v>
      </c>
      <c r="C507" s="91">
        <v>62</v>
      </c>
      <c r="D507" s="118">
        <v>18</v>
      </c>
      <c r="E507" s="119">
        <v>0.35416666666666702</v>
      </c>
      <c r="F507" s="119">
        <v>0.375</v>
      </c>
      <c r="G507" s="115">
        <f t="shared" ref="G507:G570" si="25">WEEKDAY(A507)</f>
        <v>6</v>
      </c>
      <c r="H507" s="116" t="str" cm="1">
        <f t="array" ref="H507">_xlfn.IFS((G507&gt;=2)*(G507&lt;=6), "Weekday", G507=7, "Saturday", G507=1, "Sunday")</f>
        <v>Weekday</v>
      </c>
      <c r="I507" s="116">
        <f t="shared" ref="I507:I570" si="26">MONTH(A507)</f>
        <v>8</v>
      </c>
      <c r="J507" s="116" t="str">
        <f t="shared" si="24"/>
        <v>High season</v>
      </c>
      <c r="K507" s="117" t="str" cm="1">
        <f t="array" ref="K507">_xlfn.IFS(AND(H507="Weekday", J507="High season"), VLOOKUP(B507, high_weekday, 2, 0),
    AND(H507="Saturday", J507="High season"), VLOOKUP(B507, high_saturday, 2, 0),
    AND(H507="Sunday", J507="High season"), VLOOKUP(B507, high_sunday, 2, 0),
    AND(H507="Weekday", J507="Low season"), VLOOKUP(B507, low_weekdays, 2, 0),
    AND(H507="Saturday", J507="Low season"), VLOOKUP(B507, low_saturday, 2, 0),
    AND(H507="Sunday", J507="Low season"), VLOOKUP(B507, low_sunday, 2, 0),
    TRUE, "error")</f>
        <v>Peak</v>
      </c>
    </row>
    <row r="508" spans="1:11" x14ac:dyDescent="0.25">
      <c r="A508" s="111">
        <v>45149</v>
      </c>
      <c r="B508" s="86">
        <v>0.39583333333333298</v>
      </c>
      <c r="C508" s="91">
        <v>82</v>
      </c>
      <c r="D508" s="118">
        <v>19</v>
      </c>
      <c r="E508" s="119">
        <v>0.375</v>
      </c>
      <c r="F508" s="119">
        <v>0.39583333333333298</v>
      </c>
      <c r="G508" s="115">
        <f t="shared" si="25"/>
        <v>6</v>
      </c>
      <c r="H508" s="116" t="str" cm="1">
        <f t="array" ref="H508">_xlfn.IFS((G508&gt;=2)*(G508&lt;=6), "Weekday", G508=7, "Saturday", G508=1, "Sunday")</f>
        <v>Weekday</v>
      </c>
      <c r="I508" s="116">
        <f t="shared" si="26"/>
        <v>8</v>
      </c>
      <c r="J508" s="116" t="str">
        <f t="shared" si="24"/>
        <v>High season</v>
      </c>
      <c r="K508" s="117" t="str" cm="1">
        <f t="array" ref="K508">_xlfn.IFS(AND(H508="Weekday", J508="High season"), VLOOKUP(B508, high_weekday, 2, 0),
    AND(H508="Saturday", J508="High season"), VLOOKUP(B508, high_saturday, 2, 0),
    AND(H508="Sunday", J508="High season"), VLOOKUP(B508, high_sunday, 2, 0),
    AND(H508="Weekday", J508="Low season"), VLOOKUP(B508, low_weekdays, 2, 0),
    AND(H508="Saturday", J508="Low season"), VLOOKUP(B508, low_saturday, 2, 0),
    AND(H508="Sunday", J508="Low season"), VLOOKUP(B508, low_sunday, 2, 0),
    TRUE, "error")</f>
        <v>Standard</v>
      </c>
    </row>
    <row r="509" spans="1:11" x14ac:dyDescent="0.25">
      <c r="A509" s="111">
        <v>45149</v>
      </c>
      <c r="B509" s="86">
        <v>0.41666666666666702</v>
      </c>
      <c r="C509" s="91">
        <v>94</v>
      </c>
      <c r="D509" s="118">
        <v>20</v>
      </c>
      <c r="E509" s="119">
        <v>0.39583333333333298</v>
      </c>
      <c r="F509" s="119">
        <v>0.41666666666666702</v>
      </c>
      <c r="G509" s="115">
        <f t="shared" si="25"/>
        <v>6</v>
      </c>
      <c r="H509" s="116" t="str" cm="1">
        <f t="array" ref="H509">_xlfn.IFS((G509&gt;=2)*(G509&lt;=6), "Weekday", G509=7, "Saturday", G509=1, "Sunday")</f>
        <v>Weekday</v>
      </c>
      <c r="I509" s="116">
        <f t="shared" si="26"/>
        <v>8</v>
      </c>
      <c r="J509" s="116" t="str">
        <f t="shared" si="24"/>
        <v>High season</v>
      </c>
      <c r="K509" s="117" t="str" cm="1">
        <f t="array" ref="K509">_xlfn.IFS(AND(H509="Weekday", J509="High season"), VLOOKUP(B509, high_weekday, 2, 0),
    AND(H509="Saturday", J509="High season"), VLOOKUP(B509, high_saturday, 2, 0),
    AND(H509="Sunday", J509="High season"), VLOOKUP(B509, high_sunday, 2, 0),
    AND(H509="Weekday", J509="Low season"), VLOOKUP(B509, low_weekdays, 2, 0),
    AND(H509="Saturday", J509="Low season"), VLOOKUP(B509, low_saturday, 2, 0),
    AND(H509="Sunday", J509="Low season"), VLOOKUP(B509, low_sunday, 2, 0),
    TRUE, "error")</f>
        <v>Standard</v>
      </c>
    </row>
    <row r="510" spans="1:11" x14ac:dyDescent="0.25">
      <c r="A510" s="111">
        <v>45149</v>
      </c>
      <c r="B510" s="86">
        <v>0.4375</v>
      </c>
      <c r="C510" s="91">
        <v>96</v>
      </c>
      <c r="D510" s="118">
        <v>21</v>
      </c>
      <c r="E510" s="119">
        <v>0.41666666666666702</v>
      </c>
      <c r="F510" s="119">
        <v>0.4375</v>
      </c>
      <c r="G510" s="115">
        <f t="shared" si="25"/>
        <v>6</v>
      </c>
      <c r="H510" s="116" t="str" cm="1">
        <f t="array" ref="H510">_xlfn.IFS((G510&gt;=2)*(G510&lt;=6), "Weekday", G510=7, "Saturday", G510=1, "Sunday")</f>
        <v>Weekday</v>
      </c>
      <c r="I510" s="116">
        <f t="shared" si="26"/>
        <v>8</v>
      </c>
      <c r="J510" s="116" t="str">
        <f t="shared" si="24"/>
        <v>High season</v>
      </c>
      <c r="K510" s="117" t="str" cm="1">
        <f t="array" ref="K510">_xlfn.IFS(AND(H510="Weekday", J510="High season"), VLOOKUP(B510, high_weekday, 2, 0),
    AND(H510="Saturday", J510="High season"), VLOOKUP(B510, high_saturday, 2, 0),
    AND(H510="Sunday", J510="High season"), VLOOKUP(B510, high_sunday, 2, 0),
    AND(H510="Weekday", J510="Low season"), VLOOKUP(B510, low_weekdays, 2, 0),
    AND(H510="Saturday", J510="Low season"), VLOOKUP(B510, low_saturday, 2, 0),
    AND(H510="Sunday", J510="Low season"), VLOOKUP(B510, low_sunday, 2, 0),
    TRUE, "error")</f>
        <v>Standard</v>
      </c>
    </row>
    <row r="511" spans="1:11" x14ac:dyDescent="0.25">
      <c r="A511" s="111">
        <v>45149</v>
      </c>
      <c r="B511" s="86">
        <v>0.45833333333333298</v>
      </c>
      <c r="C511" s="91">
        <v>100</v>
      </c>
      <c r="D511" s="118">
        <v>22</v>
      </c>
      <c r="E511" s="119">
        <v>0.4375</v>
      </c>
      <c r="F511" s="119">
        <v>0.45833333333333298</v>
      </c>
      <c r="G511" s="115">
        <f t="shared" si="25"/>
        <v>6</v>
      </c>
      <c r="H511" s="116" t="str" cm="1">
        <f t="array" ref="H511">_xlfn.IFS((G511&gt;=2)*(G511&lt;=6), "Weekday", G511=7, "Saturday", G511=1, "Sunday")</f>
        <v>Weekday</v>
      </c>
      <c r="I511" s="116">
        <f t="shared" si="26"/>
        <v>8</v>
      </c>
      <c r="J511" s="116" t="str">
        <f t="shared" si="24"/>
        <v>High season</v>
      </c>
      <c r="K511" s="117" t="str" cm="1">
        <f t="array" ref="K511">_xlfn.IFS(AND(H511="Weekday", J511="High season"), VLOOKUP(B511, high_weekday, 2, 0),
    AND(H511="Saturday", J511="High season"), VLOOKUP(B511, high_saturday, 2, 0),
    AND(H511="Sunday", J511="High season"), VLOOKUP(B511, high_sunday, 2, 0),
    AND(H511="Weekday", J511="Low season"), VLOOKUP(B511, low_weekdays, 2, 0),
    AND(H511="Saturday", J511="Low season"), VLOOKUP(B511, low_saturday, 2, 0),
    AND(H511="Sunday", J511="Low season"), VLOOKUP(B511, low_sunday, 2, 0),
    TRUE, "error")</f>
        <v>Standard</v>
      </c>
    </row>
    <row r="512" spans="1:11" x14ac:dyDescent="0.25">
      <c r="A512" s="111">
        <v>45149</v>
      </c>
      <c r="B512" s="86">
        <v>0.47916666666666702</v>
      </c>
      <c r="C512" s="91">
        <v>25</v>
      </c>
      <c r="D512" s="118">
        <v>23</v>
      </c>
      <c r="E512" s="119">
        <v>0.45833333333333298</v>
      </c>
      <c r="F512" s="119">
        <v>0.47916666666666702</v>
      </c>
      <c r="G512" s="115">
        <f t="shared" si="25"/>
        <v>6</v>
      </c>
      <c r="H512" s="116" t="str" cm="1">
        <f t="array" ref="H512">_xlfn.IFS((G512&gt;=2)*(G512&lt;=6), "Weekday", G512=7, "Saturday", G512=1, "Sunday")</f>
        <v>Weekday</v>
      </c>
      <c r="I512" s="116">
        <f t="shared" si="26"/>
        <v>8</v>
      </c>
      <c r="J512" s="116" t="str">
        <f t="shared" si="24"/>
        <v>High season</v>
      </c>
      <c r="K512" s="117" t="str" cm="1">
        <f t="array" ref="K512">_xlfn.IFS(AND(H512="Weekday", J512="High season"), VLOOKUP(B512, high_weekday, 2, 0),
    AND(H512="Saturday", J512="High season"), VLOOKUP(B512, high_saturday, 2, 0),
    AND(H512="Sunday", J512="High season"), VLOOKUP(B512, high_sunday, 2, 0),
    AND(H512="Weekday", J512="Low season"), VLOOKUP(B512, low_weekdays, 2, 0),
    AND(H512="Saturday", J512="Low season"), VLOOKUP(B512, low_saturday, 2, 0),
    AND(H512="Sunday", J512="Low season"), VLOOKUP(B512, low_sunday, 2, 0),
    TRUE, "error")</f>
        <v>Standard</v>
      </c>
    </row>
    <row r="513" spans="1:11" x14ac:dyDescent="0.25">
      <c r="A513" s="111">
        <v>45149</v>
      </c>
      <c r="B513" s="86">
        <v>0.5</v>
      </c>
      <c r="C513" s="91">
        <v>84</v>
      </c>
      <c r="D513" s="118">
        <v>24</v>
      </c>
      <c r="E513" s="119">
        <v>0.47916666666666702</v>
      </c>
      <c r="F513" s="119">
        <v>0.5</v>
      </c>
      <c r="G513" s="115">
        <f t="shared" si="25"/>
        <v>6</v>
      </c>
      <c r="H513" s="116" t="str" cm="1">
        <f t="array" ref="H513">_xlfn.IFS((G513&gt;=2)*(G513&lt;=6), "Weekday", G513=7, "Saturday", G513=1, "Sunday")</f>
        <v>Weekday</v>
      </c>
      <c r="I513" s="116">
        <f t="shared" si="26"/>
        <v>8</v>
      </c>
      <c r="J513" s="116" t="str">
        <f t="shared" si="24"/>
        <v>High season</v>
      </c>
      <c r="K513" s="117" t="str" cm="1">
        <f t="array" ref="K513">_xlfn.IFS(AND(H513="Weekday", J513="High season"), VLOOKUP(B513, high_weekday, 2, 0),
    AND(H513="Saturday", J513="High season"), VLOOKUP(B513, high_saturday, 2, 0),
    AND(H513="Sunday", J513="High season"), VLOOKUP(B513, high_sunday, 2, 0),
    AND(H513="Weekday", J513="Low season"), VLOOKUP(B513, low_weekdays, 2, 0),
    AND(H513="Saturday", J513="Low season"), VLOOKUP(B513, low_saturday, 2, 0),
    AND(H513="Sunday", J513="Low season"), VLOOKUP(B513, low_sunday, 2, 0),
    TRUE, "error")</f>
        <v>Standard</v>
      </c>
    </row>
    <row r="514" spans="1:11" x14ac:dyDescent="0.25">
      <c r="A514" s="111">
        <v>45149</v>
      </c>
      <c r="B514" s="86">
        <v>0.52083333333333304</v>
      </c>
      <c r="C514" s="91">
        <v>94</v>
      </c>
      <c r="D514" s="118">
        <v>25</v>
      </c>
      <c r="E514" s="119">
        <v>0.5</v>
      </c>
      <c r="F514" s="119">
        <v>0.52083333333333304</v>
      </c>
      <c r="G514" s="115">
        <f t="shared" si="25"/>
        <v>6</v>
      </c>
      <c r="H514" s="116" t="str" cm="1">
        <f t="array" ref="H514">_xlfn.IFS((G514&gt;=2)*(G514&lt;=6), "Weekday", G514=7, "Saturday", G514=1, "Sunday")</f>
        <v>Weekday</v>
      </c>
      <c r="I514" s="116">
        <f t="shared" si="26"/>
        <v>8</v>
      </c>
      <c r="J514" s="116" t="str">
        <f t="shared" si="24"/>
        <v>High season</v>
      </c>
      <c r="K514" s="117" t="str" cm="1">
        <f t="array" ref="K514">_xlfn.IFS(AND(H514="Weekday", J514="High season"), VLOOKUP(B514, high_weekday, 2, 0),
    AND(H514="Saturday", J514="High season"), VLOOKUP(B514, high_saturday, 2, 0),
    AND(H514="Sunday", J514="High season"), VLOOKUP(B514, high_sunday, 2, 0),
    AND(H514="Weekday", J514="Low season"), VLOOKUP(B514, low_weekdays, 2, 0),
    AND(H514="Saturday", J514="Low season"), VLOOKUP(B514, low_saturday, 2, 0),
    AND(H514="Sunday", J514="Low season"), VLOOKUP(B514, low_sunday, 2, 0),
    TRUE, "error")</f>
        <v>Standard</v>
      </c>
    </row>
    <row r="515" spans="1:11" x14ac:dyDescent="0.25">
      <c r="A515" s="111">
        <v>45149</v>
      </c>
      <c r="B515" s="86">
        <v>0.54166666666666696</v>
      </c>
      <c r="C515" s="91">
        <v>83</v>
      </c>
      <c r="D515" s="118">
        <v>26</v>
      </c>
      <c r="E515" s="119">
        <v>0.52083333333333304</v>
      </c>
      <c r="F515" s="119">
        <v>0.54166666666666696</v>
      </c>
      <c r="G515" s="115">
        <f t="shared" si="25"/>
        <v>6</v>
      </c>
      <c r="H515" s="116" t="str" cm="1">
        <f t="array" ref="H515">_xlfn.IFS((G515&gt;=2)*(G515&lt;=6), "Weekday", G515=7, "Saturday", G515=1, "Sunday")</f>
        <v>Weekday</v>
      </c>
      <c r="I515" s="116">
        <f t="shared" si="26"/>
        <v>8</v>
      </c>
      <c r="J515" s="116" t="str">
        <f t="shared" si="24"/>
        <v>High season</v>
      </c>
      <c r="K515" s="117" t="str" cm="1">
        <f t="array" ref="K515">_xlfn.IFS(AND(H515="Weekday", J515="High season"), VLOOKUP(B515, high_weekday, 2, 0),
    AND(H515="Saturday", J515="High season"), VLOOKUP(B515, high_saturday, 2, 0),
    AND(H515="Sunday", J515="High season"), VLOOKUP(B515, high_sunday, 2, 0),
    AND(H515="Weekday", J515="Low season"), VLOOKUP(B515, low_weekdays, 2, 0),
    AND(H515="Saturday", J515="Low season"), VLOOKUP(B515, low_saturday, 2, 0),
    AND(H515="Sunday", J515="Low season"), VLOOKUP(B515, low_sunday, 2, 0),
    TRUE, "error")</f>
        <v>Standard</v>
      </c>
    </row>
    <row r="516" spans="1:11" x14ac:dyDescent="0.25">
      <c r="A516" s="111">
        <v>45149</v>
      </c>
      <c r="B516" s="86">
        <v>0.5625</v>
      </c>
      <c r="C516" s="91">
        <v>73</v>
      </c>
      <c r="D516" s="118">
        <v>27</v>
      </c>
      <c r="E516" s="119">
        <v>0.54166666666666696</v>
      </c>
      <c r="F516" s="119">
        <v>0.5625</v>
      </c>
      <c r="G516" s="115">
        <f t="shared" si="25"/>
        <v>6</v>
      </c>
      <c r="H516" s="116" t="str" cm="1">
        <f t="array" ref="H516">_xlfn.IFS((G516&gt;=2)*(G516&lt;=6), "Weekday", G516=7, "Saturday", G516=1, "Sunday")</f>
        <v>Weekday</v>
      </c>
      <c r="I516" s="116">
        <f t="shared" si="26"/>
        <v>8</v>
      </c>
      <c r="J516" s="116" t="str">
        <f t="shared" si="24"/>
        <v>High season</v>
      </c>
      <c r="K516" s="117" t="str" cm="1">
        <f t="array" ref="K516">_xlfn.IFS(AND(H516="Weekday", J516="High season"), VLOOKUP(B516, high_weekday, 2, 0),
    AND(H516="Saturday", J516="High season"), VLOOKUP(B516, high_saturday, 2, 0),
    AND(H516="Sunday", J516="High season"), VLOOKUP(B516, high_sunday, 2, 0),
    AND(H516="Weekday", J516="Low season"), VLOOKUP(B516, low_weekdays, 2, 0),
    AND(H516="Saturday", J516="Low season"), VLOOKUP(B516, low_saturday, 2, 0),
    AND(H516="Sunday", J516="Low season"), VLOOKUP(B516, low_sunday, 2, 0),
    TRUE, "error")</f>
        <v>Standard</v>
      </c>
    </row>
    <row r="517" spans="1:11" x14ac:dyDescent="0.25">
      <c r="A517" s="111">
        <v>45149</v>
      </c>
      <c r="B517" s="86">
        <v>0.58333333333333304</v>
      </c>
      <c r="C517" s="91">
        <v>99</v>
      </c>
      <c r="D517" s="118">
        <v>28</v>
      </c>
      <c r="E517" s="119">
        <v>0.5625</v>
      </c>
      <c r="F517" s="119">
        <v>0.58333333333333304</v>
      </c>
      <c r="G517" s="115">
        <f t="shared" si="25"/>
        <v>6</v>
      </c>
      <c r="H517" s="116" t="str" cm="1">
        <f t="array" ref="H517">_xlfn.IFS((G517&gt;=2)*(G517&lt;=6), "Weekday", G517=7, "Saturday", G517=1, "Sunday")</f>
        <v>Weekday</v>
      </c>
      <c r="I517" s="116">
        <f t="shared" si="26"/>
        <v>8</v>
      </c>
      <c r="J517" s="116" t="str">
        <f t="shared" si="24"/>
        <v>High season</v>
      </c>
      <c r="K517" s="117" t="str" cm="1">
        <f t="array" ref="K517">_xlfn.IFS(AND(H517="Weekday", J517="High season"), VLOOKUP(B517, high_weekday, 2, 0),
    AND(H517="Saturday", J517="High season"), VLOOKUP(B517, high_saturday, 2, 0),
    AND(H517="Sunday", J517="High season"), VLOOKUP(B517, high_sunday, 2, 0),
    AND(H517="Weekday", J517="Low season"), VLOOKUP(B517, low_weekdays, 2, 0),
    AND(H517="Saturday", J517="Low season"), VLOOKUP(B517, low_saturday, 2, 0),
    AND(H517="Sunday", J517="Low season"), VLOOKUP(B517, low_sunday, 2, 0),
    TRUE, "error")</f>
        <v>Standard</v>
      </c>
    </row>
    <row r="518" spans="1:11" x14ac:dyDescent="0.25">
      <c r="A518" s="111">
        <v>45149</v>
      </c>
      <c r="B518" s="86">
        <v>0.60416666666666696</v>
      </c>
      <c r="C518" s="91">
        <v>46</v>
      </c>
      <c r="D518" s="118">
        <v>29</v>
      </c>
      <c r="E518" s="119">
        <v>0.58333333333333304</v>
      </c>
      <c r="F518" s="119">
        <v>0.60416666666666696</v>
      </c>
      <c r="G518" s="115">
        <f t="shared" si="25"/>
        <v>6</v>
      </c>
      <c r="H518" s="116" t="str" cm="1">
        <f t="array" ref="H518">_xlfn.IFS((G518&gt;=2)*(G518&lt;=6), "Weekday", G518=7, "Saturday", G518=1, "Sunday")</f>
        <v>Weekday</v>
      </c>
      <c r="I518" s="116">
        <f t="shared" si="26"/>
        <v>8</v>
      </c>
      <c r="J518" s="116" t="str">
        <f t="shared" si="24"/>
        <v>High season</v>
      </c>
      <c r="K518" s="117" t="str" cm="1">
        <f t="array" ref="K518">_xlfn.IFS(AND(H518="Weekday", J518="High season"), VLOOKUP(B518, high_weekday, 2, 0),
    AND(H518="Saturday", J518="High season"), VLOOKUP(B518, high_saturday, 2, 0),
    AND(H518="Sunday", J518="High season"), VLOOKUP(B518, high_sunday, 2, 0),
    AND(H518="Weekday", J518="Low season"), VLOOKUP(B518, low_weekdays, 2, 0),
    AND(H518="Saturday", J518="Low season"), VLOOKUP(B518, low_saturday, 2, 0),
    AND(H518="Sunday", J518="Low season"), VLOOKUP(B518, low_sunday, 2, 0),
    TRUE, "error")</f>
        <v>Standard</v>
      </c>
    </row>
    <row r="519" spans="1:11" x14ac:dyDescent="0.25">
      <c r="A519" s="111">
        <v>45149</v>
      </c>
      <c r="B519" s="86">
        <v>0.625</v>
      </c>
      <c r="C519" s="91">
        <v>88</v>
      </c>
      <c r="D519" s="118">
        <v>30</v>
      </c>
      <c r="E519" s="119">
        <v>0.60416666666666696</v>
      </c>
      <c r="F519" s="119">
        <v>0.625</v>
      </c>
      <c r="G519" s="115">
        <f t="shared" si="25"/>
        <v>6</v>
      </c>
      <c r="H519" s="116" t="str" cm="1">
        <f t="array" ref="H519">_xlfn.IFS((G519&gt;=2)*(G519&lt;=6), "Weekday", G519=7, "Saturday", G519=1, "Sunday")</f>
        <v>Weekday</v>
      </c>
      <c r="I519" s="116">
        <f t="shared" si="26"/>
        <v>8</v>
      </c>
      <c r="J519" s="116" t="str">
        <f t="shared" si="24"/>
        <v>High season</v>
      </c>
      <c r="K519" s="117" t="str" cm="1">
        <f t="array" ref="K519">_xlfn.IFS(AND(H519="Weekday", J519="High season"), VLOOKUP(B519, high_weekday, 2, 0),
    AND(H519="Saturday", J519="High season"), VLOOKUP(B519, high_saturday, 2, 0),
    AND(H519="Sunday", J519="High season"), VLOOKUP(B519, high_sunday, 2, 0),
    AND(H519="Weekday", J519="Low season"), VLOOKUP(B519, low_weekdays, 2, 0),
    AND(H519="Saturday", J519="Low season"), VLOOKUP(B519, low_saturday, 2, 0),
    AND(H519="Sunday", J519="Low season"), VLOOKUP(B519, low_sunday, 2, 0),
    TRUE, "error")</f>
        <v>Standard</v>
      </c>
    </row>
    <row r="520" spans="1:11" x14ac:dyDescent="0.25">
      <c r="A520" s="111">
        <v>45149</v>
      </c>
      <c r="B520" s="86">
        <v>0.64583333333333304</v>
      </c>
      <c r="C520" s="91">
        <v>97</v>
      </c>
      <c r="D520" s="118">
        <v>31</v>
      </c>
      <c r="E520" s="119">
        <v>0.625</v>
      </c>
      <c r="F520" s="119">
        <v>0.64583333333333304</v>
      </c>
      <c r="G520" s="115">
        <f t="shared" si="25"/>
        <v>6</v>
      </c>
      <c r="H520" s="116" t="str" cm="1">
        <f t="array" ref="H520">_xlfn.IFS((G520&gt;=2)*(G520&lt;=6), "Weekday", G520=7, "Saturday", G520=1, "Sunday")</f>
        <v>Weekday</v>
      </c>
      <c r="I520" s="116">
        <f t="shared" si="26"/>
        <v>8</v>
      </c>
      <c r="J520" s="116" t="str">
        <f t="shared" si="24"/>
        <v>High season</v>
      </c>
      <c r="K520" s="117" t="str" cm="1">
        <f t="array" ref="K520">_xlfn.IFS(AND(H520="Weekday", J520="High season"), VLOOKUP(B520, high_weekday, 2, 0),
    AND(H520="Saturday", J520="High season"), VLOOKUP(B520, high_saturday, 2, 0),
    AND(H520="Sunday", J520="High season"), VLOOKUP(B520, high_sunday, 2, 0),
    AND(H520="Weekday", J520="Low season"), VLOOKUP(B520, low_weekdays, 2, 0),
    AND(H520="Saturday", J520="Low season"), VLOOKUP(B520, low_saturday, 2, 0),
    AND(H520="Sunday", J520="Low season"), VLOOKUP(B520, low_sunday, 2, 0),
    TRUE, "error")</f>
        <v>Standard</v>
      </c>
    </row>
    <row r="521" spans="1:11" x14ac:dyDescent="0.25">
      <c r="A521" s="111">
        <v>45149</v>
      </c>
      <c r="B521" s="86">
        <v>0.66666666666666696</v>
      </c>
      <c r="C521" s="91">
        <v>57</v>
      </c>
      <c r="D521" s="118">
        <v>32</v>
      </c>
      <c r="E521" s="119">
        <v>0.64583333333333304</v>
      </c>
      <c r="F521" s="119">
        <v>0.66666666666666696</v>
      </c>
      <c r="G521" s="115">
        <f t="shared" si="25"/>
        <v>6</v>
      </c>
      <c r="H521" s="116" t="str" cm="1">
        <f t="array" ref="H521">_xlfn.IFS((G521&gt;=2)*(G521&lt;=6), "Weekday", G521=7, "Saturday", G521=1, "Sunday")</f>
        <v>Weekday</v>
      </c>
      <c r="I521" s="116">
        <f t="shared" si="26"/>
        <v>8</v>
      </c>
      <c r="J521" s="116" t="str">
        <f t="shared" si="24"/>
        <v>High season</v>
      </c>
      <c r="K521" s="117" t="str" cm="1">
        <f t="array" ref="K521">_xlfn.IFS(AND(H521="Weekday", J521="High season"), VLOOKUP(B521, high_weekday, 2, 0),
    AND(H521="Saturday", J521="High season"), VLOOKUP(B521, high_saturday, 2, 0),
    AND(H521="Sunday", J521="High season"), VLOOKUP(B521, high_sunday, 2, 0),
    AND(H521="Weekday", J521="Low season"), VLOOKUP(B521, low_weekdays, 2, 0),
    AND(H521="Saturday", J521="Low season"), VLOOKUP(B521, low_saturday, 2, 0),
    AND(H521="Sunday", J521="Low season"), VLOOKUP(B521, low_sunday, 2, 0),
    TRUE, "error")</f>
        <v>Standard</v>
      </c>
    </row>
    <row r="522" spans="1:11" x14ac:dyDescent="0.25">
      <c r="A522" s="111">
        <v>45149</v>
      </c>
      <c r="B522" s="86">
        <v>0.6875</v>
      </c>
      <c r="C522" s="91">
        <v>70</v>
      </c>
      <c r="D522" s="118">
        <v>33</v>
      </c>
      <c r="E522" s="119">
        <v>0.66666666666666696</v>
      </c>
      <c r="F522" s="119">
        <v>0.6875</v>
      </c>
      <c r="G522" s="115">
        <f t="shared" si="25"/>
        <v>6</v>
      </c>
      <c r="H522" s="116" t="str" cm="1">
        <f t="array" ref="H522">_xlfn.IFS((G522&gt;=2)*(G522&lt;=6), "Weekday", G522=7, "Saturday", G522=1, "Sunday")</f>
        <v>Weekday</v>
      </c>
      <c r="I522" s="116">
        <f t="shared" si="26"/>
        <v>8</v>
      </c>
      <c r="J522" s="116" t="str">
        <f t="shared" si="24"/>
        <v>High season</v>
      </c>
      <c r="K522" s="117" t="str" cm="1">
        <f t="array" ref="K522">_xlfn.IFS(AND(H522="Weekday", J522="High season"), VLOOKUP(B522, high_weekday, 2, 0),
    AND(H522="Saturday", J522="High season"), VLOOKUP(B522, high_saturday, 2, 0),
    AND(H522="Sunday", J522="High season"), VLOOKUP(B522, high_sunday, 2, 0),
    AND(H522="Weekday", J522="Low season"), VLOOKUP(B522, low_weekdays, 2, 0),
    AND(H522="Saturday", J522="Low season"), VLOOKUP(B522, low_saturday, 2, 0),
    AND(H522="Sunday", J522="Low season"), VLOOKUP(B522, low_sunday, 2, 0),
    TRUE, "error")</f>
        <v>Standard</v>
      </c>
    </row>
    <row r="523" spans="1:11" x14ac:dyDescent="0.25">
      <c r="A523" s="111">
        <v>45149</v>
      </c>
      <c r="B523" s="86">
        <v>0.70833333333333304</v>
      </c>
      <c r="C523" s="91">
        <v>17</v>
      </c>
      <c r="D523" s="118">
        <v>34</v>
      </c>
      <c r="E523" s="119">
        <v>0.6875</v>
      </c>
      <c r="F523" s="119">
        <v>0.70833333333333304</v>
      </c>
      <c r="G523" s="115">
        <f t="shared" si="25"/>
        <v>6</v>
      </c>
      <c r="H523" s="116" t="str" cm="1">
        <f t="array" ref="H523">_xlfn.IFS((G523&gt;=2)*(G523&lt;=6), "Weekday", G523=7, "Saturday", G523=1, "Sunday")</f>
        <v>Weekday</v>
      </c>
      <c r="I523" s="116">
        <f t="shared" si="26"/>
        <v>8</v>
      </c>
      <c r="J523" s="116" t="str">
        <f t="shared" si="24"/>
        <v>High season</v>
      </c>
      <c r="K523" s="117" t="str" cm="1">
        <f t="array" ref="K523">_xlfn.IFS(AND(H523="Weekday", J523="High season"), VLOOKUP(B523, high_weekday, 2, 0),
    AND(H523="Saturday", J523="High season"), VLOOKUP(B523, high_saturday, 2, 0),
    AND(H523="Sunday", J523="High season"), VLOOKUP(B523, high_sunday, 2, 0),
    AND(H523="Weekday", J523="Low season"), VLOOKUP(B523, low_weekdays, 2, 0),
    AND(H523="Saturday", J523="Low season"), VLOOKUP(B523, low_saturday, 2, 0),
    AND(H523="Sunday", J523="Low season"), VLOOKUP(B523, low_sunday, 2, 0),
    TRUE, "error")</f>
        <v>Standard</v>
      </c>
    </row>
    <row r="524" spans="1:11" x14ac:dyDescent="0.25">
      <c r="A524" s="111">
        <v>45149</v>
      </c>
      <c r="B524" s="86">
        <v>0.72916666666666696</v>
      </c>
      <c r="C524" s="91">
        <v>43</v>
      </c>
      <c r="D524" s="118">
        <v>35</v>
      </c>
      <c r="E524" s="119">
        <v>0.70833333333333304</v>
      </c>
      <c r="F524" s="119">
        <v>0.72916666666666696</v>
      </c>
      <c r="G524" s="115">
        <f t="shared" si="25"/>
        <v>6</v>
      </c>
      <c r="H524" s="116" t="str" cm="1">
        <f t="array" ref="H524">_xlfn.IFS((G524&gt;=2)*(G524&lt;=6), "Weekday", G524=7, "Saturday", G524=1, "Sunday")</f>
        <v>Weekday</v>
      </c>
      <c r="I524" s="116">
        <f t="shared" si="26"/>
        <v>8</v>
      </c>
      <c r="J524" s="116" t="str">
        <f t="shared" si="24"/>
        <v>High season</v>
      </c>
      <c r="K524" s="117" t="str" cm="1">
        <f t="array" ref="K524">_xlfn.IFS(AND(H524="Weekday", J524="High season"), VLOOKUP(B524, high_weekday, 2, 0),
    AND(H524="Saturday", J524="High season"), VLOOKUP(B524, high_saturday, 2, 0),
    AND(H524="Sunday", J524="High season"), VLOOKUP(B524, high_sunday, 2, 0),
    AND(H524="Weekday", J524="Low season"), VLOOKUP(B524, low_weekdays, 2, 0),
    AND(H524="Saturday", J524="Low season"), VLOOKUP(B524, low_saturday, 2, 0),
    AND(H524="Sunday", J524="Low season"), VLOOKUP(B524, low_sunday, 2, 0),
    TRUE, "error")</f>
        <v>Peak</v>
      </c>
    </row>
    <row r="525" spans="1:11" x14ac:dyDescent="0.25">
      <c r="A525" s="111">
        <v>45149</v>
      </c>
      <c r="B525" s="86">
        <v>0.75</v>
      </c>
      <c r="C525" s="91">
        <v>58</v>
      </c>
      <c r="D525" s="118">
        <v>36</v>
      </c>
      <c r="E525" s="119">
        <v>0.72916666666666696</v>
      </c>
      <c r="F525" s="119">
        <v>0.75</v>
      </c>
      <c r="G525" s="115">
        <f t="shared" si="25"/>
        <v>6</v>
      </c>
      <c r="H525" s="116" t="str" cm="1">
        <f t="array" ref="H525">_xlfn.IFS((G525&gt;=2)*(G525&lt;=6), "Weekday", G525=7, "Saturday", G525=1, "Sunday")</f>
        <v>Weekday</v>
      </c>
      <c r="I525" s="116">
        <f t="shared" si="26"/>
        <v>8</v>
      </c>
      <c r="J525" s="116" t="str">
        <f t="shared" si="24"/>
        <v>High season</v>
      </c>
      <c r="K525" s="117" t="str" cm="1">
        <f t="array" ref="K525">_xlfn.IFS(AND(H525="Weekday", J525="High season"), VLOOKUP(B525, high_weekday, 2, 0),
    AND(H525="Saturday", J525="High season"), VLOOKUP(B525, high_saturday, 2, 0),
    AND(H525="Sunday", J525="High season"), VLOOKUP(B525, high_sunday, 2, 0),
    AND(H525="Weekday", J525="Low season"), VLOOKUP(B525, low_weekdays, 2, 0),
    AND(H525="Saturday", J525="Low season"), VLOOKUP(B525, low_saturday, 2, 0),
    AND(H525="Sunday", J525="Low season"), VLOOKUP(B525, low_sunday, 2, 0),
    TRUE, "error")</f>
        <v>Peak</v>
      </c>
    </row>
    <row r="526" spans="1:11" x14ac:dyDescent="0.25">
      <c r="A526" s="111">
        <v>45149</v>
      </c>
      <c r="B526" s="86">
        <v>0.77083333333333304</v>
      </c>
      <c r="C526" s="91">
        <v>83</v>
      </c>
      <c r="D526" s="118">
        <v>37</v>
      </c>
      <c r="E526" s="119">
        <v>0.75</v>
      </c>
      <c r="F526" s="119">
        <v>0.77083333333333304</v>
      </c>
      <c r="G526" s="115">
        <f t="shared" si="25"/>
        <v>6</v>
      </c>
      <c r="H526" s="116" t="str" cm="1">
        <f t="array" ref="H526">_xlfn.IFS((G526&gt;=2)*(G526&lt;=6), "Weekday", G526=7, "Saturday", G526=1, "Sunday")</f>
        <v>Weekday</v>
      </c>
      <c r="I526" s="116">
        <f t="shared" si="26"/>
        <v>8</v>
      </c>
      <c r="J526" s="116" t="str">
        <f t="shared" si="24"/>
        <v>High season</v>
      </c>
      <c r="K526" s="117" t="str" cm="1">
        <f t="array" ref="K526">_xlfn.IFS(AND(H526="Weekday", J526="High season"), VLOOKUP(B526, high_weekday, 2, 0),
    AND(H526="Saturday", J526="High season"), VLOOKUP(B526, high_saturday, 2, 0),
    AND(H526="Sunday", J526="High season"), VLOOKUP(B526, high_sunday, 2, 0),
    AND(H526="Weekday", J526="Low season"), VLOOKUP(B526, low_weekdays, 2, 0),
    AND(H526="Saturday", J526="Low season"), VLOOKUP(B526, low_saturday, 2, 0),
    AND(H526="Sunday", J526="Low season"), VLOOKUP(B526, low_sunday, 2, 0),
    TRUE, "error")</f>
        <v>Peak</v>
      </c>
    </row>
    <row r="527" spans="1:11" x14ac:dyDescent="0.25">
      <c r="A527" s="111">
        <v>45149</v>
      </c>
      <c r="B527" s="86">
        <v>0.79166666666666696</v>
      </c>
      <c r="C527" s="91">
        <v>96</v>
      </c>
      <c r="D527" s="118">
        <v>38</v>
      </c>
      <c r="E527" s="119">
        <v>0.77083333333333304</v>
      </c>
      <c r="F527" s="119">
        <v>0.79166666666666696</v>
      </c>
      <c r="G527" s="115">
        <f t="shared" si="25"/>
        <v>6</v>
      </c>
      <c r="H527" s="116" t="str" cm="1">
        <f t="array" ref="H527">_xlfn.IFS((G527&gt;=2)*(G527&lt;=6), "Weekday", G527=7, "Saturday", G527=1, "Sunday")</f>
        <v>Weekday</v>
      </c>
      <c r="I527" s="116">
        <f t="shared" si="26"/>
        <v>8</v>
      </c>
      <c r="J527" s="116" t="str">
        <f t="shared" si="24"/>
        <v>High season</v>
      </c>
      <c r="K527" s="117" t="str" cm="1">
        <f t="array" ref="K527">_xlfn.IFS(AND(H527="Weekday", J527="High season"), VLOOKUP(B527, high_weekday, 2, 0),
    AND(H527="Saturday", J527="High season"), VLOOKUP(B527, high_saturday, 2, 0),
    AND(H527="Sunday", J527="High season"), VLOOKUP(B527, high_sunday, 2, 0),
    AND(H527="Weekday", J527="Low season"), VLOOKUP(B527, low_weekdays, 2, 0),
    AND(H527="Saturday", J527="Low season"), VLOOKUP(B527, low_saturday, 2, 0),
    AND(H527="Sunday", J527="Low season"), VLOOKUP(B527, low_sunday, 2, 0),
    TRUE, "error")</f>
        <v>Peak</v>
      </c>
    </row>
    <row r="528" spans="1:11" x14ac:dyDescent="0.25">
      <c r="A528" s="111">
        <v>45149</v>
      </c>
      <c r="B528" s="86">
        <v>0.8125</v>
      </c>
      <c r="C528" s="91">
        <v>86</v>
      </c>
      <c r="D528" s="118">
        <v>39</v>
      </c>
      <c r="E528" s="119">
        <v>0.79166666666666696</v>
      </c>
      <c r="F528" s="119">
        <v>0.8125</v>
      </c>
      <c r="G528" s="115">
        <f t="shared" si="25"/>
        <v>6</v>
      </c>
      <c r="H528" s="116" t="str" cm="1">
        <f t="array" ref="H528">_xlfn.IFS((G528&gt;=2)*(G528&lt;=6), "Weekday", G528=7, "Saturday", G528=1, "Sunday")</f>
        <v>Weekday</v>
      </c>
      <c r="I528" s="116">
        <f t="shared" si="26"/>
        <v>8</v>
      </c>
      <c r="J528" s="116" t="str">
        <f t="shared" si="24"/>
        <v>High season</v>
      </c>
      <c r="K528" s="117" t="str" cm="1">
        <f t="array" ref="K528">_xlfn.IFS(AND(H528="Weekday", J528="High season"), VLOOKUP(B528, high_weekday, 2, 0),
    AND(H528="Saturday", J528="High season"), VLOOKUP(B528, high_saturday, 2, 0),
    AND(H528="Sunday", J528="High season"), VLOOKUP(B528, high_sunday, 2, 0),
    AND(H528="Weekday", J528="Low season"), VLOOKUP(B528, low_weekdays, 2, 0),
    AND(H528="Saturday", J528="Low season"), VLOOKUP(B528, low_saturday, 2, 0),
    AND(H528="Sunday", J528="Low season"), VLOOKUP(B528, low_sunday, 2, 0),
    TRUE, "error")</f>
        <v>Standard</v>
      </c>
    </row>
    <row r="529" spans="1:11" x14ac:dyDescent="0.25">
      <c r="A529" s="111">
        <v>45149</v>
      </c>
      <c r="B529" s="86">
        <v>0.83333333333333304</v>
      </c>
      <c r="C529" s="91">
        <v>72</v>
      </c>
      <c r="D529" s="118">
        <v>40</v>
      </c>
      <c r="E529" s="119">
        <v>0.8125</v>
      </c>
      <c r="F529" s="119">
        <v>0.83333333333333304</v>
      </c>
      <c r="G529" s="115">
        <f t="shared" si="25"/>
        <v>6</v>
      </c>
      <c r="H529" s="116" t="str" cm="1">
        <f t="array" ref="H529">_xlfn.IFS((G529&gt;=2)*(G529&lt;=6), "Weekday", G529=7, "Saturday", G529=1, "Sunday")</f>
        <v>Weekday</v>
      </c>
      <c r="I529" s="116">
        <f t="shared" si="26"/>
        <v>8</v>
      </c>
      <c r="J529" s="116" t="str">
        <f t="shared" si="24"/>
        <v>High season</v>
      </c>
      <c r="K529" s="117" t="str" cm="1">
        <f t="array" ref="K529">_xlfn.IFS(AND(H529="Weekday", J529="High season"), VLOOKUP(B529, high_weekday, 2, 0),
    AND(H529="Saturday", J529="High season"), VLOOKUP(B529, high_saturday, 2, 0),
    AND(H529="Sunday", J529="High season"), VLOOKUP(B529, high_sunday, 2, 0),
    AND(H529="Weekday", J529="Low season"), VLOOKUP(B529, low_weekdays, 2, 0),
    AND(H529="Saturday", J529="Low season"), VLOOKUP(B529, low_saturday, 2, 0),
    AND(H529="Sunday", J529="Low season"), VLOOKUP(B529, low_sunday, 2, 0),
    TRUE, "error")</f>
        <v>Standard</v>
      </c>
    </row>
    <row r="530" spans="1:11" x14ac:dyDescent="0.25">
      <c r="A530" s="111">
        <v>45149</v>
      </c>
      <c r="B530" s="86">
        <v>0.85416666666666696</v>
      </c>
      <c r="C530" s="91">
        <v>27</v>
      </c>
      <c r="D530" s="118">
        <v>41</v>
      </c>
      <c r="E530" s="119">
        <v>0.83333333333333304</v>
      </c>
      <c r="F530" s="119">
        <v>0.85416666666666696</v>
      </c>
      <c r="G530" s="115">
        <f t="shared" si="25"/>
        <v>6</v>
      </c>
      <c r="H530" s="116" t="str" cm="1">
        <f t="array" ref="H530">_xlfn.IFS((G530&gt;=2)*(G530&lt;=6), "Weekday", G530=7, "Saturday", G530=1, "Sunday")</f>
        <v>Weekday</v>
      </c>
      <c r="I530" s="116">
        <f t="shared" si="26"/>
        <v>8</v>
      </c>
      <c r="J530" s="116" t="str">
        <f t="shared" si="24"/>
        <v>High season</v>
      </c>
      <c r="K530" s="117" t="str" cm="1">
        <f t="array" ref="K530">_xlfn.IFS(AND(H530="Weekday", J530="High season"), VLOOKUP(B530, high_weekday, 2, 0),
    AND(H530="Saturday", J530="High season"), VLOOKUP(B530, high_saturday, 2, 0),
    AND(H530="Sunday", J530="High season"), VLOOKUP(B530, high_sunday, 2, 0),
    AND(H530="Weekday", J530="Low season"), VLOOKUP(B530, low_weekdays, 2, 0),
    AND(H530="Saturday", J530="Low season"), VLOOKUP(B530, low_saturday, 2, 0),
    AND(H530="Sunday", J530="Low season"), VLOOKUP(B530, low_sunday, 2, 0),
    TRUE, "error")</f>
        <v>Standard</v>
      </c>
    </row>
    <row r="531" spans="1:11" x14ac:dyDescent="0.25">
      <c r="A531" s="111">
        <v>45149</v>
      </c>
      <c r="B531" s="86">
        <v>0.875</v>
      </c>
      <c r="C531" s="91">
        <v>53</v>
      </c>
      <c r="D531" s="118">
        <v>42</v>
      </c>
      <c r="E531" s="119">
        <v>0.85416666666666696</v>
      </c>
      <c r="F531" s="119">
        <v>0.875</v>
      </c>
      <c r="G531" s="115">
        <f t="shared" si="25"/>
        <v>6</v>
      </c>
      <c r="H531" s="116" t="str" cm="1">
        <f t="array" ref="H531">_xlfn.IFS((G531&gt;=2)*(G531&lt;=6), "Weekday", G531=7, "Saturday", G531=1, "Sunday")</f>
        <v>Weekday</v>
      </c>
      <c r="I531" s="116">
        <f t="shared" si="26"/>
        <v>8</v>
      </c>
      <c r="J531" s="116" t="str">
        <f t="shared" si="24"/>
        <v>High season</v>
      </c>
      <c r="K531" s="117" t="str" cm="1">
        <f t="array" ref="K531">_xlfn.IFS(AND(H531="Weekday", J531="High season"), VLOOKUP(B531, high_weekday, 2, 0),
    AND(H531="Saturday", J531="High season"), VLOOKUP(B531, high_saturday, 2, 0),
    AND(H531="Sunday", J531="High season"), VLOOKUP(B531, high_sunday, 2, 0),
    AND(H531="Weekday", J531="Low season"), VLOOKUP(B531, low_weekdays, 2, 0),
    AND(H531="Saturday", J531="Low season"), VLOOKUP(B531, low_saturday, 2, 0),
    AND(H531="Sunday", J531="Low season"), VLOOKUP(B531, low_sunday, 2, 0),
    TRUE, "error")</f>
        <v>Standard</v>
      </c>
    </row>
    <row r="532" spans="1:11" x14ac:dyDescent="0.25">
      <c r="A532" s="111">
        <v>45149</v>
      </c>
      <c r="B532" s="86">
        <v>0.89583333333333304</v>
      </c>
      <c r="C532" s="91">
        <v>75</v>
      </c>
      <c r="D532" s="118">
        <v>43</v>
      </c>
      <c r="E532" s="119">
        <v>0.875</v>
      </c>
      <c r="F532" s="119">
        <v>0.89583333333333304</v>
      </c>
      <c r="G532" s="115">
        <f t="shared" si="25"/>
        <v>6</v>
      </c>
      <c r="H532" s="116" t="str" cm="1">
        <f t="array" ref="H532">_xlfn.IFS((G532&gt;=2)*(G532&lt;=6), "Weekday", G532=7, "Saturday", G532=1, "Sunday")</f>
        <v>Weekday</v>
      </c>
      <c r="I532" s="116">
        <f t="shared" si="26"/>
        <v>8</v>
      </c>
      <c r="J532" s="116" t="str">
        <f t="shared" si="24"/>
        <v>High season</v>
      </c>
      <c r="K532" s="117" t="str" cm="1">
        <f t="array" ref="K532">_xlfn.IFS(AND(H532="Weekday", J532="High season"), VLOOKUP(B532, high_weekday, 2, 0),
    AND(H532="Saturday", J532="High season"), VLOOKUP(B532, high_saturday, 2, 0),
    AND(H532="Sunday", J532="High season"), VLOOKUP(B532, high_sunday, 2, 0),
    AND(H532="Weekday", J532="Low season"), VLOOKUP(B532, low_weekdays, 2, 0),
    AND(H532="Saturday", J532="Low season"), VLOOKUP(B532, low_saturday, 2, 0),
    AND(H532="Sunday", J532="Low season"), VLOOKUP(B532, low_sunday, 2, 0),
    TRUE, "error")</f>
        <v>Standard</v>
      </c>
    </row>
    <row r="533" spans="1:11" x14ac:dyDescent="0.25">
      <c r="A533" s="111">
        <v>45149</v>
      </c>
      <c r="B533" s="86">
        <v>0.91666666666666696</v>
      </c>
      <c r="C533" s="91">
        <v>41</v>
      </c>
      <c r="D533" s="118">
        <v>44</v>
      </c>
      <c r="E533" s="119">
        <v>0.89583333333333304</v>
      </c>
      <c r="F533" s="119">
        <v>0.91666666666666696</v>
      </c>
      <c r="G533" s="115">
        <f t="shared" si="25"/>
        <v>6</v>
      </c>
      <c r="H533" s="116" t="str" cm="1">
        <f t="array" ref="H533">_xlfn.IFS((G533&gt;=2)*(G533&lt;=6), "Weekday", G533=7, "Saturday", G533=1, "Sunday")</f>
        <v>Weekday</v>
      </c>
      <c r="I533" s="116">
        <f t="shared" si="26"/>
        <v>8</v>
      </c>
      <c r="J533" s="116" t="str">
        <f t="shared" si="24"/>
        <v>High season</v>
      </c>
      <c r="K533" s="117" t="str" cm="1">
        <f t="array" ref="K533">_xlfn.IFS(AND(H533="Weekday", J533="High season"), VLOOKUP(B533, high_weekday, 2, 0),
    AND(H533="Saturday", J533="High season"), VLOOKUP(B533, high_saturday, 2, 0),
    AND(H533="Sunday", J533="High season"), VLOOKUP(B533, high_sunday, 2, 0),
    AND(H533="Weekday", J533="Low season"), VLOOKUP(B533, low_weekdays, 2, 0),
    AND(H533="Saturday", J533="Low season"), VLOOKUP(B533, low_saturday, 2, 0),
    AND(H533="Sunday", J533="Low season"), VLOOKUP(B533, low_sunday, 2, 0),
    TRUE, "error")</f>
        <v>Standard</v>
      </c>
    </row>
    <row r="534" spans="1:11" x14ac:dyDescent="0.25">
      <c r="A534" s="111">
        <v>45149</v>
      </c>
      <c r="B534" s="86">
        <v>0.9375</v>
      </c>
      <c r="C534" s="91">
        <v>100</v>
      </c>
      <c r="D534" s="118">
        <v>45</v>
      </c>
      <c r="E534" s="119">
        <v>0.91666666666666696</v>
      </c>
      <c r="F534" s="119">
        <v>0.9375</v>
      </c>
      <c r="G534" s="115">
        <f t="shared" si="25"/>
        <v>6</v>
      </c>
      <c r="H534" s="116" t="str" cm="1">
        <f t="array" ref="H534">_xlfn.IFS((G534&gt;=2)*(G534&lt;=6), "Weekday", G534=7, "Saturday", G534=1, "Sunday")</f>
        <v>Weekday</v>
      </c>
      <c r="I534" s="116">
        <f t="shared" si="26"/>
        <v>8</v>
      </c>
      <c r="J534" s="116" t="str">
        <f t="shared" si="24"/>
        <v>High season</v>
      </c>
      <c r="K534" s="117" t="str" cm="1">
        <f t="array" ref="K534">_xlfn.IFS(AND(H534="Weekday", J534="High season"), VLOOKUP(B534, high_weekday, 2, 0),
    AND(H534="Saturday", J534="High season"), VLOOKUP(B534, high_saturday, 2, 0),
    AND(H534="Sunday", J534="High season"), VLOOKUP(B534, high_sunday, 2, 0),
    AND(H534="Weekday", J534="Low season"), VLOOKUP(B534, low_weekdays, 2, 0),
    AND(H534="Saturday", J534="Low season"), VLOOKUP(B534, low_saturday, 2, 0),
    AND(H534="Sunday", J534="Low season"), VLOOKUP(B534, low_sunday, 2, 0),
    TRUE, "error")</f>
        <v>Off-peak</v>
      </c>
    </row>
    <row r="535" spans="1:11" x14ac:dyDescent="0.25">
      <c r="A535" s="111">
        <v>45149</v>
      </c>
      <c r="B535" s="86">
        <v>0.95833333333333304</v>
      </c>
      <c r="C535" s="91">
        <v>25</v>
      </c>
      <c r="D535" s="118">
        <v>46</v>
      </c>
      <c r="E535" s="119">
        <v>0.9375</v>
      </c>
      <c r="F535" s="119">
        <v>0.95833333333333304</v>
      </c>
      <c r="G535" s="115">
        <f t="shared" si="25"/>
        <v>6</v>
      </c>
      <c r="H535" s="116" t="str" cm="1">
        <f t="array" ref="H535">_xlfn.IFS((G535&gt;=2)*(G535&lt;=6), "Weekday", G535=7, "Saturday", G535=1, "Sunday")</f>
        <v>Weekday</v>
      </c>
      <c r="I535" s="116">
        <f t="shared" si="26"/>
        <v>8</v>
      </c>
      <c r="J535" s="116" t="str">
        <f t="shared" si="24"/>
        <v>High season</v>
      </c>
      <c r="K535" s="117" t="str" cm="1">
        <f t="array" ref="K535">_xlfn.IFS(AND(H535="Weekday", J535="High season"), VLOOKUP(B535, high_weekday, 2, 0),
    AND(H535="Saturday", J535="High season"), VLOOKUP(B535, high_saturday, 2, 0),
    AND(H535="Sunday", J535="High season"), VLOOKUP(B535, high_sunday, 2, 0),
    AND(H535="Weekday", J535="Low season"), VLOOKUP(B535, low_weekdays, 2, 0),
    AND(H535="Saturday", J535="Low season"), VLOOKUP(B535, low_saturday, 2, 0),
    AND(H535="Sunday", J535="Low season"), VLOOKUP(B535, low_sunday, 2, 0),
    TRUE, "error")</f>
        <v>Off-peak</v>
      </c>
    </row>
    <row r="536" spans="1:11" x14ac:dyDescent="0.25">
      <c r="A536" s="111">
        <v>45149</v>
      </c>
      <c r="B536" s="86">
        <v>0.97916666666666696</v>
      </c>
      <c r="C536" s="91">
        <v>32</v>
      </c>
      <c r="D536" s="118">
        <v>47</v>
      </c>
      <c r="E536" s="119">
        <v>0.95833333333333304</v>
      </c>
      <c r="F536" s="119">
        <v>0.97916666666666696</v>
      </c>
      <c r="G536" s="115">
        <f t="shared" si="25"/>
        <v>6</v>
      </c>
      <c r="H536" s="116" t="str" cm="1">
        <f t="array" ref="H536">_xlfn.IFS((G536&gt;=2)*(G536&lt;=6), "Weekday", G536=7, "Saturday", G536=1, "Sunday")</f>
        <v>Weekday</v>
      </c>
      <c r="I536" s="116">
        <f t="shared" si="26"/>
        <v>8</v>
      </c>
      <c r="J536" s="116" t="str">
        <f t="shared" si="24"/>
        <v>High season</v>
      </c>
      <c r="K536" s="117" t="str" cm="1">
        <f t="array" ref="K536">_xlfn.IFS(AND(H536="Weekday", J536="High season"), VLOOKUP(B536, high_weekday, 2, 0),
    AND(H536="Saturday", J536="High season"), VLOOKUP(B536, high_saturday, 2, 0),
    AND(H536="Sunday", J536="High season"), VLOOKUP(B536, high_sunday, 2, 0),
    AND(H536="Weekday", J536="Low season"), VLOOKUP(B536, low_weekdays, 2, 0),
    AND(H536="Saturday", J536="Low season"), VLOOKUP(B536, low_saturday, 2, 0),
    AND(H536="Sunday", J536="Low season"), VLOOKUP(B536, low_sunday, 2, 0),
    TRUE, "error")</f>
        <v>Off-peak</v>
      </c>
    </row>
    <row r="537" spans="1:11" x14ac:dyDescent="0.25">
      <c r="A537" s="111">
        <v>45149</v>
      </c>
      <c r="B537" s="86">
        <v>1</v>
      </c>
      <c r="C537" s="91">
        <v>37</v>
      </c>
      <c r="D537" s="118">
        <v>48</v>
      </c>
      <c r="E537" s="119">
        <v>0.97916666666666696</v>
      </c>
      <c r="F537" s="119">
        <v>1</v>
      </c>
      <c r="G537" s="115">
        <f t="shared" si="25"/>
        <v>6</v>
      </c>
      <c r="H537" s="116" t="str" cm="1">
        <f t="array" ref="H537">_xlfn.IFS((G537&gt;=2)*(G537&lt;=6), "Weekday", G537=7, "Saturday", G537=1, "Sunday")</f>
        <v>Weekday</v>
      </c>
      <c r="I537" s="116">
        <f t="shared" si="26"/>
        <v>8</v>
      </c>
      <c r="J537" s="116" t="str">
        <f t="shared" si="24"/>
        <v>High season</v>
      </c>
      <c r="K537" s="117" t="str" cm="1">
        <f t="array" ref="K537">_xlfn.IFS(AND(H537="Weekday", J537="High season"), VLOOKUP(B537, high_weekday, 2, 0),
    AND(H537="Saturday", J537="High season"), VLOOKUP(B537, high_saturday, 2, 0),
    AND(H537="Sunday", J537="High season"), VLOOKUP(B537, high_sunday, 2, 0),
    AND(H537="Weekday", J537="Low season"), VLOOKUP(B537, low_weekdays, 2, 0),
    AND(H537="Saturday", J537="Low season"), VLOOKUP(B537, low_saturday, 2, 0),
    AND(H537="Sunday", J537="Low season"), VLOOKUP(B537, low_sunday, 2, 0),
    TRUE, "error")</f>
        <v>Off-peak</v>
      </c>
    </row>
    <row r="538" spans="1:11" x14ac:dyDescent="0.25">
      <c r="A538" s="111">
        <v>45150</v>
      </c>
      <c r="B538" s="86">
        <v>2.0833333333333332E-2</v>
      </c>
      <c r="C538" s="91">
        <v>12</v>
      </c>
      <c r="D538" s="118">
        <v>1</v>
      </c>
      <c r="E538" s="119">
        <v>0</v>
      </c>
      <c r="F538" s="119">
        <v>2.0833333333333332E-2</v>
      </c>
      <c r="G538" s="115">
        <f t="shared" si="25"/>
        <v>7</v>
      </c>
      <c r="H538" s="116" t="str" cm="1">
        <f t="array" ref="H538">_xlfn.IFS((G538&gt;=2)*(G538&lt;=6), "Weekday", G538=7, "Saturday", G538=1, "Sunday")</f>
        <v>Saturday</v>
      </c>
      <c r="I538" s="116">
        <f t="shared" si="26"/>
        <v>8</v>
      </c>
      <c r="J538" s="116" t="str">
        <f t="shared" si="24"/>
        <v>High season</v>
      </c>
      <c r="K538" s="117" t="str" cm="1">
        <f t="array" ref="K538">_xlfn.IFS(AND(H538="Weekday", J538="High season"), VLOOKUP(B538, high_weekday, 2, 0),
    AND(H538="Saturday", J538="High season"), VLOOKUP(B538, high_saturday, 2, 0),
    AND(H538="Sunday", J538="High season"), VLOOKUP(B538, high_sunday, 2, 0),
    AND(H538="Weekday", J538="Low season"), VLOOKUP(B538, low_weekdays, 2, 0),
    AND(H538="Saturday", J538="Low season"), VLOOKUP(B538, low_saturday, 2, 0),
    AND(H538="Sunday", J538="Low season"), VLOOKUP(B538, low_sunday, 2, 0),
    TRUE, "error")</f>
        <v>Off-peak</v>
      </c>
    </row>
    <row r="539" spans="1:11" x14ac:dyDescent="0.25">
      <c r="A539" s="111">
        <v>45150</v>
      </c>
      <c r="B539" s="86">
        <v>4.1666666666666664E-2</v>
      </c>
      <c r="C539" s="91">
        <v>10</v>
      </c>
      <c r="D539" s="118">
        <v>2</v>
      </c>
      <c r="E539" s="119">
        <v>2.0833333333333332E-2</v>
      </c>
      <c r="F539" s="119">
        <v>4.1666666666666664E-2</v>
      </c>
      <c r="G539" s="115">
        <f t="shared" si="25"/>
        <v>7</v>
      </c>
      <c r="H539" s="116" t="str" cm="1">
        <f t="array" ref="H539">_xlfn.IFS((G539&gt;=2)*(G539&lt;=6), "Weekday", G539=7, "Saturday", G539=1, "Sunday")</f>
        <v>Saturday</v>
      </c>
      <c r="I539" s="116">
        <f t="shared" si="26"/>
        <v>8</v>
      </c>
      <c r="J539" s="116" t="str">
        <f t="shared" si="24"/>
        <v>High season</v>
      </c>
      <c r="K539" s="117" t="str" cm="1">
        <f t="array" ref="K539">_xlfn.IFS(AND(H539="Weekday", J539="High season"), VLOOKUP(B539, high_weekday, 2, 0),
    AND(H539="Saturday", J539="High season"), VLOOKUP(B539, high_saturday, 2, 0),
    AND(H539="Sunday", J539="High season"), VLOOKUP(B539, high_sunday, 2, 0),
    AND(H539="Weekday", J539="Low season"), VLOOKUP(B539, low_weekdays, 2, 0),
    AND(H539="Saturday", J539="Low season"), VLOOKUP(B539, low_saturday, 2, 0),
    AND(H539="Sunday", J539="Low season"), VLOOKUP(B539, low_sunday, 2, 0),
    TRUE, "error")</f>
        <v>Off-peak</v>
      </c>
    </row>
    <row r="540" spans="1:11" x14ac:dyDescent="0.25">
      <c r="A540" s="111">
        <v>45150</v>
      </c>
      <c r="B540" s="86">
        <v>6.25E-2</v>
      </c>
      <c r="C540" s="91">
        <v>81</v>
      </c>
      <c r="D540" s="118">
        <v>3</v>
      </c>
      <c r="E540" s="119">
        <v>4.1666666666666664E-2</v>
      </c>
      <c r="F540" s="119">
        <v>6.25E-2</v>
      </c>
      <c r="G540" s="115">
        <f t="shared" si="25"/>
        <v>7</v>
      </c>
      <c r="H540" s="116" t="str" cm="1">
        <f t="array" ref="H540">_xlfn.IFS((G540&gt;=2)*(G540&lt;=6), "Weekday", G540=7, "Saturday", G540=1, "Sunday")</f>
        <v>Saturday</v>
      </c>
      <c r="I540" s="116">
        <f t="shared" si="26"/>
        <v>8</v>
      </c>
      <c r="J540" s="116" t="str">
        <f t="shared" si="24"/>
        <v>High season</v>
      </c>
      <c r="K540" s="117" t="str" cm="1">
        <f t="array" ref="K540">_xlfn.IFS(AND(H540="Weekday", J540="High season"), VLOOKUP(B540, high_weekday, 2, 0),
    AND(H540="Saturday", J540="High season"), VLOOKUP(B540, high_saturday, 2, 0),
    AND(H540="Sunday", J540="High season"), VLOOKUP(B540, high_sunday, 2, 0),
    AND(H540="Weekday", J540="Low season"), VLOOKUP(B540, low_weekdays, 2, 0),
    AND(H540="Saturday", J540="Low season"), VLOOKUP(B540, low_saturday, 2, 0),
    AND(H540="Sunday", J540="Low season"), VLOOKUP(B540, low_sunday, 2, 0),
    TRUE, "error")</f>
        <v>Off-peak</v>
      </c>
    </row>
    <row r="541" spans="1:11" x14ac:dyDescent="0.25">
      <c r="A541" s="111">
        <v>45150</v>
      </c>
      <c r="B541" s="86">
        <v>8.3333333333333301E-2</v>
      </c>
      <c r="C541" s="91">
        <v>34</v>
      </c>
      <c r="D541" s="118">
        <v>4</v>
      </c>
      <c r="E541" s="119">
        <v>6.25E-2</v>
      </c>
      <c r="F541" s="119">
        <v>8.3333333333333301E-2</v>
      </c>
      <c r="G541" s="115">
        <f t="shared" si="25"/>
        <v>7</v>
      </c>
      <c r="H541" s="116" t="str" cm="1">
        <f t="array" ref="H541">_xlfn.IFS((G541&gt;=2)*(G541&lt;=6), "Weekday", G541=7, "Saturday", G541=1, "Sunday")</f>
        <v>Saturday</v>
      </c>
      <c r="I541" s="116">
        <f t="shared" si="26"/>
        <v>8</v>
      </c>
      <c r="J541" s="116" t="str">
        <f t="shared" si="24"/>
        <v>High season</v>
      </c>
      <c r="K541" s="117" t="str" cm="1">
        <f t="array" ref="K541">_xlfn.IFS(AND(H541="Weekday", J541="High season"), VLOOKUP(B541, high_weekday, 2, 0),
    AND(H541="Saturday", J541="High season"), VLOOKUP(B541, high_saturday, 2, 0),
    AND(H541="Sunday", J541="High season"), VLOOKUP(B541, high_sunday, 2, 0),
    AND(H541="Weekday", J541="Low season"), VLOOKUP(B541, low_weekdays, 2, 0),
    AND(H541="Saturday", J541="Low season"), VLOOKUP(B541, low_saturday, 2, 0),
    AND(H541="Sunday", J541="Low season"), VLOOKUP(B541, low_sunday, 2, 0),
    TRUE, "error")</f>
        <v>Off-peak</v>
      </c>
    </row>
    <row r="542" spans="1:11" x14ac:dyDescent="0.25">
      <c r="A542" s="111">
        <v>45150</v>
      </c>
      <c r="B542" s="86">
        <v>0.104166666666667</v>
      </c>
      <c r="C542" s="91">
        <v>67</v>
      </c>
      <c r="D542" s="118">
        <v>5</v>
      </c>
      <c r="E542" s="119">
        <v>8.3333333333333301E-2</v>
      </c>
      <c r="F542" s="119">
        <v>0.104166666666667</v>
      </c>
      <c r="G542" s="115">
        <f t="shared" si="25"/>
        <v>7</v>
      </c>
      <c r="H542" s="116" t="str" cm="1">
        <f t="array" ref="H542">_xlfn.IFS((G542&gt;=2)*(G542&lt;=6), "Weekday", G542=7, "Saturday", G542=1, "Sunday")</f>
        <v>Saturday</v>
      </c>
      <c r="I542" s="116">
        <f t="shared" si="26"/>
        <v>8</v>
      </c>
      <c r="J542" s="116" t="str">
        <f t="shared" si="24"/>
        <v>High season</v>
      </c>
      <c r="K542" s="117" t="str" cm="1">
        <f t="array" ref="K542">_xlfn.IFS(AND(H542="Weekday", J542="High season"), VLOOKUP(B542, high_weekday, 2, 0),
    AND(H542="Saturday", J542="High season"), VLOOKUP(B542, high_saturday, 2, 0),
    AND(H542="Sunday", J542="High season"), VLOOKUP(B542, high_sunday, 2, 0),
    AND(H542="Weekday", J542="Low season"), VLOOKUP(B542, low_weekdays, 2, 0),
    AND(H542="Saturday", J542="Low season"), VLOOKUP(B542, low_saturday, 2, 0),
    AND(H542="Sunday", J542="Low season"), VLOOKUP(B542, low_sunday, 2, 0),
    TRUE, "error")</f>
        <v>Off-peak</v>
      </c>
    </row>
    <row r="543" spans="1:11" x14ac:dyDescent="0.25">
      <c r="A543" s="111">
        <v>45150</v>
      </c>
      <c r="B543" s="86">
        <v>0.125</v>
      </c>
      <c r="C543" s="91">
        <v>26</v>
      </c>
      <c r="D543" s="118">
        <v>6</v>
      </c>
      <c r="E543" s="119">
        <v>0.104166666666667</v>
      </c>
      <c r="F543" s="119">
        <v>0.125</v>
      </c>
      <c r="G543" s="115">
        <f t="shared" si="25"/>
        <v>7</v>
      </c>
      <c r="H543" s="116" t="str" cm="1">
        <f t="array" ref="H543">_xlfn.IFS((G543&gt;=2)*(G543&lt;=6), "Weekday", G543=7, "Saturday", G543=1, "Sunday")</f>
        <v>Saturday</v>
      </c>
      <c r="I543" s="116">
        <f t="shared" si="26"/>
        <v>8</v>
      </c>
      <c r="J543" s="116" t="str">
        <f t="shared" si="24"/>
        <v>High season</v>
      </c>
      <c r="K543" s="117" t="str" cm="1">
        <f t="array" ref="K543">_xlfn.IFS(AND(H543="Weekday", J543="High season"), VLOOKUP(B543, high_weekday, 2, 0),
    AND(H543="Saturday", J543="High season"), VLOOKUP(B543, high_saturday, 2, 0),
    AND(H543="Sunday", J543="High season"), VLOOKUP(B543, high_sunday, 2, 0),
    AND(H543="Weekday", J543="Low season"), VLOOKUP(B543, low_weekdays, 2, 0),
    AND(H543="Saturday", J543="Low season"), VLOOKUP(B543, low_saturday, 2, 0),
    AND(H543="Sunday", J543="Low season"), VLOOKUP(B543, low_sunday, 2, 0),
    TRUE, "error")</f>
        <v>Off-peak</v>
      </c>
    </row>
    <row r="544" spans="1:11" x14ac:dyDescent="0.25">
      <c r="A544" s="111">
        <v>45150</v>
      </c>
      <c r="B544" s="86">
        <v>0.14583333333333301</v>
      </c>
      <c r="C544" s="91">
        <v>22</v>
      </c>
      <c r="D544" s="118">
        <v>7</v>
      </c>
      <c r="E544" s="119">
        <v>0.125</v>
      </c>
      <c r="F544" s="119">
        <v>0.14583333333333301</v>
      </c>
      <c r="G544" s="115">
        <f t="shared" si="25"/>
        <v>7</v>
      </c>
      <c r="H544" s="116" t="str" cm="1">
        <f t="array" ref="H544">_xlfn.IFS((G544&gt;=2)*(G544&lt;=6), "Weekday", G544=7, "Saturday", G544=1, "Sunday")</f>
        <v>Saturday</v>
      </c>
      <c r="I544" s="116">
        <f t="shared" si="26"/>
        <v>8</v>
      </c>
      <c r="J544" s="116" t="str">
        <f t="shared" si="24"/>
        <v>High season</v>
      </c>
      <c r="K544" s="117" t="str" cm="1">
        <f t="array" ref="K544">_xlfn.IFS(AND(H544="Weekday", J544="High season"), VLOOKUP(B544, high_weekday, 2, 0),
    AND(H544="Saturday", J544="High season"), VLOOKUP(B544, high_saturday, 2, 0),
    AND(H544="Sunday", J544="High season"), VLOOKUP(B544, high_sunday, 2, 0),
    AND(H544="Weekday", J544="Low season"), VLOOKUP(B544, low_weekdays, 2, 0),
    AND(H544="Saturday", J544="Low season"), VLOOKUP(B544, low_saturday, 2, 0),
    AND(H544="Sunday", J544="Low season"), VLOOKUP(B544, low_sunday, 2, 0),
    TRUE, "error")</f>
        <v>Off-peak</v>
      </c>
    </row>
    <row r="545" spans="1:11" x14ac:dyDescent="0.25">
      <c r="A545" s="111">
        <v>45150</v>
      </c>
      <c r="B545" s="86">
        <v>0.16666666666666699</v>
      </c>
      <c r="C545" s="91">
        <v>69</v>
      </c>
      <c r="D545" s="118">
        <v>8</v>
      </c>
      <c r="E545" s="119">
        <v>0.14583333333333301</v>
      </c>
      <c r="F545" s="119">
        <v>0.16666666666666699</v>
      </c>
      <c r="G545" s="115">
        <f t="shared" si="25"/>
        <v>7</v>
      </c>
      <c r="H545" s="116" t="str" cm="1">
        <f t="array" ref="H545">_xlfn.IFS((G545&gt;=2)*(G545&lt;=6), "Weekday", G545=7, "Saturday", G545=1, "Sunday")</f>
        <v>Saturday</v>
      </c>
      <c r="I545" s="116">
        <f t="shared" si="26"/>
        <v>8</v>
      </c>
      <c r="J545" s="116" t="str">
        <f t="shared" si="24"/>
        <v>High season</v>
      </c>
      <c r="K545" s="117" t="str" cm="1">
        <f t="array" ref="K545">_xlfn.IFS(AND(H545="Weekday", J545="High season"), VLOOKUP(B545, high_weekday, 2, 0),
    AND(H545="Saturday", J545="High season"), VLOOKUP(B545, high_saturday, 2, 0),
    AND(H545="Sunday", J545="High season"), VLOOKUP(B545, high_sunday, 2, 0),
    AND(H545="Weekday", J545="Low season"), VLOOKUP(B545, low_weekdays, 2, 0),
    AND(H545="Saturday", J545="Low season"), VLOOKUP(B545, low_saturday, 2, 0),
    AND(H545="Sunday", J545="Low season"), VLOOKUP(B545, low_sunday, 2, 0),
    TRUE, "error")</f>
        <v>Off-peak</v>
      </c>
    </row>
    <row r="546" spans="1:11" x14ac:dyDescent="0.25">
      <c r="A546" s="111">
        <v>45150</v>
      </c>
      <c r="B546" s="86">
        <v>0.1875</v>
      </c>
      <c r="C546" s="91">
        <v>88</v>
      </c>
      <c r="D546" s="118">
        <v>9</v>
      </c>
      <c r="E546" s="119">
        <v>0.16666666666666699</v>
      </c>
      <c r="F546" s="119">
        <v>0.1875</v>
      </c>
      <c r="G546" s="115">
        <f t="shared" si="25"/>
        <v>7</v>
      </c>
      <c r="H546" s="116" t="str" cm="1">
        <f t="array" ref="H546">_xlfn.IFS((G546&gt;=2)*(G546&lt;=6), "Weekday", G546=7, "Saturday", G546=1, "Sunday")</f>
        <v>Saturday</v>
      </c>
      <c r="I546" s="116">
        <f t="shared" si="26"/>
        <v>8</v>
      </c>
      <c r="J546" s="116" t="str">
        <f t="shared" si="24"/>
        <v>High season</v>
      </c>
      <c r="K546" s="117" t="str" cm="1">
        <f t="array" ref="K546">_xlfn.IFS(AND(H546="Weekday", J546="High season"), VLOOKUP(B546, high_weekday, 2, 0),
    AND(H546="Saturday", J546="High season"), VLOOKUP(B546, high_saturday, 2, 0),
    AND(H546="Sunday", J546="High season"), VLOOKUP(B546, high_sunday, 2, 0),
    AND(H546="Weekday", J546="Low season"), VLOOKUP(B546, low_weekdays, 2, 0),
    AND(H546="Saturday", J546="Low season"), VLOOKUP(B546, low_saturday, 2, 0),
    AND(H546="Sunday", J546="Low season"), VLOOKUP(B546, low_sunday, 2, 0),
    TRUE, "error")</f>
        <v>Off-peak</v>
      </c>
    </row>
    <row r="547" spans="1:11" x14ac:dyDescent="0.25">
      <c r="A547" s="111">
        <v>45150</v>
      </c>
      <c r="B547" s="86">
        <v>0.20833333333333301</v>
      </c>
      <c r="C547" s="91">
        <v>15</v>
      </c>
      <c r="D547" s="118">
        <v>10</v>
      </c>
      <c r="E547" s="119">
        <v>0.1875</v>
      </c>
      <c r="F547" s="119">
        <v>0.20833333333333301</v>
      </c>
      <c r="G547" s="115">
        <f t="shared" si="25"/>
        <v>7</v>
      </c>
      <c r="H547" s="116" t="str" cm="1">
        <f t="array" ref="H547">_xlfn.IFS((G547&gt;=2)*(G547&lt;=6), "Weekday", G547=7, "Saturday", G547=1, "Sunday")</f>
        <v>Saturday</v>
      </c>
      <c r="I547" s="116">
        <f t="shared" si="26"/>
        <v>8</v>
      </c>
      <c r="J547" s="116" t="str">
        <f t="shared" si="24"/>
        <v>High season</v>
      </c>
      <c r="K547" s="117" t="str" cm="1">
        <f t="array" ref="K547">_xlfn.IFS(AND(H547="Weekday", J547="High season"), VLOOKUP(B547, high_weekday, 2, 0),
    AND(H547="Saturday", J547="High season"), VLOOKUP(B547, high_saturday, 2, 0),
    AND(H547="Sunday", J547="High season"), VLOOKUP(B547, high_sunday, 2, 0),
    AND(H547="Weekday", J547="Low season"), VLOOKUP(B547, low_weekdays, 2, 0),
    AND(H547="Saturday", J547="Low season"), VLOOKUP(B547, low_saturday, 2, 0),
    AND(H547="Sunday", J547="Low season"), VLOOKUP(B547, low_sunday, 2, 0),
    TRUE, "error")</f>
        <v>Off-peak</v>
      </c>
    </row>
    <row r="548" spans="1:11" x14ac:dyDescent="0.25">
      <c r="A548" s="111">
        <v>45150</v>
      </c>
      <c r="B548" s="86">
        <v>0.22916666666666699</v>
      </c>
      <c r="C548" s="91">
        <v>22</v>
      </c>
      <c r="D548" s="118">
        <v>11</v>
      </c>
      <c r="E548" s="119">
        <v>0.20833333333333301</v>
      </c>
      <c r="F548" s="119">
        <v>0.22916666666666699</v>
      </c>
      <c r="G548" s="115">
        <f t="shared" si="25"/>
        <v>7</v>
      </c>
      <c r="H548" s="116" t="str" cm="1">
        <f t="array" ref="H548">_xlfn.IFS((G548&gt;=2)*(G548&lt;=6), "Weekday", G548=7, "Saturday", G548=1, "Sunday")</f>
        <v>Saturday</v>
      </c>
      <c r="I548" s="116">
        <f t="shared" si="26"/>
        <v>8</v>
      </c>
      <c r="J548" s="116" t="str">
        <f t="shared" si="24"/>
        <v>High season</v>
      </c>
      <c r="K548" s="117" t="str" cm="1">
        <f t="array" ref="K548">_xlfn.IFS(AND(H548="Weekday", J548="High season"), VLOOKUP(B548, high_weekday, 2, 0),
    AND(H548="Saturday", J548="High season"), VLOOKUP(B548, high_saturday, 2, 0),
    AND(H548="Sunday", J548="High season"), VLOOKUP(B548, high_sunday, 2, 0),
    AND(H548="Weekday", J548="Low season"), VLOOKUP(B548, low_weekdays, 2, 0),
    AND(H548="Saturday", J548="Low season"), VLOOKUP(B548, low_saturday, 2, 0),
    AND(H548="Sunday", J548="Low season"), VLOOKUP(B548, low_sunday, 2, 0),
    TRUE, "error")</f>
        <v>Off-peak</v>
      </c>
    </row>
    <row r="549" spans="1:11" x14ac:dyDescent="0.25">
      <c r="A549" s="111">
        <v>45150</v>
      </c>
      <c r="B549" s="86">
        <v>0.25</v>
      </c>
      <c r="C549" s="91">
        <v>20</v>
      </c>
      <c r="D549" s="118">
        <v>12</v>
      </c>
      <c r="E549" s="119">
        <v>0.22916666666666699</v>
      </c>
      <c r="F549" s="119">
        <v>0.25</v>
      </c>
      <c r="G549" s="115">
        <f t="shared" si="25"/>
        <v>7</v>
      </c>
      <c r="H549" s="116" t="str" cm="1">
        <f t="array" ref="H549">_xlfn.IFS((G549&gt;=2)*(G549&lt;=6), "Weekday", G549=7, "Saturday", G549=1, "Sunday")</f>
        <v>Saturday</v>
      </c>
      <c r="I549" s="116">
        <f t="shared" si="26"/>
        <v>8</v>
      </c>
      <c r="J549" s="116" t="str">
        <f t="shared" si="24"/>
        <v>High season</v>
      </c>
      <c r="K549" s="117" t="str" cm="1">
        <f t="array" ref="K549">_xlfn.IFS(AND(H549="Weekday", J549="High season"), VLOOKUP(B549, high_weekday, 2, 0),
    AND(H549="Saturday", J549="High season"), VLOOKUP(B549, high_saturday, 2, 0),
    AND(H549="Sunday", J549="High season"), VLOOKUP(B549, high_sunday, 2, 0),
    AND(H549="Weekday", J549="Low season"), VLOOKUP(B549, low_weekdays, 2, 0),
    AND(H549="Saturday", J549="Low season"), VLOOKUP(B549, low_saturday, 2, 0),
    AND(H549="Sunday", J549="Low season"), VLOOKUP(B549, low_sunday, 2, 0),
    TRUE, "error")</f>
        <v>Off-peak</v>
      </c>
    </row>
    <row r="550" spans="1:11" x14ac:dyDescent="0.25">
      <c r="A550" s="111">
        <v>45150</v>
      </c>
      <c r="B550" s="86">
        <v>0.27083333333333298</v>
      </c>
      <c r="C550" s="91">
        <v>93</v>
      </c>
      <c r="D550" s="118">
        <v>13</v>
      </c>
      <c r="E550" s="119">
        <v>0.25</v>
      </c>
      <c r="F550" s="119">
        <v>0.27083333333333298</v>
      </c>
      <c r="G550" s="115">
        <f t="shared" si="25"/>
        <v>7</v>
      </c>
      <c r="H550" s="116" t="str" cm="1">
        <f t="array" ref="H550">_xlfn.IFS((G550&gt;=2)*(G550&lt;=6), "Weekday", G550=7, "Saturday", G550=1, "Sunday")</f>
        <v>Saturday</v>
      </c>
      <c r="I550" s="116">
        <f t="shared" si="26"/>
        <v>8</v>
      </c>
      <c r="J550" s="116" t="str">
        <f t="shared" si="24"/>
        <v>High season</v>
      </c>
      <c r="K550" s="117" t="str" cm="1">
        <f t="array" ref="K550">_xlfn.IFS(AND(H550="Weekday", J550="High season"), VLOOKUP(B550, high_weekday, 2, 0),
    AND(H550="Saturday", J550="High season"), VLOOKUP(B550, high_saturday, 2, 0),
    AND(H550="Sunday", J550="High season"), VLOOKUP(B550, high_sunday, 2, 0),
    AND(H550="Weekday", J550="Low season"), VLOOKUP(B550, low_weekdays, 2, 0),
    AND(H550="Saturday", J550="Low season"), VLOOKUP(B550, low_saturday, 2, 0),
    AND(H550="Sunday", J550="Low season"), VLOOKUP(B550, low_sunday, 2, 0),
    TRUE, "error")</f>
        <v>Off-peak</v>
      </c>
    </row>
    <row r="551" spans="1:11" x14ac:dyDescent="0.25">
      <c r="A551" s="111">
        <v>45150</v>
      </c>
      <c r="B551" s="86">
        <v>0.29166666666666702</v>
      </c>
      <c r="C551" s="91">
        <v>95</v>
      </c>
      <c r="D551" s="118">
        <v>14</v>
      </c>
      <c r="E551" s="119">
        <v>0.27083333333333298</v>
      </c>
      <c r="F551" s="119">
        <v>0.29166666666666702</v>
      </c>
      <c r="G551" s="115">
        <f t="shared" si="25"/>
        <v>7</v>
      </c>
      <c r="H551" s="116" t="str" cm="1">
        <f t="array" ref="H551">_xlfn.IFS((G551&gt;=2)*(G551&lt;=6), "Weekday", G551=7, "Saturday", G551=1, "Sunday")</f>
        <v>Saturday</v>
      </c>
      <c r="I551" s="116">
        <f t="shared" si="26"/>
        <v>8</v>
      </c>
      <c r="J551" s="116" t="str">
        <f t="shared" si="24"/>
        <v>High season</v>
      </c>
      <c r="K551" s="117" t="str" cm="1">
        <f t="array" ref="K551">_xlfn.IFS(AND(H551="Weekday", J551="High season"), VLOOKUP(B551, high_weekday, 2, 0),
    AND(H551="Saturday", J551="High season"), VLOOKUP(B551, high_saturday, 2, 0),
    AND(H551="Sunday", J551="High season"), VLOOKUP(B551, high_sunday, 2, 0),
    AND(H551="Weekday", J551="Low season"), VLOOKUP(B551, low_weekdays, 2, 0),
    AND(H551="Saturday", J551="Low season"), VLOOKUP(B551, low_saturday, 2, 0),
    AND(H551="Sunday", J551="Low season"), VLOOKUP(B551, low_sunday, 2, 0),
    TRUE, "error")</f>
        <v>Off-peak</v>
      </c>
    </row>
    <row r="552" spans="1:11" x14ac:dyDescent="0.25">
      <c r="A552" s="111">
        <v>45150</v>
      </c>
      <c r="B552" s="86">
        <v>0.3125</v>
      </c>
      <c r="C552" s="91">
        <v>89</v>
      </c>
      <c r="D552" s="118">
        <v>15</v>
      </c>
      <c r="E552" s="119">
        <v>0.29166666666666702</v>
      </c>
      <c r="F552" s="119">
        <v>0.3125</v>
      </c>
      <c r="G552" s="115">
        <f t="shared" si="25"/>
        <v>7</v>
      </c>
      <c r="H552" s="116" t="str" cm="1">
        <f t="array" ref="H552">_xlfn.IFS((G552&gt;=2)*(G552&lt;=6), "Weekday", G552=7, "Saturday", G552=1, "Sunday")</f>
        <v>Saturday</v>
      </c>
      <c r="I552" s="116">
        <f t="shared" si="26"/>
        <v>8</v>
      </c>
      <c r="J552" s="116" t="str">
        <f t="shared" si="24"/>
        <v>High season</v>
      </c>
      <c r="K552" s="117" t="str" cm="1">
        <f t="array" ref="K552">_xlfn.IFS(AND(H552="Weekday", J552="High season"), VLOOKUP(B552, high_weekday, 2, 0),
    AND(H552="Saturday", J552="High season"), VLOOKUP(B552, high_saturday, 2, 0),
    AND(H552="Sunday", J552="High season"), VLOOKUP(B552, high_sunday, 2, 0),
    AND(H552="Weekday", J552="Low season"), VLOOKUP(B552, low_weekdays, 2, 0),
    AND(H552="Saturday", J552="Low season"), VLOOKUP(B552, low_saturday, 2, 0),
    AND(H552="Sunday", J552="Low season"), VLOOKUP(B552, low_sunday, 2, 0),
    TRUE, "error")</f>
        <v>Standard</v>
      </c>
    </row>
    <row r="553" spans="1:11" x14ac:dyDescent="0.25">
      <c r="A553" s="111">
        <v>45150</v>
      </c>
      <c r="B553" s="86">
        <v>0.33333333333333298</v>
      </c>
      <c r="C553" s="91">
        <v>86</v>
      </c>
      <c r="D553" s="118">
        <v>16</v>
      </c>
      <c r="E553" s="119">
        <v>0.3125</v>
      </c>
      <c r="F553" s="119">
        <v>0.33333333333333298</v>
      </c>
      <c r="G553" s="115">
        <f t="shared" si="25"/>
        <v>7</v>
      </c>
      <c r="H553" s="116" t="str" cm="1">
        <f t="array" ref="H553">_xlfn.IFS((G553&gt;=2)*(G553&lt;=6), "Weekday", G553=7, "Saturday", G553=1, "Sunday")</f>
        <v>Saturday</v>
      </c>
      <c r="I553" s="116">
        <f t="shared" si="26"/>
        <v>8</v>
      </c>
      <c r="J553" s="116" t="str">
        <f t="shared" si="24"/>
        <v>High season</v>
      </c>
      <c r="K553" s="117" t="str" cm="1">
        <f t="array" ref="K553">_xlfn.IFS(AND(H553="Weekday", J553="High season"), VLOOKUP(B553, high_weekday, 2, 0),
    AND(H553="Saturday", J553="High season"), VLOOKUP(B553, high_saturday, 2, 0),
    AND(H553="Sunday", J553="High season"), VLOOKUP(B553, high_sunday, 2, 0),
    AND(H553="Weekday", J553="Low season"), VLOOKUP(B553, low_weekdays, 2, 0),
    AND(H553="Saturday", J553="Low season"), VLOOKUP(B553, low_saturday, 2, 0),
    AND(H553="Sunday", J553="Low season"), VLOOKUP(B553, low_sunday, 2, 0),
    TRUE, "error")</f>
        <v>Standard</v>
      </c>
    </row>
    <row r="554" spans="1:11" x14ac:dyDescent="0.25">
      <c r="A554" s="111">
        <v>45150</v>
      </c>
      <c r="B554" s="86">
        <v>0.35416666666666702</v>
      </c>
      <c r="C554" s="91">
        <v>56</v>
      </c>
      <c r="D554" s="118">
        <v>17</v>
      </c>
      <c r="E554" s="119">
        <v>0.33333333333333298</v>
      </c>
      <c r="F554" s="119">
        <v>0.35416666666666702</v>
      </c>
      <c r="G554" s="115">
        <f t="shared" si="25"/>
        <v>7</v>
      </c>
      <c r="H554" s="116" t="str" cm="1">
        <f t="array" ref="H554">_xlfn.IFS((G554&gt;=2)*(G554&lt;=6), "Weekday", G554=7, "Saturday", G554=1, "Sunday")</f>
        <v>Saturday</v>
      </c>
      <c r="I554" s="116">
        <f t="shared" si="26"/>
        <v>8</v>
      </c>
      <c r="J554" s="116" t="str">
        <f t="shared" si="24"/>
        <v>High season</v>
      </c>
      <c r="K554" s="117" t="str" cm="1">
        <f t="array" ref="K554">_xlfn.IFS(AND(H554="Weekday", J554="High season"), VLOOKUP(B554, high_weekday, 2, 0),
    AND(H554="Saturday", J554="High season"), VLOOKUP(B554, high_saturday, 2, 0),
    AND(H554="Sunday", J554="High season"), VLOOKUP(B554, high_sunday, 2, 0),
    AND(H554="Weekday", J554="Low season"), VLOOKUP(B554, low_weekdays, 2, 0),
    AND(H554="Saturday", J554="Low season"), VLOOKUP(B554, low_saturday, 2, 0),
    AND(H554="Sunday", J554="Low season"), VLOOKUP(B554, low_sunday, 2, 0),
    TRUE, "error")</f>
        <v>Standard</v>
      </c>
    </row>
    <row r="555" spans="1:11" x14ac:dyDescent="0.25">
      <c r="A555" s="111">
        <v>45150</v>
      </c>
      <c r="B555" s="86">
        <v>0.375</v>
      </c>
      <c r="C555" s="91">
        <v>62</v>
      </c>
      <c r="D555" s="118">
        <v>18</v>
      </c>
      <c r="E555" s="119">
        <v>0.35416666666666702</v>
      </c>
      <c r="F555" s="119">
        <v>0.375</v>
      </c>
      <c r="G555" s="115">
        <f t="shared" si="25"/>
        <v>7</v>
      </c>
      <c r="H555" s="116" t="str" cm="1">
        <f t="array" ref="H555">_xlfn.IFS((G555&gt;=2)*(G555&lt;=6), "Weekday", G555=7, "Saturday", G555=1, "Sunday")</f>
        <v>Saturday</v>
      </c>
      <c r="I555" s="116">
        <f t="shared" si="26"/>
        <v>8</v>
      </c>
      <c r="J555" s="116" t="str">
        <f t="shared" si="24"/>
        <v>High season</v>
      </c>
      <c r="K555" s="117" t="str" cm="1">
        <f t="array" ref="K555">_xlfn.IFS(AND(H555="Weekday", J555="High season"), VLOOKUP(B555, high_weekday, 2, 0),
    AND(H555="Saturday", J555="High season"), VLOOKUP(B555, high_saturday, 2, 0),
    AND(H555="Sunday", J555="High season"), VLOOKUP(B555, high_sunday, 2, 0),
    AND(H555="Weekday", J555="Low season"), VLOOKUP(B555, low_weekdays, 2, 0),
    AND(H555="Saturday", J555="Low season"), VLOOKUP(B555, low_saturday, 2, 0),
    AND(H555="Sunday", J555="Low season"), VLOOKUP(B555, low_sunday, 2, 0),
    TRUE, "error")</f>
        <v>Standard</v>
      </c>
    </row>
    <row r="556" spans="1:11" x14ac:dyDescent="0.25">
      <c r="A556" s="111">
        <v>45150</v>
      </c>
      <c r="B556" s="86">
        <v>0.39583333333333298</v>
      </c>
      <c r="C556" s="91">
        <v>82</v>
      </c>
      <c r="D556" s="118">
        <v>19</v>
      </c>
      <c r="E556" s="119">
        <v>0.375</v>
      </c>
      <c r="F556" s="119">
        <v>0.39583333333333298</v>
      </c>
      <c r="G556" s="115">
        <f t="shared" si="25"/>
        <v>7</v>
      </c>
      <c r="H556" s="116" t="str" cm="1">
        <f t="array" ref="H556">_xlfn.IFS((G556&gt;=2)*(G556&lt;=6), "Weekday", G556=7, "Saturday", G556=1, "Sunday")</f>
        <v>Saturday</v>
      </c>
      <c r="I556" s="116">
        <f t="shared" si="26"/>
        <v>8</v>
      </c>
      <c r="J556" s="116" t="str">
        <f t="shared" si="24"/>
        <v>High season</v>
      </c>
      <c r="K556" s="117" t="str" cm="1">
        <f t="array" ref="K556">_xlfn.IFS(AND(H556="Weekday", J556="High season"), VLOOKUP(B556, high_weekday, 2, 0),
    AND(H556="Saturday", J556="High season"), VLOOKUP(B556, high_saturday, 2, 0),
    AND(H556="Sunday", J556="High season"), VLOOKUP(B556, high_sunday, 2, 0),
    AND(H556="Weekday", J556="Low season"), VLOOKUP(B556, low_weekdays, 2, 0),
    AND(H556="Saturday", J556="Low season"), VLOOKUP(B556, low_saturday, 2, 0),
    AND(H556="Sunday", J556="Low season"), VLOOKUP(B556, low_sunday, 2, 0),
    TRUE, "error")</f>
        <v>Standard</v>
      </c>
    </row>
    <row r="557" spans="1:11" x14ac:dyDescent="0.25">
      <c r="A557" s="111">
        <v>45150</v>
      </c>
      <c r="B557" s="86">
        <v>0.41666666666666702</v>
      </c>
      <c r="C557" s="91">
        <v>94</v>
      </c>
      <c r="D557" s="118">
        <v>20</v>
      </c>
      <c r="E557" s="119">
        <v>0.39583333333333298</v>
      </c>
      <c r="F557" s="119">
        <v>0.41666666666666702</v>
      </c>
      <c r="G557" s="115">
        <f t="shared" si="25"/>
        <v>7</v>
      </c>
      <c r="H557" s="116" t="str" cm="1">
        <f t="array" ref="H557">_xlfn.IFS((G557&gt;=2)*(G557&lt;=6), "Weekday", G557=7, "Saturday", G557=1, "Sunday")</f>
        <v>Saturday</v>
      </c>
      <c r="I557" s="116">
        <f t="shared" si="26"/>
        <v>8</v>
      </c>
      <c r="J557" s="116" t="str">
        <f t="shared" si="24"/>
        <v>High season</v>
      </c>
      <c r="K557" s="117" t="str" cm="1">
        <f t="array" ref="K557">_xlfn.IFS(AND(H557="Weekday", J557="High season"), VLOOKUP(B557, high_weekday, 2, 0),
    AND(H557="Saturday", J557="High season"), VLOOKUP(B557, high_saturday, 2, 0),
    AND(H557="Sunday", J557="High season"), VLOOKUP(B557, high_sunday, 2, 0),
    AND(H557="Weekday", J557="Low season"), VLOOKUP(B557, low_weekdays, 2, 0),
    AND(H557="Saturday", J557="Low season"), VLOOKUP(B557, low_saturday, 2, 0),
    AND(H557="Sunday", J557="Low season"), VLOOKUP(B557, low_sunday, 2, 0),
    TRUE, "error")</f>
        <v>Standard</v>
      </c>
    </row>
    <row r="558" spans="1:11" x14ac:dyDescent="0.25">
      <c r="A558" s="111">
        <v>45150</v>
      </c>
      <c r="B558" s="86">
        <v>0.4375</v>
      </c>
      <c r="C558" s="91">
        <v>96</v>
      </c>
      <c r="D558" s="118">
        <v>21</v>
      </c>
      <c r="E558" s="119">
        <v>0.41666666666666702</v>
      </c>
      <c r="F558" s="119">
        <v>0.4375</v>
      </c>
      <c r="G558" s="115">
        <f t="shared" si="25"/>
        <v>7</v>
      </c>
      <c r="H558" s="116" t="str" cm="1">
        <f t="array" ref="H558">_xlfn.IFS((G558&gt;=2)*(G558&lt;=6), "Weekday", G558=7, "Saturday", G558=1, "Sunday")</f>
        <v>Saturday</v>
      </c>
      <c r="I558" s="116">
        <f t="shared" si="26"/>
        <v>8</v>
      </c>
      <c r="J558" s="116" t="str">
        <f t="shared" si="24"/>
        <v>High season</v>
      </c>
      <c r="K558" s="117" t="str" cm="1">
        <f t="array" ref="K558">_xlfn.IFS(AND(H558="Weekday", J558="High season"), VLOOKUP(B558, high_weekday, 2, 0),
    AND(H558="Saturday", J558="High season"), VLOOKUP(B558, high_saturday, 2, 0),
    AND(H558="Sunday", J558="High season"), VLOOKUP(B558, high_sunday, 2, 0),
    AND(H558="Weekday", J558="Low season"), VLOOKUP(B558, low_weekdays, 2, 0),
    AND(H558="Saturday", J558="Low season"), VLOOKUP(B558, low_saturday, 2, 0),
    AND(H558="Sunday", J558="Low season"), VLOOKUP(B558, low_sunday, 2, 0),
    TRUE, "error")</f>
        <v>Standard</v>
      </c>
    </row>
    <row r="559" spans="1:11" x14ac:dyDescent="0.25">
      <c r="A559" s="111">
        <v>45150</v>
      </c>
      <c r="B559" s="86">
        <v>0.45833333333333298</v>
      </c>
      <c r="C559" s="91">
        <v>100</v>
      </c>
      <c r="D559" s="118">
        <v>22</v>
      </c>
      <c r="E559" s="119">
        <v>0.4375</v>
      </c>
      <c r="F559" s="119">
        <v>0.45833333333333298</v>
      </c>
      <c r="G559" s="115">
        <f t="shared" si="25"/>
        <v>7</v>
      </c>
      <c r="H559" s="116" t="str" cm="1">
        <f t="array" ref="H559">_xlfn.IFS((G559&gt;=2)*(G559&lt;=6), "Weekday", G559=7, "Saturday", G559=1, "Sunday")</f>
        <v>Saturday</v>
      </c>
      <c r="I559" s="116">
        <f t="shared" si="26"/>
        <v>8</v>
      </c>
      <c r="J559" s="116" t="str">
        <f t="shared" si="24"/>
        <v>High season</v>
      </c>
      <c r="K559" s="117" t="str" cm="1">
        <f t="array" ref="K559">_xlfn.IFS(AND(H559="Weekday", J559="High season"), VLOOKUP(B559, high_weekday, 2, 0),
    AND(H559="Saturday", J559="High season"), VLOOKUP(B559, high_saturday, 2, 0),
    AND(H559="Sunday", J559="High season"), VLOOKUP(B559, high_sunday, 2, 0),
    AND(H559="Weekday", J559="Low season"), VLOOKUP(B559, low_weekdays, 2, 0),
    AND(H559="Saturday", J559="Low season"), VLOOKUP(B559, low_saturday, 2, 0),
    AND(H559="Sunday", J559="Low season"), VLOOKUP(B559, low_sunday, 2, 0),
    TRUE, "error")</f>
        <v>Standard</v>
      </c>
    </row>
    <row r="560" spans="1:11" x14ac:dyDescent="0.25">
      <c r="A560" s="111">
        <v>45150</v>
      </c>
      <c r="B560" s="86">
        <v>0.47916666666666702</v>
      </c>
      <c r="C560" s="91">
        <v>25</v>
      </c>
      <c r="D560" s="118">
        <v>23</v>
      </c>
      <c r="E560" s="119">
        <v>0.45833333333333298</v>
      </c>
      <c r="F560" s="119">
        <v>0.47916666666666702</v>
      </c>
      <c r="G560" s="115">
        <f t="shared" si="25"/>
        <v>7</v>
      </c>
      <c r="H560" s="116" t="str" cm="1">
        <f t="array" ref="H560">_xlfn.IFS((G560&gt;=2)*(G560&lt;=6), "Weekday", G560=7, "Saturday", G560=1, "Sunday")</f>
        <v>Saturday</v>
      </c>
      <c r="I560" s="116">
        <f t="shared" si="26"/>
        <v>8</v>
      </c>
      <c r="J560" s="116" t="str">
        <f t="shared" si="24"/>
        <v>High season</v>
      </c>
      <c r="K560" s="117" t="str" cm="1">
        <f t="array" ref="K560">_xlfn.IFS(AND(H560="Weekday", J560="High season"), VLOOKUP(B560, high_weekday, 2, 0),
    AND(H560="Saturday", J560="High season"), VLOOKUP(B560, high_saturday, 2, 0),
    AND(H560="Sunday", J560="High season"), VLOOKUP(B560, high_sunday, 2, 0),
    AND(H560="Weekday", J560="Low season"), VLOOKUP(B560, low_weekdays, 2, 0),
    AND(H560="Saturday", J560="Low season"), VLOOKUP(B560, low_saturday, 2, 0),
    AND(H560="Sunday", J560="Low season"), VLOOKUP(B560, low_sunday, 2, 0),
    TRUE, "error")</f>
        <v>Standard</v>
      </c>
    </row>
    <row r="561" spans="1:11" x14ac:dyDescent="0.25">
      <c r="A561" s="111">
        <v>45150</v>
      </c>
      <c r="B561" s="86">
        <v>0.5</v>
      </c>
      <c r="C561" s="91">
        <v>84</v>
      </c>
      <c r="D561" s="118">
        <v>24</v>
      </c>
      <c r="E561" s="119">
        <v>0.47916666666666702</v>
      </c>
      <c r="F561" s="119">
        <v>0.5</v>
      </c>
      <c r="G561" s="115">
        <f t="shared" si="25"/>
        <v>7</v>
      </c>
      <c r="H561" s="116" t="str" cm="1">
        <f t="array" ref="H561">_xlfn.IFS((G561&gt;=2)*(G561&lt;=6), "Weekday", G561=7, "Saturday", G561=1, "Sunday")</f>
        <v>Saturday</v>
      </c>
      <c r="I561" s="116">
        <f t="shared" si="26"/>
        <v>8</v>
      </c>
      <c r="J561" s="116" t="str">
        <f t="shared" si="24"/>
        <v>High season</v>
      </c>
      <c r="K561" s="117" t="str" cm="1">
        <f t="array" ref="K561">_xlfn.IFS(AND(H561="Weekday", J561="High season"), VLOOKUP(B561, high_weekday, 2, 0),
    AND(H561="Saturday", J561="High season"), VLOOKUP(B561, high_saturday, 2, 0),
    AND(H561="Sunday", J561="High season"), VLOOKUP(B561, high_sunday, 2, 0),
    AND(H561="Weekday", J561="Low season"), VLOOKUP(B561, low_weekdays, 2, 0),
    AND(H561="Saturday", J561="Low season"), VLOOKUP(B561, low_saturday, 2, 0),
    AND(H561="Sunday", J561="Low season"), VLOOKUP(B561, low_sunday, 2, 0),
    TRUE, "error")</f>
        <v>Standard</v>
      </c>
    </row>
    <row r="562" spans="1:11" x14ac:dyDescent="0.25">
      <c r="A562" s="111">
        <v>45150</v>
      </c>
      <c r="B562" s="86">
        <v>0.52083333333333304</v>
      </c>
      <c r="C562" s="91">
        <v>94</v>
      </c>
      <c r="D562" s="118">
        <v>25</v>
      </c>
      <c r="E562" s="119">
        <v>0.5</v>
      </c>
      <c r="F562" s="119">
        <v>0.52083333333333304</v>
      </c>
      <c r="G562" s="115">
        <f t="shared" si="25"/>
        <v>7</v>
      </c>
      <c r="H562" s="116" t="str" cm="1">
        <f t="array" ref="H562">_xlfn.IFS((G562&gt;=2)*(G562&lt;=6), "Weekday", G562=7, "Saturday", G562=1, "Sunday")</f>
        <v>Saturday</v>
      </c>
      <c r="I562" s="116">
        <f t="shared" si="26"/>
        <v>8</v>
      </c>
      <c r="J562" s="116" t="str">
        <f t="shared" si="24"/>
        <v>High season</v>
      </c>
      <c r="K562" s="117" t="str" cm="1">
        <f t="array" ref="K562">_xlfn.IFS(AND(H562="Weekday", J562="High season"), VLOOKUP(B562, high_weekday, 2, 0),
    AND(H562="Saturday", J562="High season"), VLOOKUP(B562, high_saturday, 2, 0),
    AND(H562="Sunday", J562="High season"), VLOOKUP(B562, high_sunday, 2, 0),
    AND(H562="Weekday", J562="Low season"), VLOOKUP(B562, low_weekdays, 2, 0),
    AND(H562="Saturday", J562="Low season"), VLOOKUP(B562, low_saturday, 2, 0),
    AND(H562="Sunday", J562="Low season"), VLOOKUP(B562, low_sunday, 2, 0),
    TRUE, "error")</f>
        <v>Off-peak</v>
      </c>
    </row>
    <row r="563" spans="1:11" x14ac:dyDescent="0.25">
      <c r="A563" s="111">
        <v>45150</v>
      </c>
      <c r="B563" s="86">
        <v>0.54166666666666696</v>
      </c>
      <c r="C563" s="91">
        <v>83</v>
      </c>
      <c r="D563" s="118">
        <v>26</v>
      </c>
      <c r="E563" s="119">
        <v>0.52083333333333304</v>
      </c>
      <c r="F563" s="119">
        <v>0.54166666666666696</v>
      </c>
      <c r="G563" s="115">
        <f t="shared" si="25"/>
        <v>7</v>
      </c>
      <c r="H563" s="116" t="str" cm="1">
        <f t="array" ref="H563">_xlfn.IFS((G563&gt;=2)*(G563&lt;=6), "Weekday", G563=7, "Saturday", G563=1, "Sunday")</f>
        <v>Saturday</v>
      </c>
      <c r="I563" s="116">
        <f t="shared" si="26"/>
        <v>8</v>
      </c>
      <c r="J563" s="116" t="str">
        <f t="shared" si="24"/>
        <v>High season</v>
      </c>
      <c r="K563" s="117" t="str" cm="1">
        <f t="array" ref="K563">_xlfn.IFS(AND(H563="Weekday", J563="High season"), VLOOKUP(B563, high_weekday, 2, 0),
    AND(H563="Saturday", J563="High season"), VLOOKUP(B563, high_saturday, 2, 0),
    AND(H563="Sunday", J563="High season"), VLOOKUP(B563, high_sunday, 2, 0),
    AND(H563="Weekday", J563="Low season"), VLOOKUP(B563, low_weekdays, 2, 0),
    AND(H563="Saturday", J563="Low season"), VLOOKUP(B563, low_saturday, 2, 0),
    AND(H563="Sunday", J563="Low season"), VLOOKUP(B563, low_sunday, 2, 0),
    TRUE, "error")</f>
        <v>Off-peak</v>
      </c>
    </row>
    <row r="564" spans="1:11" x14ac:dyDescent="0.25">
      <c r="A564" s="111">
        <v>45150</v>
      </c>
      <c r="B564" s="86">
        <v>0.5625</v>
      </c>
      <c r="C564" s="91">
        <v>73</v>
      </c>
      <c r="D564" s="118">
        <v>27</v>
      </c>
      <c r="E564" s="119">
        <v>0.54166666666666696</v>
      </c>
      <c r="F564" s="119">
        <v>0.5625</v>
      </c>
      <c r="G564" s="115">
        <f t="shared" si="25"/>
        <v>7</v>
      </c>
      <c r="H564" s="116" t="str" cm="1">
        <f t="array" ref="H564">_xlfn.IFS((G564&gt;=2)*(G564&lt;=6), "Weekday", G564=7, "Saturday", G564=1, "Sunday")</f>
        <v>Saturday</v>
      </c>
      <c r="I564" s="116">
        <f t="shared" si="26"/>
        <v>8</v>
      </c>
      <c r="J564" s="116" t="str">
        <f t="shared" si="24"/>
        <v>High season</v>
      </c>
      <c r="K564" s="117" t="str" cm="1">
        <f t="array" ref="K564">_xlfn.IFS(AND(H564="Weekday", J564="High season"), VLOOKUP(B564, high_weekday, 2, 0),
    AND(H564="Saturday", J564="High season"), VLOOKUP(B564, high_saturday, 2, 0),
    AND(H564="Sunday", J564="High season"), VLOOKUP(B564, high_sunday, 2, 0),
    AND(H564="Weekday", J564="Low season"), VLOOKUP(B564, low_weekdays, 2, 0),
    AND(H564="Saturday", J564="Low season"), VLOOKUP(B564, low_saturday, 2, 0),
    AND(H564="Sunday", J564="Low season"), VLOOKUP(B564, low_sunday, 2, 0),
    TRUE, "error")</f>
        <v>Off-peak</v>
      </c>
    </row>
    <row r="565" spans="1:11" x14ac:dyDescent="0.25">
      <c r="A565" s="111">
        <v>45150</v>
      </c>
      <c r="B565" s="86">
        <v>0.58333333333333304</v>
      </c>
      <c r="C565" s="91">
        <v>99</v>
      </c>
      <c r="D565" s="118">
        <v>28</v>
      </c>
      <c r="E565" s="119">
        <v>0.5625</v>
      </c>
      <c r="F565" s="119">
        <v>0.58333333333333304</v>
      </c>
      <c r="G565" s="115">
        <f t="shared" si="25"/>
        <v>7</v>
      </c>
      <c r="H565" s="116" t="str" cm="1">
        <f t="array" ref="H565">_xlfn.IFS((G565&gt;=2)*(G565&lt;=6), "Weekday", G565=7, "Saturday", G565=1, "Sunday")</f>
        <v>Saturday</v>
      </c>
      <c r="I565" s="116">
        <f t="shared" si="26"/>
        <v>8</v>
      </c>
      <c r="J565" s="116" t="str">
        <f t="shared" si="24"/>
        <v>High season</v>
      </c>
      <c r="K565" s="117" t="str" cm="1">
        <f t="array" ref="K565">_xlfn.IFS(AND(H565="Weekday", J565="High season"), VLOOKUP(B565, high_weekday, 2, 0),
    AND(H565="Saturday", J565="High season"), VLOOKUP(B565, high_saturday, 2, 0),
    AND(H565="Sunday", J565="High season"), VLOOKUP(B565, high_sunday, 2, 0),
    AND(H565="Weekday", J565="Low season"), VLOOKUP(B565, low_weekdays, 2, 0),
    AND(H565="Saturday", J565="Low season"), VLOOKUP(B565, low_saturday, 2, 0),
    AND(H565="Sunday", J565="Low season"), VLOOKUP(B565, low_sunday, 2, 0),
    TRUE, "error")</f>
        <v>Off-peak</v>
      </c>
    </row>
    <row r="566" spans="1:11" x14ac:dyDescent="0.25">
      <c r="A566" s="111">
        <v>45150</v>
      </c>
      <c r="B566" s="86">
        <v>0.60416666666666696</v>
      </c>
      <c r="C566" s="91">
        <v>46</v>
      </c>
      <c r="D566" s="118">
        <v>29</v>
      </c>
      <c r="E566" s="119">
        <v>0.58333333333333304</v>
      </c>
      <c r="F566" s="119">
        <v>0.60416666666666696</v>
      </c>
      <c r="G566" s="115">
        <f t="shared" si="25"/>
        <v>7</v>
      </c>
      <c r="H566" s="116" t="str" cm="1">
        <f t="array" ref="H566">_xlfn.IFS((G566&gt;=2)*(G566&lt;=6), "Weekday", G566=7, "Saturday", G566=1, "Sunday")</f>
        <v>Saturday</v>
      </c>
      <c r="I566" s="116">
        <f t="shared" si="26"/>
        <v>8</v>
      </c>
      <c r="J566" s="116" t="str">
        <f t="shared" si="24"/>
        <v>High season</v>
      </c>
      <c r="K566" s="117" t="str" cm="1">
        <f t="array" ref="K566">_xlfn.IFS(AND(H566="Weekday", J566="High season"), VLOOKUP(B566, high_weekday, 2, 0),
    AND(H566="Saturday", J566="High season"), VLOOKUP(B566, high_saturday, 2, 0),
    AND(H566="Sunday", J566="High season"), VLOOKUP(B566, high_sunday, 2, 0),
    AND(H566="Weekday", J566="Low season"), VLOOKUP(B566, low_weekdays, 2, 0),
    AND(H566="Saturday", J566="Low season"), VLOOKUP(B566, low_saturday, 2, 0),
    AND(H566="Sunday", J566="Low season"), VLOOKUP(B566, low_sunday, 2, 0),
    TRUE, "error")</f>
        <v>Off-peak</v>
      </c>
    </row>
    <row r="567" spans="1:11" x14ac:dyDescent="0.25">
      <c r="A567" s="111">
        <v>45150</v>
      </c>
      <c r="B567" s="86">
        <v>0.625</v>
      </c>
      <c r="C567" s="91">
        <v>88</v>
      </c>
      <c r="D567" s="118">
        <v>30</v>
      </c>
      <c r="E567" s="119">
        <v>0.60416666666666696</v>
      </c>
      <c r="F567" s="119">
        <v>0.625</v>
      </c>
      <c r="G567" s="115">
        <f t="shared" si="25"/>
        <v>7</v>
      </c>
      <c r="H567" s="116" t="str" cm="1">
        <f t="array" ref="H567">_xlfn.IFS((G567&gt;=2)*(G567&lt;=6), "Weekday", G567=7, "Saturday", G567=1, "Sunday")</f>
        <v>Saturday</v>
      </c>
      <c r="I567" s="116">
        <f t="shared" si="26"/>
        <v>8</v>
      </c>
      <c r="J567" s="116" t="str">
        <f t="shared" si="24"/>
        <v>High season</v>
      </c>
      <c r="K567" s="117" t="str" cm="1">
        <f t="array" ref="K567">_xlfn.IFS(AND(H567="Weekday", J567="High season"), VLOOKUP(B567, high_weekday, 2, 0),
    AND(H567="Saturday", J567="High season"), VLOOKUP(B567, high_saturday, 2, 0),
    AND(H567="Sunday", J567="High season"), VLOOKUP(B567, high_sunday, 2, 0),
    AND(H567="Weekday", J567="Low season"), VLOOKUP(B567, low_weekdays, 2, 0),
    AND(H567="Saturday", J567="Low season"), VLOOKUP(B567, low_saturday, 2, 0),
    AND(H567="Sunday", J567="Low season"), VLOOKUP(B567, low_sunday, 2, 0),
    TRUE, "error")</f>
        <v>Off-peak</v>
      </c>
    </row>
    <row r="568" spans="1:11" x14ac:dyDescent="0.25">
      <c r="A568" s="111">
        <v>45150</v>
      </c>
      <c r="B568" s="86">
        <v>0.64583333333333304</v>
      </c>
      <c r="C568" s="91">
        <v>97</v>
      </c>
      <c r="D568" s="118">
        <v>31</v>
      </c>
      <c r="E568" s="119">
        <v>0.625</v>
      </c>
      <c r="F568" s="119">
        <v>0.64583333333333304</v>
      </c>
      <c r="G568" s="115">
        <f t="shared" si="25"/>
        <v>7</v>
      </c>
      <c r="H568" s="116" t="str" cm="1">
        <f t="array" ref="H568">_xlfn.IFS((G568&gt;=2)*(G568&lt;=6), "Weekday", G568=7, "Saturday", G568=1, "Sunday")</f>
        <v>Saturday</v>
      </c>
      <c r="I568" s="116">
        <f t="shared" si="26"/>
        <v>8</v>
      </c>
      <c r="J568" s="116" t="str">
        <f t="shared" si="24"/>
        <v>High season</v>
      </c>
      <c r="K568" s="117" t="str" cm="1">
        <f t="array" ref="K568">_xlfn.IFS(AND(H568="Weekday", J568="High season"), VLOOKUP(B568, high_weekday, 2, 0),
    AND(H568="Saturday", J568="High season"), VLOOKUP(B568, high_saturday, 2, 0),
    AND(H568="Sunday", J568="High season"), VLOOKUP(B568, high_sunday, 2, 0),
    AND(H568="Weekday", J568="Low season"), VLOOKUP(B568, low_weekdays, 2, 0),
    AND(H568="Saturday", J568="Low season"), VLOOKUP(B568, low_saturday, 2, 0),
    AND(H568="Sunday", J568="Low season"), VLOOKUP(B568, low_sunday, 2, 0),
    TRUE, "error")</f>
        <v>Off-peak</v>
      </c>
    </row>
    <row r="569" spans="1:11" x14ac:dyDescent="0.25">
      <c r="A569" s="111">
        <v>45150</v>
      </c>
      <c r="B569" s="86">
        <v>0.66666666666666696</v>
      </c>
      <c r="C569" s="91">
        <v>57</v>
      </c>
      <c r="D569" s="118">
        <v>32</v>
      </c>
      <c r="E569" s="119">
        <v>0.64583333333333304</v>
      </c>
      <c r="F569" s="119">
        <v>0.66666666666666696</v>
      </c>
      <c r="G569" s="115">
        <f t="shared" si="25"/>
        <v>7</v>
      </c>
      <c r="H569" s="116" t="str" cm="1">
        <f t="array" ref="H569">_xlfn.IFS((G569&gt;=2)*(G569&lt;=6), "Weekday", G569=7, "Saturday", G569=1, "Sunday")</f>
        <v>Saturday</v>
      </c>
      <c r="I569" s="116">
        <f t="shared" si="26"/>
        <v>8</v>
      </c>
      <c r="J569" s="116" t="str">
        <f t="shared" si="24"/>
        <v>High season</v>
      </c>
      <c r="K569" s="117" t="str" cm="1">
        <f t="array" ref="K569">_xlfn.IFS(AND(H569="Weekday", J569="High season"), VLOOKUP(B569, high_weekday, 2, 0),
    AND(H569="Saturday", J569="High season"), VLOOKUP(B569, high_saturday, 2, 0),
    AND(H569="Sunday", J569="High season"), VLOOKUP(B569, high_sunday, 2, 0),
    AND(H569="Weekday", J569="Low season"), VLOOKUP(B569, low_weekdays, 2, 0),
    AND(H569="Saturday", J569="Low season"), VLOOKUP(B569, low_saturday, 2, 0),
    AND(H569="Sunday", J569="Low season"), VLOOKUP(B569, low_sunday, 2, 0),
    TRUE, "error")</f>
        <v>Off-peak</v>
      </c>
    </row>
    <row r="570" spans="1:11" x14ac:dyDescent="0.25">
      <c r="A570" s="111">
        <v>45150</v>
      </c>
      <c r="B570" s="86">
        <v>0.6875</v>
      </c>
      <c r="C570" s="91">
        <v>70</v>
      </c>
      <c r="D570" s="118">
        <v>33</v>
      </c>
      <c r="E570" s="119">
        <v>0.66666666666666696</v>
      </c>
      <c r="F570" s="119">
        <v>0.6875</v>
      </c>
      <c r="G570" s="115">
        <f t="shared" si="25"/>
        <v>7</v>
      </c>
      <c r="H570" s="116" t="str" cm="1">
        <f t="array" ref="H570">_xlfn.IFS((G570&gt;=2)*(G570&lt;=6), "Weekday", G570=7, "Saturday", G570=1, "Sunday")</f>
        <v>Saturday</v>
      </c>
      <c r="I570" s="116">
        <f t="shared" si="26"/>
        <v>8</v>
      </c>
      <c r="J570" s="116" t="str">
        <f t="shared" ref="J570:J633" si="27">IF(AND(I570&gt;6, I570&lt;9), "High season", "Low season")</f>
        <v>High season</v>
      </c>
      <c r="K570" s="117" t="str" cm="1">
        <f t="array" ref="K570">_xlfn.IFS(AND(H570="Weekday", J570="High season"), VLOOKUP(B570, high_weekday, 2, 0),
    AND(H570="Saturday", J570="High season"), VLOOKUP(B570, high_saturday, 2, 0),
    AND(H570="Sunday", J570="High season"), VLOOKUP(B570, high_sunday, 2, 0),
    AND(H570="Weekday", J570="Low season"), VLOOKUP(B570, low_weekdays, 2, 0),
    AND(H570="Saturday", J570="Low season"), VLOOKUP(B570, low_saturday, 2, 0),
    AND(H570="Sunday", J570="Low season"), VLOOKUP(B570, low_sunday, 2, 0),
    TRUE, "error")</f>
        <v>Off-peak</v>
      </c>
    </row>
    <row r="571" spans="1:11" x14ac:dyDescent="0.25">
      <c r="A571" s="111">
        <v>45150</v>
      </c>
      <c r="B571" s="86">
        <v>0.70833333333333304</v>
      </c>
      <c r="C571" s="91">
        <v>17</v>
      </c>
      <c r="D571" s="118">
        <v>34</v>
      </c>
      <c r="E571" s="119">
        <v>0.6875</v>
      </c>
      <c r="F571" s="119">
        <v>0.70833333333333304</v>
      </c>
      <c r="G571" s="115">
        <f t="shared" ref="G571:G634" si="28">WEEKDAY(A571)</f>
        <v>7</v>
      </c>
      <c r="H571" s="116" t="str" cm="1">
        <f t="array" ref="H571">_xlfn.IFS((G571&gt;=2)*(G571&lt;=6), "Weekday", G571=7, "Saturday", G571=1, "Sunday")</f>
        <v>Saturday</v>
      </c>
      <c r="I571" s="116">
        <f t="shared" ref="I571:I634" si="29">MONTH(A571)</f>
        <v>8</v>
      </c>
      <c r="J571" s="116" t="str">
        <f t="shared" si="27"/>
        <v>High season</v>
      </c>
      <c r="K571" s="117" t="str" cm="1">
        <f t="array" ref="K571">_xlfn.IFS(AND(H571="Weekday", J571="High season"), VLOOKUP(B571, high_weekday, 2, 0),
    AND(H571="Saturday", J571="High season"), VLOOKUP(B571, high_saturday, 2, 0),
    AND(H571="Sunday", J571="High season"), VLOOKUP(B571, high_sunday, 2, 0),
    AND(H571="Weekday", J571="Low season"), VLOOKUP(B571, low_weekdays, 2, 0),
    AND(H571="Saturday", J571="Low season"), VLOOKUP(B571, low_saturday, 2, 0),
    AND(H571="Sunday", J571="Low season"), VLOOKUP(B571, low_sunday, 2, 0),
    TRUE, "error")</f>
        <v>Off-peak</v>
      </c>
    </row>
    <row r="572" spans="1:11" x14ac:dyDescent="0.25">
      <c r="A572" s="111">
        <v>45150</v>
      </c>
      <c r="B572" s="86">
        <v>0.72916666666666696</v>
      </c>
      <c r="C572" s="91">
        <v>43</v>
      </c>
      <c r="D572" s="118">
        <v>35</v>
      </c>
      <c r="E572" s="119">
        <v>0.70833333333333304</v>
      </c>
      <c r="F572" s="119">
        <v>0.72916666666666696</v>
      </c>
      <c r="G572" s="115">
        <f t="shared" si="28"/>
        <v>7</v>
      </c>
      <c r="H572" s="116" t="str" cm="1">
        <f t="array" ref="H572">_xlfn.IFS((G572&gt;=2)*(G572&lt;=6), "Weekday", G572=7, "Saturday", G572=1, "Sunday")</f>
        <v>Saturday</v>
      </c>
      <c r="I572" s="116">
        <f t="shared" si="29"/>
        <v>8</v>
      </c>
      <c r="J572" s="116" t="str">
        <f t="shared" si="27"/>
        <v>High season</v>
      </c>
      <c r="K572" s="117" t="str" cm="1">
        <f t="array" ref="K572">_xlfn.IFS(AND(H572="Weekday", J572="High season"), VLOOKUP(B572, high_weekday, 2, 0),
    AND(H572="Saturday", J572="High season"), VLOOKUP(B572, high_saturday, 2, 0),
    AND(H572="Sunday", J572="High season"), VLOOKUP(B572, high_sunday, 2, 0),
    AND(H572="Weekday", J572="Low season"), VLOOKUP(B572, low_weekdays, 2, 0),
    AND(H572="Saturday", J572="Low season"), VLOOKUP(B572, low_saturday, 2, 0),
    AND(H572="Sunday", J572="Low season"), VLOOKUP(B572, low_sunday, 2, 0),
    TRUE, "error")</f>
        <v>Off-peak</v>
      </c>
    </row>
    <row r="573" spans="1:11" x14ac:dyDescent="0.25">
      <c r="A573" s="111">
        <v>45150</v>
      </c>
      <c r="B573" s="86">
        <v>0.75</v>
      </c>
      <c r="C573" s="91">
        <v>58</v>
      </c>
      <c r="D573" s="118">
        <v>36</v>
      </c>
      <c r="E573" s="119">
        <v>0.72916666666666696</v>
      </c>
      <c r="F573" s="119">
        <v>0.75</v>
      </c>
      <c r="G573" s="115">
        <f t="shared" si="28"/>
        <v>7</v>
      </c>
      <c r="H573" s="116" t="str" cm="1">
        <f t="array" ref="H573">_xlfn.IFS((G573&gt;=2)*(G573&lt;=6), "Weekday", G573=7, "Saturday", G573=1, "Sunday")</f>
        <v>Saturday</v>
      </c>
      <c r="I573" s="116">
        <f t="shared" si="29"/>
        <v>8</v>
      </c>
      <c r="J573" s="116" t="str">
        <f t="shared" si="27"/>
        <v>High season</v>
      </c>
      <c r="K573" s="117" t="str" cm="1">
        <f t="array" ref="K573">_xlfn.IFS(AND(H573="Weekday", J573="High season"), VLOOKUP(B573, high_weekday, 2, 0),
    AND(H573="Saturday", J573="High season"), VLOOKUP(B573, high_saturday, 2, 0),
    AND(H573="Sunday", J573="High season"), VLOOKUP(B573, high_sunday, 2, 0),
    AND(H573="Weekday", J573="Low season"), VLOOKUP(B573, low_weekdays, 2, 0),
    AND(H573="Saturday", J573="Low season"), VLOOKUP(B573, low_saturday, 2, 0),
    AND(H573="Sunday", J573="Low season"), VLOOKUP(B573, low_sunday, 2, 0),
    TRUE, "error")</f>
        <v>Off-peak</v>
      </c>
    </row>
    <row r="574" spans="1:11" x14ac:dyDescent="0.25">
      <c r="A574" s="111">
        <v>45150</v>
      </c>
      <c r="B574" s="86">
        <v>0.77083333333333304</v>
      </c>
      <c r="C574" s="91">
        <v>83</v>
      </c>
      <c r="D574" s="118">
        <v>37</v>
      </c>
      <c r="E574" s="119">
        <v>0.75</v>
      </c>
      <c r="F574" s="119">
        <v>0.77083333333333304</v>
      </c>
      <c r="G574" s="115">
        <f t="shared" si="28"/>
        <v>7</v>
      </c>
      <c r="H574" s="116" t="str" cm="1">
        <f t="array" ref="H574">_xlfn.IFS((G574&gt;=2)*(G574&lt;=6), "Weekday", G574=7, "Saturday", G574=1, "Sunday")</f>
        <v>Saturday</v>
      </c>
      <c r="I574" s="116">
        <f t="shared" si="29"/>
        <v>8</v>
      </c>
      <c r="J574" s="116" t="str">
        <f t="shared" si="27"/>
        <v>High season</v>
      </c>
      <c r="K574" s="117" t="str" cm="1">
        <f t="array" ref="K574">_xlfn.IFS(AND(H574="Weekday", J574="High season"), VLOOKUP(B574, high_weekday, 2, 0),
    AND(H574="Saturday", J574="High season"), VLOOKUP(B574, high_saturday, 2, 0),
    AND(H574="Sunday", J574="High season"), VLOOKUP(B574, high_sunday, 2, 0),
    AND(H574="Weekday", J574="Low season"), VLOOKUP(B574, low_weekdays, 2, 0),
    AND(H574="Saturday", J574="Low season"), VLOOKUP(B574, low_saturday, 2, 0),
    AND(H574="Sunday", J574="Low season"), VLOOKUP(B574, low_sunday, 2, 0),
    TRUE, "error")</f>
        <v>Standard</v>
      </c>
    </row>
    <row r="575" spans="1:11" x14ac:dyDescent="0.25">
      <c r="A575" s="111">
        <v>45150</v>
      </c>
      <c r="B575" s="86">
        <v>0.79166666666666696</v>
      </c>
      <c r="C575" s="91">
        <v>96</v>
      </c>
      <c r="D575" s="118">
        <v>38</v>
      </c>
      <c r="E575" s="119">
        <v>0.77083333333333304</v>
      </c>
      <c r="F575" s="119">
        <v>0.79166666666666696</v>
      </c>
      <c r="G575" s="115">
        <f t="shared" si="28"/>
        <v>7</v>
      </c>
      <c r="H575" s="116" t="str" cm="1">
        <f t="array" ref="H575">_xlfn.IFS((G575&gt;=2)*(G575&lt;=6), "Weekday", G575=7, "Saturday", G575=1, "Sunday")</f>
        <v>Saturday</v>
      </c>
      <c r="I575" s="116">
        <f t="shared" si="29"/>
        <v>8</v>
      </c>
      <c r="J575" s="116" t="str">
        <f t="shared" si="27"/>
        <v>High season</v>
      </c>
      <c r="K575" s="117" t="str" cm="1">
        <f t="array" ref="K575">_xlfn.IFS(AND(H575="Weekday", J575="High season"), VLOOKUP(B575, high_weekday, 2, 0),
    AND(H575="Saturday", J575="High season"), VLOOKUP(B575, high_saturday, 2, 0),
    AND(H575="Sunday", J575="High season"), VLOOKUP(B575, high_sunday, 2, 0),
    AND(H575="Weekday", J575="Low season"), VLOOKUP(B575, low_weekdays, 2, 0),
    AND(H575="Saturday", J575="Low season"), VLOOKUP(B575, low_saturday, 2, 0),
    AND(H575="Sunday", J575="Low season"), VLOOKUP(B575, low_sunday, 2, 0),
    TRUE, "error")</f>
        <v>Standard</v>
      </c>
    </row>
    <row r="576" spans="1:11" x14ac:dyDescent="0.25">
      <c r="A576" s="111">
        <v>45150</v>
      </c>
      <c r="B576" s="86">
        <v>0.8125</v>
      </c>
      <c r="C576" s="91">
        <v>86</v>
      </c>
      <c r="D576" s="118">
        <v>39</v>
      </c>
      <c r="E576" s="119">
        <v>0.79166666666666696</v>
      </c>
      <c r="F576" s="119">
        <v>0.8125</v>
      </c>
      <c r="G576" s="115">
        <f t="shared" si="28"/>
        <v>7</v>
      </c>
      <c r="H576" s="116" t="str" cm="1">
        <f t="array" ref="H576">_xlfn.IFS((G576&gt;=2)*(G576&lt;=6), "Weekday", G576=7, "Saturday", G576=1, "Sunday")</f>
        <v>Saturday</v>
      </c>
      <c r="I576" s="116">
        <f t="shared" si="29"/>
        <v>8</v>
      </c>
      <c r="J576" s="116" t="str">
        <f t="shared" si="27"/>
        <v>High season</v>
      </c>
      <c r="K576" s="117" t="str" cm="1">
        <f t="array" ref="K576">_xlfn.IFS(AND(H576="Weekday", J576="High season"), VLOOKUP(B576, high_weekday, 2, 0),
    AND(H576="Saturday", J576="High season"), VLOOKUP(B576, high_saturday, 2, 0),
    AND(H576="Sunday", J576="High season"), VLOOKUP(B576, high_sunday, 2, 0),
    AND(H576="Weekday", J576="Low season"), VLOOKUP(B576, low_weekdays, 2, 0),
    AND(H576="Saturday", J576="Low season"), VLOOKUP(B576, low_saturday, 2, 0),
    AND(H576="Sunday", J576="Low season"), VLOOKUP(B576, low_sunday, 2, 0),
    TRUE, "error")</f>
        <v>Standard</v>
      </c>
    </row>
    <row r="577" spans="1:11" x14ac:dyDescent="0.25">
      <c r="A577" s="111">
        <v>45150</v>
      </c>
      <c r="B577" s="86">
        <v>0.83333333333333304</v>
      </c>
      <c r="C577" s="91">
        <v>72</v>
      </c>
      <c r="D577" s="118">
        <v>40</v>
      </c>
      <c r="E577" s="119">
        <v>0.8125</v>
      </c>
      <c r="F577" s="119">
        <v>0.83333333333333304</v>
      </c>
      <c r="G577" s="115">
        <f t="shared" si="28"/>
        <v>7</v>
      </c>
      <c r="H577" s="116" t="str" cm="1">
        <f t="array" ref="H577">_xlfn.IFS((G577&gt;=2)*(G577&lt;=6), "Weekday", G577=7, "Saturday", G577=1, "Sunday")</f>
        <v>Saturday</v>
      </c>
      <c r="I577" s="116">
        <f t="shared" si="29"/>
        <v>8</v>
      </c>
      <c r="J577" s="116" t="str">
        <f t="shared" si="27"/>
        <v>High season</v>
      </c>
      <c r="K577" s="117" t="str" cm="1">
        <f t="array" ref="K577">_xlfn.IFS(AND(H577="Weekday", J577="High season"), VLOOKUP(B577, high_weekday, 2, 0),
    AND(H577="Saturday", J577="High season"), VLOOKUP(B577, high_saturday, 2, 0),
    AND(H577="Sunday", J577="High season"), VLOOKUP(B577, high_sunday, 2, 0),
    AND(H577="Weekday", J577="Low season"), VLOOKUP(B577, low_weekdays, 2, 0),
    AND(H577="Saturday", J577="Low season"), VLOOKUP(B577, low_saturday, 2, 0),
    AND(H577="Sunday", J577="Low season"), VLOOKUP(B577, low_sunday, 2, 0),
    TRUE, "error")</f>
        <v>Standard</v>
      </c>
    </row>
    <row r="578" spans="1:11" x14ac:dyDescent="0.25">
      <c r="A578" s="111">
        <v>45150</v>
      </c>
      <c r="B578" s="86">
        <v>0.85416666666666696</v>
      </c>
      <c r="C578" s="91">
        <v>27</v>
      </c>
      <c r="D578" s="118">
        <v>41</v>
      </c>
      <c r="E578" s="119">
        <v>0.83333333333333304</v>
      </c>
      <c r="F578" s="119">
        <v>0.85416666666666696</v>
      </c>
      <c r="G578" s="115">
        <f t="shared" si="28"/>
        <v>7</v>
      </c>
      <c r="H578" s="116" t="str" cm="1">
        <f t="array" ref="H578">_xlfn.IFS((G578&gt;=2)*(G578&lt;=6), "Weekday", G578=7, "Saturday", G578=1, "Sunday")</f>
        <v>Saturday</v>
      </c>
      <c r="I578" s="116">
        <f t="shared" si="29"/>
        <v>8</v>
      </c>
      <c r="J578" s="116" t="str">
        <f t="shared" si="27"/>
        <v>High season</v>
      </c>
      <c r="K578" s="117" t="str" cm="1">
        <f t="array" ref="K578">_xlfn.IFS(AND(H578="Weekday", J578="High season"), VLOOKUP(B578, high_weekday, 2, 0),
    AND(H578="Saturday", J578="High season"), VLOOKUP(B578, high_saturday, 2, 0),
    AND(H578="Sunday", J578="High season"), VLOOKUP(B578, high_sunday, 2, 0),
    AND(H578="Weekday", J578="Low season"), VLOOKUP(B578, low_weekdays, 2, 0),
    AND(H578="Saturday", J578="Low season"), VLOOKUP(B578, low_saturday, 2, 0),
    AND(H578="Sunday", J578="Low season"), VLOOKUP(B578, low_sunday, 2, 0),
    TRUE, "error")</f>
        <v>Off-peak</v>
      </c>
    </row>
    <row r="579" spans="1:11" x14ac:dyDescent="0.25">
      <c r="A579" s="111">
        <v>45150</v>
      </c>
      <c r="B579" s="86">
        <v>0.875</v>
      </c>
      <c r="C579" s="91">
        <v>53</v>
      </c>
      <c r="D579" s="118">
        <v>42</v>
      </c>
      <c r="E579" s="119">
        <v>0.85416666666666696</v>
      </c>
      <c r="F579" s="119">
        <v>0.875</v>
      </c>
      <c r="G579" s="115">
        <f t="shared" si="28"/>
        <v>7</v>
      </c>
      <c r="H579" s="116" t="str" cm="1">
        <f t="array" ref="H579">_xlfn.IFS((G579&gt;=2)*(G579&lt;=6), "Weekday", G579=7, "Saturday", G579=1, "Sunday")</f>
        <v>Saturday</v>
      </c>
      <c r="I579" s="116">
        <f t="shared" si="29"/>
        <v>8</v>
      </c>
      <c r="J579" s="116" t="str">
        <f t="shared" si="27"/>
        <v>High season</v>
      </c>
      <c r="K579" s="117" t="str" cm="1">
        <f t="array" ref="K579">_xlfn.IFS(AND(H579="Weekday", J579="High season"), VLOOKUP(B579, high_weekday, 2, 0),
    AND(H579="Saturday", J579="High season"), VLOOKUP(B579, high_saturday, 2, 0),
    AND(H579="Sunday", J579="High season"), VLOOKUP(B579, high_sunday, 2, 0),
    AND(H579="Weekday", J579="Low season"), VLOOKUP(B579, low_weekdays, 2, 0),
    AND(H579="Saturday", J579="Low season"), VLOOKUP(B579, low_saturday, 2, 0),
    AND(H579="Sunday", J579="Low season"), VLOOKUP(B579, low_sunday, 2, 0),
    TRUE, "error")</f>
        <v>Off-peak</v>
      </c>
    </row>
    <row r="580" spans="1:11" x14ac:dyDescent="0.25">
      <c r="A580" s="111">
        <v>45150</v>
      </c>
      <c r="B580" s="86">
        <v>0.89583333333333304</v>
      </c>
      <c r="C580" s="91">
        <v>75</v>
      </c>
      <c r="D580" s="118">
        <v>43</v>
      </c>
      <c r="E580" s="119">
        <v>0.875</v>
      </c>
      <c r="F580" s="119">
        <v>0.89583333333333304</v>
      </c>
      <c r="G580" s="115">
        <f t="shared" si="28"/>
        <v>7</v>
      </c>
      <c r="H580" s="116" t="str" cm="1">
        <f t="array" ref="H580">_xlfn.IFS((G580&gt;=2)*(G580&lt;=6), "Weekday", G580=7, "Saturday", G580=1, "Sunday")</f>
        <v>Saturday</v>
      </c>
      <c r="I580" s="116">
        <f t="shared" si="29"/>
        <v>8</v>
      </c>
      <c r="J580" s="116" t="str">
        <f t="shared" si="27"/>
        <v>High season</v>
      </c>
      <c r="K580" s="117" t="str" cm="1">
        <f t="array" ref="K580">_xlfn.IFS(AND(H580="Weekday", J580="High season"), VLOOKUP(B580, high_weekday, 2, 0),
    AND(H580="Saturday", J580="High season"), VLOOKUP(B580, high_saturday, 2, 0),
    AND(H580="Sunday", J580="High season"), VLOOKUP(B580, high_sunday, 2, 0),
    AND(H580="Weekday", J580="Low season"), VLOOKUP(B580, low_weekdays, 2, 0),
    AND(H580="Saturday", J580="Low season"), VLOOKUP(B580, low_saturday, 2, 0),
    AND(H580="Sunday", J580="Low season"), VLOOKUP(B580, low_sunday, 2, 0),
    TRUE, "error")</f>
        <v>Off-peak</v>
      </c>
    </row>
    <row r="581" spans="1:11" x14ac:dyDescent="0.25">
      <c r="A581" s="111">
        <v>45150</v>
      </c>
      <c r="B581" s="86">
        <v>0.91666666666666696</v>
      </c>
      <c r="C581" s="91">
        <v>41</v>
      </c>
      <c r="D581" s="118">
        <v>44</v>
      </c>
      <c r="E581" s="119">
        <v>0.89583333333333304</v>
      </c>
      <c r="F581" s="119">
        <v>0.91666666666666696</v>
      </c>
      <c r="G581" s="115">
        <f t="shared" si="28"/>
        <v>7</v>
      </c>
      <c r="H581" s="116" t="str" cm="1">
        <f t="array" ref="H581">_xlfn.IFS((G581&gt;=2)*(G581&lt;=6), "Weekday", G581=7, "Saturday", G581=1, "Sunday")</f>
        <v>Saturday</v>
      </c>
      <c r="I581" s="116">
        <f t="shared" si="29"/>
        <v>8</v>
      </c>
      <c r="J581" s="116" t="str">
        <f t="shared" si="27"/>
        <v>High season</v>
      </c>
      <c r="K581" s="117" t="str" cm="1">
        <f t="array" ref="K581">_xlfn.IFS(AND(H581="Weekday", J581="High season"), VLOOKUP(B581, high_weekday, 2, 0),
    AND(H581="Saturday", J581="High season"), VLOOKUP(B581, high_saturday, 2, 0),
    AND(H581="Sunday", J581="High season"), VLOOKUP(B581, high_sunday, 2, 0),
    AND(H581="Weekday", J581="Low season"), VLOOKUP(B581, low_weekdays, 2, 0),
    AND(H581="Saturday", J581="Low season"), VLOOKUP(B581, low_saturday, 2, 0),
    AND(H581="Sunday", J581="Low season"), VLOOKUP(B581, low_sunday, 2, 0),
    TRUE, "error")</f>
        <v>Off-peak</v>
      </c>
    </row>
    <row r="582" spans="1:11" x14ac:dyDescent="0.25">
      <c r="A582" s="111">
        <v>45150</v>
      </c>
      <c r="B582" s="86">
        <v>0.9375</v>
      </c>
      <c r="C582" s="91">
        <v>100</v>
      </c>
      <c r="D582" s="118">
        <v>45</v>
      </c>
      <c r="E582" s="119">
        <v>0.91666666666666696</v>
      </c>
      <c r="F582" s="119">
        <v>0.9375</v>
      </c>
      <c r="G582" s="115">
        <f t="shared" si="28"/>
        <v>7</v>
      </c>
      <c r="H582" s="116" t="str" cm="1">
        <f t="array" ref="H582">_xlfn.IFS((G582&gt;=2)*(G582&lt;=6), "Weekday", G582=7, "Saturday", G582=1, "Sunday")</f>
        <v>Saturday</v>
      </c>
      <c r="I582" s="116">
        <f t="shared" si="29"/>
        <v>8</v>
      </c>
      <c r="J582" s="116" t="str">
        <f t="shared" si="27"/>
        <v>High season</v>
      </c>
      <c r="K582" s="117" t="str" cm="1">
        <f t="array" ref="K582">_xlfn.IFS(AND(H582="Weekday", J582="High season"), VLOOKUP(B582, high_weekday, 2, 0),
    AND(H582="Saturday", J582="High season"), VLOOKUP(B582, high_saturday, 2, 0),
    AND(H582="Sunday", J582="High season"), VLOOKUP(B582, high_sunday, 2, 0),
    AND(H582="Weekday", J582="Low season"), VLOOKUP(B582, low_weekdays, 2, 0),
    AND(H582="Saturday", J582="Low season"), VLOOKUP(B582, low_saturday, 2, 0),
    AND(H582="Sunday", J582="Low season"), VLOOKUP(B582, low_sunday, 2, 0),
    TRUE, "error")</f>
        <v>Off-peak</v>
      </c>
    </row>
    <row r="583" spans="1:11" x14ac:dyDescent="0.25">
      <c r="A583" s="111">
        <v>45150</v>
      </c>
      <c r="B583" s="86">
        <v>0.95833333333333304</v>
      </c>
      <c r="C583" s="91">
        <v>25</v>
      </c>
      <c r="D583" s="118">
        <v>46</v>
      </c>
      <c r="E583" s="119">
        <v>0.9375</v>
      </c>
      <c r="F583" s="119">
        <v>0.95833333333333304</v>
      </c>
      <c r="G583" s="115">
        <f t="shared" si="28"/>
        <v>7</v>
      </c>
      <c r="H583" s="116" t="str" cm="1">
        <f t="array" ref="H583">_xlfn.IFS((G583&gt;=2)*(G583&lt;=6), "Weekday", G583=7, "Saturday", G583=1, "Sunday")</f>
        <v>Saturday</v>
      </c>
      <c r="I583" s="116">
        <f t="shared" si="29"/>
        <v>8</v>
      </c>
      <c r="J583" s="116" t="str">
        <f t="shared" si="27"/>
        <v>High season</v>
      </c>
      <c r="K583" s="117" t="str" cm="1">
        <f t="array" ref="K583">_xlfn.IFS(AND(H583="Weekday", J583="High season"), VLOOKUP(B583, high_weekday, 2, 0),
    AND(H583="Saturday", J583="High season"), VLOOKUP(B583, high_saturday, 2, 0),
    AND(H583="Sunday", J583="High season"), VLOOKUP(B583, high_sunday, 2, 0),
    AND(H583="Weekday", J583="Low season"), VLOOKUP(B583, low_weekdays, 2, 0),
    AND(H583="Saturday", J583="Low season"), VLOOKUP(B583, low_saturday, 2, 0),
    AND(H583="Sunday", J583="Low season"), VLOOKUP(B583, low_sunday, 2, 0),
    TRUE, "error")</f>
        <v>Off-peak</v>
      </c>
    </row>
    <row r="584" spans="1:11" x14ac:dyDescent="0.25">
      <c r="A584" s="111">
        <v>45150</v>
      </c>
      <c r="B584" s="86">
        <v>0.97916666666666696</v>
      </c>
      <c r="C584" s="91">
        <v>32</v>
      </c>
      <c r="D584" s="118">
        <v>47</v>
      </c>
      <c r="E584" s="119">
        <v>0.95833333333333304</v>
      </c>
      <c r="F584" s="119">
        <v>0.97916666666666696</v>
      </c>
      <c r="G584" s="115">
        <f t="shared" si="28"/>
        <v>7</v>
      </c>
      <c r="H584" s="116" t="str" cm="1">
        <f t="array" ref="H584">_xlfn.IFS((G584&gt;=2)*(G584&lt;=6), "Weekday", G584=7, "Saturday", G584=1, "Sunday")</f>
        <v>Saturday</v>
      </c>
      <c r="I584" s="116">
        <f t="shared" si="29"/>
        <v>8</v>
      </c>
      <c r="J584" s="116" t="str">
        <f t="shared" si="27"/>
        <v>High season</v>
      </c>
      <c r="K584" s="117" t="str" cm="1">
        <f t="array" ref="K584">_xlfn.IFS(AND(H584="Weekday", J584="High season"), VLOOKUP(B584, high_weekday, 2, 0),
    AND(H584="Saturday", J584="High season"), VLOOKUP(B584, high_saturday, 2, 0),
    AND(H584="Sunday", J584="High season"), VLOOKUP(B584, high_sunday, 2, 0),
    AND(H584="Weekday", J584="Low season"), VLOOKUP(B584, low_weekdays, 2, 0),
    AND(H584="Saturday", J584="Low season"), VLOOKUP(B584, low_saturday, 2, 0),
    AND(H584="Sunday", J584="Low season"), VLOOKUP(B584, low_sunday, 2, 0),
    TRUE, "error")</f>
        <v>Off-peak</v>
      </c>
    </row>
    <row r="585" spans="1:11" x14ac:dyDescent="0.25">
      <c r="A585" s="111">
        <v>45150</v>
      </c>
      <c r="B585" s="86">
        <v>1</v>
      </c>
      <c r="C585" s="91">
        <v>37</v>
      </c>
      <c r="D585" s="118">
        <v>48</v>
      </c>
      <c r="E585" s="119">
        <v>0.97916666666666696</v>
      </c>
      <c r="F585" s="119">
        <v>1</v>
      </c>
      <c r="G585" s="115">
        <f t="shared" si="28"/>
        <v>7</v>
      </c>
      <c r="H585" s="116" t="str" cm="1">
        <f t="array" ref="H585">_xlfn.IFS((G585&gt;=2)*(G585&lt;=6), "Weekday", G585=7, "Saturday", G585=1, "Sunday")</f>
        <v>Saturday</v>
      </c>
      <c r="I585" s="116">
        <f t="shared" si="29"/>
        <v>8</v>
      </c>
      <c r="J585" s="116" t="str">
        <f t="shared" si="27"/>
        <v>High season</v>
      </c>
      <c r="K585" s="117" t="str" cm="1">
        <f t="array" ref="K585">_xlfn.IFS(AND(H585="Weekday", J585="High season"), VLOOKUP(B585, high_weekday, 2, 0),
    AND(H585="Saturday", J585="High season"), VLOOKUP(B585, high_saturday, 2, 0),
    AND(H585="Sunday", J585="High season"), VLOOKUP(B585, high_sunday, 2, 0),
    AND(H585="Weekday", J585="Low season"), VLOOKUP(B585, low_weekdays, 2, 0),
    AND(H585="Saturday", J585="Low season"), VLOOKUP(B585, low_saturday, 2, 0),
    AND(H585="Sunday", J585="Low season"), VLOOKUP(B585, low_sunday, 2, 0),
    TRUE, "error")</f>
        <v>Off-peak</v>
      </c>
    </row>
    <row r="586" spans="1:11" x14ac:dyDescent="0.25">
      <c r="A586" s="111">
        <v>45151</v>
      </c>
      <c r="B586" s="86">
        <v>2.0833333333333332E-2</v>
      </c>
      <c r="C586" s="91">
        <v>12</v>
      </c>
      <c r="D586" s="118">
        <v>1</v>
      </c>
      <c r="E586" s="119">
        <v>0</v>
      </c>
      <c r="F586" s="119">
        <v>2.0833333333333332E-2</v>
      </c>
      <c r="G586" s="115">
        <f t="shared" si="28"/>
        <v>1</v>
      </c>
      <c r="H586" s="116" t="str" cm="1">
        <f t="array" ref="H586">_xlfn.IFS((G586&gt;=2)*(G586&lt;=6), "Weekday", G586=7, "Saturday", G586=1, "Sunday")</f>
        <v>Sunday</v>
      </c>
      <c r="I586" s="116">
        <f t="shared" si="29"/>
        <v>8</v>
      </c>
      <c r="J586" s="116" t="str">
        <f t="shared" si="27"/>
        <v>High season</v>
      </c>
      <c r="K586" s="117" t="str" cm="1">
        <f t="array" ref="K586">_xlfn.IFS(AND(H586="Weekday", J586="High season"), VLOOKUP(B586, high_weekday, 2, 0),
    AND(H586="Saturday", J586="High season"), VLOOKUP(B586, high_saturday, 2, 0),
    AND(H586="Sunday", J586="High season"), VLOOKUP(B586, high_sunday, 2, 0),
    AND(H586="Weekday", J586="Low season"), VLOOKUP(B586, low_weekdays, 2, 0),
    AND(H586="Saturday", J586="Low season"), VLOOKUP(B586, low_saturday, 2, 0),
    AND(H586="Sunday", J586="Low season"), VLOOKUP(B586, low_sunday, 2, 0),
    TRUE, "error")</f>
        <v>Off-peak</v>
      </c>
    </row>
    <row r="587" spans="1:11" x14ac:dyDescent="0.25">
      <c r="A587" s="111">
        <v>45151</v>
      </c>
      <c r="B587" s="86">
        <v>4.1666666666666664E-2</v>
      </c>
      <c r="C587" s="91">
        <v>10</v>
      </c>
      <c r="D587" s="118">
        <v>2</v>
      </c>
      <c r="E587" s="119">
        <v>2.0833333333333332E-2</v>
      </c>
      <c r="F587" s="119">
        <v>4.1666666666666664E-2</v>
      </c>
      <c r="G587" s="115">
        <f t="shared" si="28"/>
        <v>1</v>
      </c>
      <c r="H587" s="116" t="str" cm="1">
        <f t="array" ref="H587">_xlfn.IFS((G587&gt;=2)*(G587&lt;=6), "Weekday", G587=7, "Saturday", G587=1, "Sunday")</f>
        <v>Sunday</v>
      </c>
      <c r="I587" s="116">
        <f t="shared" si="29"/>
        <v>8</v>
      </c>
      <c r="J587" s="116" t="str">
        <f t="shared" si="27"/>
        <v>High season</v>
      </c>
      <c r="K587" s="117" t="str" cm="1">
        <f t="array" ref="K587">_xlfn.IFS(AND(H587="Weekday", J587="High season"), VLOOKUP(B587, high_weekday, 2, 0),
    AND(H587="Saturday", J587="High season"), VLOOKUP(B587, high_saturday, 2, 0),
    AND(H587="Sunday", J587="High season"), VLOOKUP(B587, high_sunday, 2, 0),
    AND(H587="Weekday", J587="Low season"), VLOOKUP(B587, low_weekdays, 2, 0),
    AND(H587="Saturday", J587="Low season"), VLOOKUP(B587, low_saturday, 2, 0),
    AND(H587="Sunday", J587="Low season"), VLOOKUP(B587, low_sunday, 2, 0),
    TRUE, "error")</f>
        <v>Off-peak</v>
      </c>
    </row>
    <row r="588" spans="1:11" x14ac:dyDescent="0.25">
      <c r="A588" s="111">
        <v>45151</v>
      </c>
      <c r="B588" s="86">
        <v>6.25E-2</v>
      </c>
      <c r="C588" s="91">
        <v>81</v>
      </c>
      <c r="D588" s="118">
        <v>3</v>
      </c>
      <c r="E588" s="119">
        <v>4.1666666666666664E-2</v>
      </c>
      <c r="F588" s="119">
        <v>6.25E-2</v>
      </c>
      <c r="G588" s="115">
        <f t="shared" si="28"/>
        <v>1</v>
      </c>
      <c r="H588" s="116" t="str" cm="1">
        <f t="array" ref="H588">_xlfn.IFS((G588&gt;=2)*(G588&lt;=6), "Weekday", G588=7, "Saturday", G588=1, "Sunday")</f>
        <v>Sunday</v>
      </c>
      <c r="I588" s="116">
        <f t="shared" si="29"/>
        <v>8</v>
      </c>
      <c r="J588" s="116" t="str">
        <f t="shared" si="27"/>
        <v>High season</v>
      </c>
      <c r="K588" s="117" t="str" cm="1">
        <f t="array" ref="K588">_xlfn.IFS(AND(H588="Weekday", J588="High season"), VLOOKUP(B588, high_weekday, 2, 0),
    AND(H588="Saturday", J588="High season"), VLOOKUP(B588, high_saturday, 2, 0),
    AND(H588="Sunday", J588="High season"), VLOOKUP(B588, high_sunday, 2, 0),
    AND(H588="Weekday", J588="Low season"), VLOOKUP(B588, low_weekdays, 2, 0),
    AND(H588="Saturday", J588="Low season"), VLOOKUP(B588, low_saturday, 2, 0),
    AND(H588="Sunday", J588="Low season"), VLOOKUP(B588, low_sunday, 2, 0),
    TRUE, "error")</f>
        <v>Off-peak</v>
      </c>
    </row>
    <row r="589" spans="1:11" x14ac:dyDescent="0.25">
      <c r="A589" s="111">
        <v>45151</v>
      </c>
      <c r="B589" s="86">
        <v>8.3333333333333301E-2</v>
      </c>
      <c r="C589" s="91">
        <v>34</v>
      </c>
      <c r="D589" s="118">
        <v>4</v>
      </c>
      <c r="E589" s="119">
        <v>6.25E-2</v>
      </c>
      <c r="F589" s="119">
        <v>8.3333333333333301E-2</v>
      </c>
      <c r="G589" s="115">
        <f t="shared" si="28"/>
        <v>1</v>
      </c>
      <c r="H589" s="116" t="str" cm="1">
        <f t="array" ref="H589">_xlfn.IFS((G589&gt;=2)*(G589&lt;=6), "Weekday", G589=7, "Saturday", G589=1, "Sunday")</f>
        <v>Sunday</v>
      </c>
      <c r="I589" s="116">
        <f t="shared" si="29"/>
        <v>8</v>
      </c>
      <c r="J589" s="116" t="str">
        <f t="shared" si="27"/>
        <v>High season</v>
      </c>
      <c r="K589" s="117" t="str" cm="1">
        <f t="array" ref="K589">_xlfn.IFS(AND(H589="Weekday", J589="High season"), VLOOKUP(B589, high_weekday, 2, 0),
    AND(H589="Saturday", J589="High season"), VLOOKUP(B589, high_saturday, 2, 0),
    AND(H589="Sunday", J589="High season"), VLOOKUP(B589, high_sunday, 2, 0),
    AND(H589="Weekday", J589="Low season"), VLOOKUP(B589, low_weekdays, 2, 0),
    AND(H589="Saturday", J589="Low season"), VLOOKUP(B589, low_saturday, 2, 0),
    AND(H589="Sunday", J589="Low season"), VLOOKUP(B589, low_sunday, 2, 0),
    TRUE, "error")</f>
        <v>Off-peak</v>
      </c>
    </row>
    <row r="590" spans="1:11" x14ac:dyDescent="0.25">
      <c r="A590" s="111">
        <v>45151</v>
      </c>
      <c r="B590" s="86">
        <v>0.104166666666667</v>
      </c>
      <c r="C590" s="91">
        <v>67</v>
      </c>
      <c r="D590" s="118">
        <v>5</v>
      </c>
      <c r="E590" s="119">
        <v>8.3333333333333301E-2</v>
      </c>
      <c r="F590" s="119">
        <v>0.104166666666667</v>
      </c>
      <c r="G590" s="115">
        <f t="shared" si="28"/>
        <v>1</v>
      </c>
      <c r="H590" s="116" t="str" cm="1">
        <f t="array" ref="H590">_xlfn.IFS((G590&gt;=2)*(G590&lt;=6), "Weekday", G590=7, "Saturday", G590=1, "Sunday")</f>
        <v>Sunday</v>
      </c>
      <c r="I590" s="116">
        <f t="shared" si="29"/>
        <v>8</v>
      </c>
      <c r="J590" s="116" t="str">
        <f t="shared" si="27"/>
        <v>High season</v>
      </c>
      <c r="K590" s="117" t="str" cm="1">
        <f t="array" ref="K590">_xlfn.IFS(AND(H590="Weekday", J590="High season"), VLOOKUP(B590, high_weekday, 2, 0),
    AND(H590="Saturday", J590="High season"), VLOOKUP(B590, high_saturday, 2, 0),
    AND(H590="Sunday", J590="High season"), VLOOKUP(B590, high_sunday, 2, 0),
    AND(H590="Weekday", J590="Low season"), VLOOKUP(B590, low_weekdays, 2, 0),
    AND(H590="Saturday", J590="Low season"), VLOOKUP(B590, low_saturday, 2, 0),
    AND(H590="Sunday", J590="Low season"), VLOOKUP(B590, low_sunday, 2, 0),
    TRUE, "error")</f>
        <v>Off-peak</v>
      </c>
    </row>
    <row r="591" spans="1:11" x14ac:dyDescent="0.25">
      <c r="A591" s="111">
        <v>45151</v>
      </c>
      <c r="B591" s="86">
        <v>0.125</v>
      </c>
      <c r="C591" s="91">
        <v>26</v>
      </c>
      <c r="D591" s="118">
        <v>6</v>
      </c>
      <c r="E591" s="119">
        <v>0.104166666666667</v>
      </c>
      <c r="F591" s="119">
        <v>0.125</v>
      </c>
      <c r="G591" s="115">
        <f t="shared" si="28"/>
        <v>1</v>
      </c>
      <c r="H591" s="116" t="str" cm="1">
        <f t="array" ref="H591">_xlfn.IFS((G591&gt;=2)*(G591&lt;=6), "Weekday", G591=7, "Saturday", G591=1, "Sunday")</f>
        <v>Sunday</v>
      </c>
      <c r="I591" s="116">
        <f t="shared" si="29"/>
        <v>8</v>
      </c>
      <c r="J591" s="116" t="str">
        <f t="shared" si="27"/>
        <v>High season</v>
      </c>
      <c r="K591" s="117" t="str" cm="1">
        <f t="array" ref="K591">_xlfn.IFS(AND(H591="Weekday", J591="High season"), VLOOKUP(B591, high_weekday, 2, 0),
    AND(H591="Saturday", J591="High season"), VLOOKUP(B591, high_saturday, 2, 0),
    AND(H591="Sunday", J591="High season"), VLOOKUP(B591, high_sunday, 2, 0),
    AND(H591="Weekday", J591="Low season"), VLOOKUP(B591, low_weekdays, 2, 0),
    AND(H591="Saturday", J591="Low season"), VLOOKUP(B591, low_saturday, 2, 0),
    AND(H591="Sunday", J591="Low season"), VLOOKUP(B591, low_sunday, 2, 0),
    TRUE, "error")</f>
        <v>Off-peak</v>
      </c>
    </row>
    <row r="592" spans="1:11" x14ac:dyDescent="0.25">
      <c r="A592" s="111">
        <v>45151</v>
      </c>
      <c r="B592" s="86">
        <v>0.14583333333333301</v>
      </c>
      <c r="C592" s="91">
        <v>22</v>
      </c>
      <c r="D592" s="118">
        <v>7</v>
      </c>
      <c r="E592" s="119">
        <v>0.125</v>
      </c>
      <c r="F592" s="119">
        <v>0.14583333333333301</v>
      </c>
      <c r="G592" s="115">
        <f t="shared" si="28"/>
        <v>1</v>
      </c>
      <c r="H592" s="116" t="str" cm="1">
        <f t="array" ref="H592">_xlfn.IFS((G592&gt;=2)*(G592&lt;=6), "Weekday", G592=7, "Saturday", G592=1, "Sunday")</f>
        <v>Sunday</v>
      </c>
      <c r="I592" s="116">
        <f t="shared" si="29"/>
        <v>8</v>
      </c>
      <c r="J592" s="116" t="str">
        <f t="shared" si="27"/>
        <v>High season</v>
      </c>
      <c r="K592" s="117" t="str" cm="1">
        <f t="array" ref="K592">_xlfn.IFS(AND(H592="Weekday", J592="High season"), VLOOKUP(B592, high_weekday, 2, 0),
    AND(H592="Saturday", J592="High season"), VLOOKUP(B592, high_saturday, 2, 0),
    AND(H592="Sunday", J592="High season"), VLOOKUP(B592, high_sunday, 2, 0),
    AND(H592="Weekday", J592="Low season"), VLOOKUP(B592, low_weekdays, 2, 0),
    AND(H592="Saturday", J592="Low season"), VLOOKUP(B592, low_saturday, 2, 0),
    AND(H592="Sunday", J592="Low season"), VLOOKUP(B592, low_sunday, 2, 0),
    TRUE, "error")</f>
        <v>Off-peak</v>
      </c>
    </row>
    <row r="593" spans="1:11" x14ac:dyDescent="0.25">
      <c r="A593" s="111">
        <v>45151</v>
      </c>
      <c r="B593" s="86">
        <v>0.16666666666666699</v>
      </c>
      <c r="C593" s="91">
        <v>69</v>
      </c>
      <c r="D593" s="118">
        <v>8</v>
      </c>
      <c r="E593" s="119">
        <v>0.14583333333333301</v>
      </c>
      <c r="F593" s="119">
        <v>0.16666666666666699</v>
      </c>
      <c r="G593" s="115">
        <f t="shared" si="28"/>
        <v>1</v>
      </c>
      <c r="H593" s="116" t="str" cm="1">
        <f t="array" ref="H593">_xlfn.IFS((G593&gt;=2)*(G593&lt;=6), "Weekday", G593=7, "Saturday", G593=1, "Sunday")</f>
        <v>Sunday</v>
      </c>
      <c r="I593" s="116">
        <f t="shared" si="29"/>
        <v>8</v>
      </c>
      <c r="J593" s="116" t="str">
        <f t="shared" si="27"/>
        <v>High season</v>
      </c>
      <c r="K593" s="117" t="str" cm="1">
        <f t="array" ref="K593">_xlfn.IFS(AND(H593="Weekday", J593="High season"), VLOOKUP(B593, high_weekday, 2, 0),
    AND(H593="Saturday", J593="High season"), VLOOKUP(B593, high_saturday, 2, 0),
    AND(H593="Sunday", J593="High season"), VLOOKUP(B593, high_sunday, 2, 0),
    AND(H593="Weekday", J593="Low season"), VLOOKUP(B593, low_weekdays, 2, 0),
    AND(H593="Saturday", J593="Low season"), VLOOKUP(B593, low_saturday, 2, 0),
    AND(H593="Sunday", J593="Low season"), VLOOKUP(B593, low_sunday, 2, 0),
    TRUE, "error")</f>
        <v>Off-peak</v>
      </c>
    </row>
    <row r="594" spans="1:11" x14ac:dyDescent="0.25">
      <c r="A594" s="111">
        <v>45151</v>
      </c>
      <c r="B594" s="86">
        <v>0.1875</v>
      </c>
      <c r="C594" s="91">
        <v>88</v>
      </c>
      <c r="D594" s="118">
        <v>9</v>
      </c>
      <c r="E594" s="119">
        <v>0.16666666666666699</v>
      </c>
      <c r="F594" s="119">
        <v>0.1875</v>
      </c>
      <c r="G594" s="115">
        <f t="shared" si="28"/>
        <v>1</v>
      </c>
      <c r="H594" s="116" t="str" cm="1">
        <f t="array" ref="H594">_xlfn.IFS((G594&gt;=2)*(G594&lt;=6), "Weekday", G594=7, "Saturday", G594=1, "Sunday")</f>
        <v>Sunday</v>
      </c>
      <c r="I594" s="116">
        <f t="shared" si="29"/>
        <v>8</v>
      </c>
      <c r="J594" s="116" t="str">
        <f t="shared" si="27"/>
        <v>High season</v>
      </c>
      <c r="K594" s="117" t="str" cm="1">
        <f t="array" ref="K594">_xlfn.IFS(AND(H594="Weekday", J594="High season"), VLOOKUP(B594, high_weekday, 2, 0),
    AND(H594="Saturday", J594="High season"), VLOOKUP(B594, high_saturday, 2, 0),
    AND(H594="Sunday", J594="High season"), VLOOKUP(B594, high_sunday, 2, 0),
    AND(H594="Weekday", J594="Low season"), VLOOKUP(B594, low_weekdays, 2, 0),
    AND(H594="Saturday", J594="Low season"), VLOOKUP(B594, low_saturday, 2, 0),
    AND(H594="Sunday", J594="Low season"), VLOOKUP(B594, low_sunday, 2, 0),
    TRUE, "error")</f>
        <v>Off-peak</v>
      </c>
    </row>
    <row r="595" spans="1:11" x14ac:dyDescent="0.25">
      <c r="A595" s="111">
        <v>45151</v>
      </c>
      <c r="B595" s="86">
        <v>0.20833333333333301</v>
      </c>
      <c r="C595" s="91">
        <v>15</v>
      </c>
      <c r="D595" s="118">
        <v>10</v>
      </c>
      <c r="E595" s="119">
        <v>0.1875</v>
      </c>
      <c r="F595" s="119">
        <v>0.20833333333333301</v>
      </c>
      <c r="G595" s="115">
        <f t="shared" si="28"/>
        <v>1</v>
      </c>
      <c r="H595" s="116" t="str" cm="1">
        <f t="array" ref="H595">_xlfn.IFS((G595&gt;=2)*(G595&lt;=6), "Weekday", G595=7, "Saturday", G595=1, "Sunday")</f>
        <v>Sunday</v>
      </c>
      <c r="I595" s="116">
        <f t="shared" si="29"/>
        <v>8</v>
      </c>
      <c r="J595" s="116" t="str">
        <f t="shared" si="27"/>
        <v>High season</v>
      </c>
      <c r="K595" s="117" t="str" cm="1">
        <f t="array" ref="K595">_xlfn.IFS(AND(H595="Weekday", J595="High season"), VLOOKUP(B595, high_weekday, 2, 0),
    AND(H595="Saturday", J595="High season"), VLOOKUP(B595, high_saturday, 2, 0),
    AND(H595="Sunday", J595="High season"), VLOOKUP(B595, high_sunday, 2, 0),
    AND(H595="Weekday", J595="Low season"), VLOOKUP(B595, low_weekdays, 2, 0),
    AND(H595="Saturday", J595="Low season"), VLOOKUP(B595, low_saturday, 2, 0),
    AND(H595="Sunday", J595="Low season"), VLOOKUP(B595, low_sunday, 2, 0),
    TRUE, "error")</f>
        <v>Off-peak</v>
      </c>
    </row>
    <row r="596" spans="1:11" x14ac:dyDescent="0.25">
      <c r="A596" s="111">
        <v>45151</v>
      </c>
      <c r="B596" s="86">
        <v>0.22916666666666699</v>
      </c>
      <c r="C596" s="91">
        <v>22</v>
      </c>
      <c r="D596" s="118">
        <v>11</v>
      </c>
      <c r="E596" s="119">
        <v>0.20833333333333301</v>
      </c>
      <c r="F596" s="119">
        <v>0.22916666666666699</v>
      </c>
      <c r="G596" s="115">
        <f t="shared" si="28"/>
        <v>1</v>
      </c>
      <c r="H596" s="116" t="str" cm="1">
        <f t="array" ref="H596">_xlfn.IFS((G596&gt;=2)*(G596&lt;=6), "Weekday", G596=7, "Saturday", G596=1, "Sunday")</f>
        <v>Sunday</v>
      </c>
      <c r="I596" s="116">
        <f t="shared" si="29"/>
        <v>8</v>
      </c>
      <c r="J596" s="116" t="str">
        <f t="shared" si="27"/>
        <v>High season</v>
      </c>
      <c r="K596" s="117" t="str" cm="1">
        <f t="array" ref="K596">_xlfn.IFS(AND(H596="Weekday", J596="High season"), VLOOKUP(B596, high_weekday, 2, 0),
    AND(H596="Saturday", J596="High season"), VLOOKUP(B596, high_saturday, 2, 0),
    AND(H596="Sunday", J596="High season"), VLOOKUP(B596, high_sunday, 2, 0),
    AND(H596="Weekday", J596="Low season"), VLOOKUP(B596, low_weekdays, 2, 0),
    AND(H596="Saturday", J596="Low season"), VLOOKUP(B596, low_saturday, 2, 0),
    AND(H596="Sunday", J596="Low season"), VLOOKUP(B596, low_sunday, 2, 0),
    TRUE, "error")</f>
        <v>Off-peak</v>
      </c>
    </row>
    <row r="597" spans="1:11" x14ac:dyDescent="0.25">
      <c r="A597" s="111">
        <v>45151</v>
      </c>
      <c r="B597" s="86">
        <v>0.25</v>
      </c>
      <c r="C597" s="91">
        <v>20</v>
      </c>
      <c r="D597" s="118">
        <v>12</v>
      </c>
      <c r="E597" s="119">
        <v>0.22916666666666699</v>
      </c>
      <c r="F597" s="119">
        <v>0.25</v>
      </c>
      <c r="G597" s="115">
        <f t="shared" si="28"/>
        <v>1</v>
      </c>
      <c r="H597" s="116" t="str" cm="1">
        <f t="array" ref="H597">_xlfn.IFS((G597&gt;=2)*(G597&lt;=6), "Weekday", G597=7, "Saturday", G597=1, "Sunday")</f>
        <v>Sunday</v>
      </c>
      <c r="I597" s="116">
        <f t="shared" si="29"/>
        <v>8</v>
      </c>
      <c r="J597" s="116" t="str">
        <f t="shared" si="27"/>
        <v>High season</v>
      </c>
      <c r="K597" s="117" t="str" cm="1">
        <f t="array" ref="K597">_xlfn.IFS(AND(H597="Weekday", J597="High season"), VLOOKUP(B597, high_weekday, 2, 0),
    AND(H597="Saturday", J597="High season"), VLOOKUP(B597, high_saturday, 2, 0),
    AND(H597="Sunday", J597="High season"), VLOOKUP(B597, high_sunday, 2, 0),
    AND(H597="Weekday", J597="Low season"), VLOOKUP(B597, low_weekdays, 2, 0),
    AND(H597="Saturday", J597="Low season"), VLOOKUP(B597, low_saturday, 2, 0),
    AND(H597="Sunday", J597="Low season"), VLOOKUP(B597, low_sunday, 2, 0),
    TRUE, "error")</f>
        <v>Off-peak</v>
      </c>
    </row>
    <row r="598" spans="1:11" x14ac:dyDescent="0.25">
      <c r="A598" s="111">
        <v>45151</v>
      </c>
      <c r="B598" s="86">
        <v>0.27083333333333298</v>
      </c>
      <c r="C598" s="91">
        <v>93</v>
      </c>
      <c r="D598" s="118">
        <v>13</v>
      </c>
      <c r="E598" s="119">
        <v>0.25</v>
      </c>
      <c r="F598" s="119">
        <v>0.27083333333333298</v>
      </c>
      <c r="G598" s="115">
        <f t="shared" si="28"/>
        <v>1</v>
      </c>
      <c r="H598" s="116" t="str" cm="1">
        <f t="array" ref="H598">_xlfn.IFS((G598&gt;=2)*(G598&lt;=6), "Weekday", G598=7, "Saturday", G598=1, "Sunday")</f>
        <v>Sunday</v>
      </c>
      <c r="I598" s="116">
        <f t="shared" si="29"/>
        <v>8</v>
      </c>
      <c r="J598" s="116" t="str">
        <f t="shared" si="27"/>
        <v>High season</v>
      </c>
      <c r="K598" s="117" t="str" cm="1">
        <f t="array" ref="K598">_xlfn.IFS(AND(H598="Weekday", J598="High season"), VLOOKUP(B598, high_weekday, 2, 0),
    AND(H598="Saturday", J598="High season"), VLOOKUP(B598, high_saturday, 2, 0),
    AND(H598="Sunday", J598="High season"), VLOOKUP(B598, high_sunday, 2, 0),
    AND(H598="Weekday", J598="Low season"), VLOOKUP(B598, low_weekdays, 2, 0),
    AND(H598="Saturday", J598="Low season"), VLOOKUP(B598, low_saturday, 2, 0),
    AND(H598="Sunday", J598="Low season"), VLOOKUP(B598, low_sunday, 2, 0),
    TRUE, "error")</f>
        <v>Off-peak</v>
      </c>
    </row>
    <row r="599" spans="1:11" x14ac:dyDescent="0.25">
      <c r="A599" s="111">
        <v>45151</v>
      </c>
      <c r="B599" s="86">
        <v>0.29166666666666702</v>
      </c>
      <c r="C599" s="91">
        <v>95</v>
      </c>
      <c r="D599" s="118">
        <v>14</v>
      </c>
      <c r="E599" s="119">
        <v>0.27083333333333298</v>
      </c>
      <c r="F599" s="119">
        <v>0.29166666666666702</v>
      </c>
      <c r="G599" s="115">
        <f t="shared" si="28"/>
        <v>1</v>
      </c>
      <c r="H599" s="116" t="str" cm="1">
        <f t="array" ref="H599">_xlfn.IFS((G599&gt;=2)*(G599&lt;=6), "Weekday", G599=7, "Saturday", G599=1, "Sunday")</f>
        <v>Sunday</v>
      </c>
      <c r="I599" s="116">
        <f t="shared" si="29"/>
        <v>8</v>
      </c>
      <c r="J599" s="116" t="str">
        <f t="shared" si="27"/>
        <v>High season</v>
      </c>
      <c r="K599" s="117" t="str" cm="1">
        <f t="array" ref="K599">_xlfn.IFS(AND(H599="Weekday", J599="High season"), VLOOKUP(B599, high_weekday, 2, 0),
    AND(H599="Saturday", J599="High season"), VLOOKUP(B599, high_saturday, 2, 0),
    AND(H599="Sunday", J599="High season"), VLOOKUP(B599, high_sunday, 2, 0),
    AND(H599="Weekday", J599="Low season"), VLOOKUP(B599, low_weekdays, 2, 0),
    AND(H599="Saturday", J599="Low season"), VLOOKUP(B599, low_saturday, 2, 0),
    AND(H599="Sunday", J599="Low season"), VLOOKUP(B599, low_sunday, 2, 0),
    TRUE, "error")</f>
        <v>Off-peak</v>
      </c>
    </row>
    <row r="600" spans="1:11" x14ac:dyDescent="0.25">
      <c r="A600" s="111">
        <v>45151</v>
      </c>
      <c r="B600" s="86">
        <v>0.3125</v>
      </c>
      <c r="C600" s="91">
        <v>89</v>
      </c>
      <c r="D600" s="118">
        <v>15</v>
      </c>
      <c r="E600" s="119">
        <v>0.29166666666666702</v>
      </c>
      <c r="F600" s="119">
        <v>0.3125</v>
      </c>
      <c r="G600" s="115">
        <f t="shared" si="28"/>
        <v>1</v>
      </c>
      <c r="H600" s="116" t="str" cm="1">
        <f t="array" ref="H600">_xlfn.IFS((G600&gt;=2)*(G600&lt;=6), "Weekday", G600=7, "Saturday", G600=1, "Sunday")</f>
        <v>Sunday</v>
      </c>
      <c r="I600" s="116">
        <f t="shared" si="29"/>
        <v>8</v>
      </c>
      <c r="J600" s="116" t="str">
        <f t="shared" si="27"/>
        <v>High season</v>
      </c>
      <c r="K600" s="117" t="str" cm="1">
        <f t="array" ref="K600">_xlfn.IFS(AND(H600="Weekday", J600="High season"), VLOOKUP(B600, high_weekday, 2, 0),
    AND(H600="Saturday", J600="High season"), VLOOKUP(B600, high_saturday, 2, 0),
    AND(H600="Sunday", J600="High season"), VLOOKUP(B600, high_sunday, 2, 0),
    AND(H600="Weekday", J600="Low season"), VLOOKUP(B600, low_weekdays, 2, 0),
    AND(H600="Saturday", J600="Low season"), VLOOKUP(B600, low_saturday, 2, 0),
    AND(H600="Sunday", J600="Low season"), VLOOKUP(B600, low_sunday, 2, 0),
    TRUE, "error")</f>
        <v>Off-peak</v>
      </c>
    </row>
    <row r="601" spans="1:11" x14ac:dyDescent="0.25">
      <c r="A601" s="111">
        <v>45151</v>
      </c>
      <c r="B601" s="86">
        <v>0.33333333333333298</v>
      </c>
      <c r="C601" s="91">
        <v>86</v>
      </c>
      <c r="D601" s="118">
        <v>16</v>
      </c>
      <c r="E601" s="119">
        <v>0.3125</v>
      </c>
      <c r="F601" s="119">
        <v>0.33333333333333298</v>
      </c>
      <c r="G601" s="115">
        <f t="shared" si="28"/>
        <v>1</v>
      </c>
      <c r="H601" s="116" t="str" cm="1">
        <f t="array" ref="H601">_xlfn.IFS((G601&gt;=2)*(G601&lt;=6), "Weekday", G601=7, "Saturday", G601=1, "Sunday")</f>
        <v>Sunday</v>
      </c>
      <c r="I601" s="116">
        <f t="shared" si="29"/>
        <v>8</v>
      </c>
      <c r="J601" s="116" t="str">
        <f t="shared" si="27"/>
        <v>High season</v>
      </c>
      <c r="K601" s="117" t="str" cm="1">
        <f t="array" ref="K601">_xlfn.IFS(AND(H601="Weekday", J601="High season"), VLOOKUP(B601, high_weekday, 2, 0),
    AND(H601="Saturday", J601="High season"), VLOOKUP(B601, high_saturday, 2, 0),
    AND(H601="Sunday", J601="High season"), VLOOKUP(B601, high_sunday, 2, 0),
    AND(H601="Weekday", J601="Low season"), VLOOKUP(B601, low_weekdays, 2, 0),
    AND(H601="Saturday", J601="Low season"), VLOOKUP(B601, low_saturday, 2, 0),
    AND(H601="Sunday", J601="Low season"), VLOOKUP(B601, low_sunday, 2, 0),
    TRUE, "error")</f>
        <v>Off-peak</v>
      </c>
    </row>
    <row r="602" spans="1:11" x14ac:dyDescent="0.25">
      <c r="A602" s="111">
        <v>45151</v>
      </c>
      <c r="B602" s="86">
        <v>0.35416666666666702</v>
      </c>
      <c r="C602" s="91">
        <v>56</v>
      </c>
      <c r="D602" s="118">
        <v>17</v>
      </c>
      <c r="E602" s="119">
        <v>0.33333333333333298</v>
      </c>
      <c r="F602" s="119">
        <v>0.35416666666666702</v>
      </c>
      <c r="G602" s="115">
        <f t="shared" si="28"/>
        <v>1</v>
      </c>
      <c r="H602" s="116" t="str" cm="1">
        <f t="array" ref="H602">_xlfn.IFS((G602&gt;=2)*(G602&lt;=6), "Weekday", G602=7, "Saturday", G602=1, "Sunday")</f>
        <v>Sunday</v>
      </c>
      <c r="I602" s="116">
        <f t="shared" si="29"/>
        <v>8</v>
      </c>
      <c r="J602" s="116" t="str">
        <f t="shared" si="27"/>
        <v>High season</v>
      </c>
      <c r="K602" s="117" t="str" cm="1">
        <f t="array" ref="K602">_xlfn.IFS(AND(H602="Weekday", J602="High season"), VLOOKUP(B602, high_weekday, 2, 0),
    AND(H602="Saturday", J602="High season"), VLOOKUP(B602, high_saturday, 2, 0),
    AND(H602="Sunday", J602="High season"), VLOOKUP(B602, high_sunday, 2, 0),
    AND(H602="Weekday", J602="Low season"), VLOOKUP(B602, low_weekdays, 2, 0),
    AND(H602="Saturday", J602="Low season"), VLOOKUP(B602, low_saturday, 2, 0),
    AND(H602="Sunday", J602="Low season"), VLOOKUP(B602, low_sunday, 2, 0),
    TRUE, "error")</f>
        <v>Off-peak</v>
      </c>
    </row>
    <row r="603" spans="1:11" x14ac:dyDescent="0.25">
      <c r="A603" s="111">
        <v>45151</v>
      </c>
      <c r="B603" s="86">
        <v>0.375</v>
      </c>
      <c r="C603" s="91">
        <v>62</v>
      </c>
      <c r="D603" s="118">
        <v>18</v>
      </c>
      <c r="E603" s="119">
        <v>0.35416666666666702</v>
      </c>
      <c r="F603" s="119">
        <v>0.375</v>
      </c>
      <c r="G603" s="115">
        <f t="shared" si="28"/>
        <v>1</v>
      </c>
      <c r="H603" s="116" t="str" cm="1">
        <f t="array" ref="H603">_xlfn.IFS((G603&gt;=2)*(G603&lt;=6), "Weekday", G603=7, "Saturday", G603=1, "Sunday")</f>
        <v>Sunday</v>
      </c>
      <c r="I603" s="116">
        <f t="shared" si="29"/>
        <v>8</v>
      </c>
      <c r="J603" s="116" t="str">
        <f t="shared" si="27"/>
        <v>High season</v>
      </c>
      <c r="K603" s="117" t="str" cm="1">
        <f t="array" ref="K603">_xlfn.IFS(AND(H603="Weekday", J603="High season"), VLOOKUP(B603, high_weekday, 2, 0),
    AND(H603="Saturday", J603="High season"), VLOOKUP(B603, high_saturday, 2, 0),
    AND(H603="Sunday", J603="High season"), VLOOKUP(B603, high_sunday, 2, 0),
    AND(H603="Weekday", J603="Low season"), VLOOKUP(B603, low_weekdays, 2, 0),
    AND(H603="Saturday", J603="Low season"), VLOOKUP(B603, low_saturday, 2, 0),
    AND(H603="Sunday", J603="Low season"), VLOOKUP(B603, low_sunday, 2, 0),
    TRUE, "error")</f>
        <v>Off-peak</v>
      </c>
    </row>
    <row r="604" spans="1:11" x14ac:dyDescent="0.25">
      <c r="A604" s="111">
        <v>45151</v>
      </c>
      <c r="B604" s="86">
        <v>0.39583333333333298</v>
      </c>
      <c r="C604" s="91">
        <v>82</v>
      </c>
      <c r="D604" s="118">
        <v>19</v>
      </c>
      <c r="E604" s="119">
        <v>0.375</v>
      </c>
      <c r="F604" s="119">
        <v>0.39583333333333298</v>
      </c>
      <c r="G604" s="115">
        <f t="shared" si="28"/>
        <v>1</v>
      </c>
      <c r="H604" s="116" t="str" cm="1">
        <f t="array" ref="H604">_xlfn.IFS((G604&gt;=2)*(G604&lt;=6), "Weekday", G604=7, "Saturday", G604=1, "Sunday")</f>
        <v>Sunday</v>
      </c>
      <c r="I604" s="116">
        <f t="shared" si="29"/>
        <v>8</v>
      </c>
      <c r="J604" s="116" t="str">
        <f t="shared" si="27"/>
        <v>High season</v>
      </c>
      <c r="K604" s="117" t="str" cm="1">
        <f t="array" ref="K604">_xlfn.IFS(AND(H604="Weekday", J604="High season"), VLOOKUP(B604, high_weekday, 2, 0),
    AND(H604="Saturday", J604="High season"), VLOOKUP(B604, high_saturday, 2, 0),
    AND(H604="Sunday", J604="High season"), VLOOKUP(B604, high_sunday, 2, 0),
    AND(H604="Weekday", J604="Low season"), VLOOKUP(B604, low_weekdays, 2, 0),
    AND(H604="Saturday", J604="Low season"), VLOOKUP(B604, low_saturday, 2, 0),
    AND(H604="Sunday", J604="Low season"), VLOOKUP(B604, low_sunday, 2, 0),
    TRUE, "error")</f>
        <v>Off-peak</v>
      </c>
    </row>
    <row r="605" spans="1:11" x14ac:dyDescent="0.25">
      <c r="A605" s="111">
        <v>45151</v>
      </c>
      <c r="B605" s="86">
        <v>0.41666666666666702</v>
      </c>
      <c r="C605" s="91">
        <v>94</v>
      </c>
      <c r="D605" s="118">
        <v>20</v>
      </c>
      <c r="E605" s="119">
        <v>0.39583333333333298</v>
      </c>
      <c r="F605" s="119">
        <v>0.41666666666666702</v>
      </c>
      <c r="G605" s="115">
        <f t="shared" si="28"/>
        <v>1</v>
      </c>
      <c r="H605" s="116" t="str" cm="1">
        <f t="array" ref="H605">_xlfn.IFS((G605&gt;=2)*(G605&lt;=6), "Weekday", G605=7, "Saturday", G605=1, "Sunday")</f>
        <v>Sunday</v>
      </c>
      <c r="I605" s="116">
        <f t="shared" si="29"/>
        <v>8</v>
      </c>
      <c r="J605" s="116" t="str">
        <f t="shared" si="27"/>
        <v>High season</v>
      </c>
      <c r="K605" s="117" t="str" cm="1">
        <f t="array" ref="K605">_xlfn.IFS(AND(H605="Weekday", J605="High season"), VLOOKUP(B605, high_weekday, 2, 0),
    AND(H605="Saturday", J605="High season"), VLOOKUP(B605, high_saturday, 2, 0),
    AND(H605="Sunday", J605="High season"), VLOOKUP(B605, high_sunday, 2, 0),
    AND(H605="Weekday", J605="Low season"), VLOOKUP(B605, low_weekdays, 2, 0),
    AND(H605="Saturday", J605="Low season"), VLOOKUP(B605, low_saturday, 2, 0),
    AND(H605="Sunday", J605="Low season"), VLOOKUP(B605, low_sunday, 2, 0),
    TRUE, "error")</f>
        <v>Off-peak</v>
      </c>
    </row>
    <row r="606" spans="1:11" x14ac:dyDescent="0.25">
      <c r="A606" s="111">
        <v>45151</v>
      </c>
      <c r="B606" s="86">
        <v>0.4375</v>
      </c>
      <c r="C606" s="91">
        <v>96</v>
      </c>
      <c r="D606" s="118">
        <v>21</v>
      </c>
      <c r="E606" s="119">
        <v>0.41666666666666702</v>
      </c>
      <c r="F606" s="119">
        <v>0.4375</v>
      </c>
      <c r="G606" s="115">
        <f t="shared" si="28"/>
        <v>1</v>
      </c>
      <c r="H606" s="116" t="str" cm="1">
        <f t="array" ref="H606">_xlfn.IFS((G606&gt;=2)*(G606&lt;=6), "Weekday", G606=7, "Saturday", G606=1, "Sunday")</f>
        <v>Sunday</v>
      </c>
      <c r="I606" s="116">
        <f t="shared" si="29"/>
        <v>8</v>
      </c>
      <c r="J606" s="116" t="str">
        <f t="shared" si="27"/>
        <v>High season</v>
      </c>
      <c r="K606" s="117" t="str" cm="1">
        <f t="array" ref="K606">_xlfn.IFS(AND(H606="Weekday", J606="High season"), VLOOKUP(B606, high_weekday, 2, 0),
    AND(H606="Saturday", J606="High season"), VLOOKUP(B606, high_saturday, 2, 0),
    AND(H606="Sunday", J606="High season"), VLOOKUP(B606, high_sunday, 2, 0),
    AND(H606="Weekday", J606="Low season"), VLOOKUP(B606, low_weekdays, 2, 0),
    AND(H606="Saturday", J606="Low season"), VLOOKUP(B606, low_saturday, 2, 0),
    AND(H606="Sunday", J606="Low season"), VLOOKUP(B606, low_sunday, 2, 0),
    TRUE, "error")</f>
        <v>Off-peak</v>
      </c>
    </row>
    <row r="607" spans="1:11" x14ac:dyDescent="0.25">
      <c r="A607" s="111">
        <v>45151</v>
      </c>
      <c r="B607" s="86">
        <v>0.45833333333333298</v>
      </c>
      <c r="C607" s="91">
        <v>100</v>
      </c>
      <c r="D607" s="118">
        <v>22</v>
      </c>
      <c r="E607" s="119">
        <v>0.4375</v>
      </c>
      <c r="F607" s="119">
        <v>0.45833333333333298</v>
      </c>
      <c r="G607" s="115">
        <f t="shared" si="28"/>
        <v>1</v>
      </c>
      <c r="H607" s="116" t="str" cm="1">
        <f t="array" ref="H607">_xlfn.IFS((G607&gt;=2)*(G607&lt;=6), "Weekday", G607=7, "Saturday", G607=1, "Sunday")</f>
        <v>Sunday</v>
      </c>
      <c r="I607" s="116">
        <f t="shared" si="29"/>
        <v>8</v>
      </c>
      <c r="J607" s="116" t="str">
        <f t="shared" si="27"/>
        <v>High season</v>
      </c>
      <c r="K607" s="117" t="str" cm="1">
        <f t="array" ref="K607">_xlfn.IFS(AND(H607="Weekday", J607="High season"), VLOOKUP(B607, high_weekday, 2, 0),
    AND(H607="Saturday", J607="High season"), VLOOKUP(B607, high_saturday, 2, 0),
    AND(H607="Sunday", J607="High season"), VLOOKUP(B607, high_sunday, 2, 0),
    AND(H607="Weekday", J607="Low season"), VLOOKUP(B607, low_weekdays, 2, 0),
    AND(H607="Saturday", J607="Low season"), VLOOKUP(B607, low_saturday, 2, 0),
    AND(H607="Sunday", J607="Low season"), VLOOKUP(B607, low_sunday, 2, 0),
    TRUE, "error")</f>
        <v>Off-peak</v>
      </c>
    </row>
    <row r="608" spans="1:11" x14ac:dyDescent="0.25">
      <c r="A608" s="111">
        <v>45151</v>
      </c>
      <c r="B608" s="86">
        <v>0.47916666666666702</v>
      </c>
      <c r="C608" s="91">
        <v>25</v>
      </c>
      <c r="D608" s="118">
        <v>23</v>
      </c>
      <c r="E608" s="119">
        <v>0.45833333333333298</v>
      </c>
      <c r="F608" s="119">
        <v>0.47916666666666702</v>
      </c>
      <c r="G608" s="115">
        <f t="shared" si="28"/>
        <v>1</v>
      </c>
      <c r="H608" s="116" t="str" cm="1">
        <f t="array" ref="H608">_xlfn.IFS((G608&gt;=2)*(G608&lt;=6), "Weekday", G608=7, "Saturday", G608=1, "Sunday")</f>
        <v>Sunday</v>
      </c>
      <c r="I608" s="116">
        <f t="shared" si="29"/>
        <v>8</v>
      </c>
      <c r="J608" s="116" t="str">
        <f t="shared" si="27"/>
        <v>High season</v>
      </c>
      <c r="K608" s="117" t="str" cm="1">
        <f t="array" ref="K608">_xlfn.IFS(AND(H608="Weekday", J608="High season"), VLOOKUP(B608, high_weekday, 2, 0),
    AND(H608="Saturday", J608="High season"), VLOOKUP(B608, high_saturday, 2, 0),
    AND(H608="Sunday", J608="High season"), VLOOKUP(B608, high_sunday, 2, 0),
    AND(H608="Weekday", J608="Low season"), VLOOKUP(B608, low_weekdays, 2, 0),
    AND(H608="Saturday", J608="Low season"), VLOOKUP(B608, low_saturday, 2, 0),
    AND(H608="Sunday", J608="Low season"), VLOOKUP(B608, low_sunday, 2, 0),
    TRUE, "error")</f>
        <v>Off-peak</v>
      </c>
    </row>
    <row r="609" spans="1:11" x14ac:dyDescent="0.25">
      <c r="A609" s="111">
        <v>45151</v>
      </c>
      <c r="B609" s="86">
        <v>0.5</v>
      </c>
      <c r="C609" s="91">
        <v>84</v>
      </c>
      <c r="D609" s="118">
        <v>24</v>
      </c>
      <c r="E609" s="119">
        <v>0.47916666666666702</v>
      </c>
      <c r="F609" s="119">
        <v>0.5</v>
      </c>
      <c r="G609" s="115">
        <f t="shared" si="28"/>
        <v>1</v>
      </c>
      <c r="H609" s="116" t="str" cm="1">
        <f t="array" ref="H609">_xlfn.IFS((G609&gt;=2)*(G609&lt;=6), "Weekday", G609=7, "Saturday", G609=1, "Sunday")</f>
        <v>Sunday</v>
      </c>
      <c r="I609" s="116">
        <f t="shared" si="29"/>
        <v>8</v>
      </c>
      <c r="J609" s="116" t="str">
        <f t="shared" si="27"/>
        <v>High season</v>
      </c>
      <c r="K609" s="117" t="str" cm="1">
        <f t="array" ref="K609">_xlfn.IFS(AND(H609="Weekday", J609="High season"), VLOOKUP(B609, high_weekday, 2, 0),
    AND(H609="Saturday", J609="High season"), VLOOKUP(B609, high_saturday, 2, 0),
    AND(H609="Sunday", J609="High season"), VLOOKUP(B609, high_sunday, 2, 0),
    AND(H609="Weekday", J609="Low season"), VLOOKUP(B609, low_weekdays, 2, 0),
    AND(H609="Saturday", J609="Low season"), VLOOKUP(B609, low_saturday, 2, 0),
    AND(H609="Sunday", J609="Low season"), VLOOKUP(B609, low_sunday, 2, 0),
    TRUE, "error")</f>
        <v>Off-peak</v>
      </c>
    </row>
    <row r="610" spans="1:11" x14ac:dyDescent="0.25">
      <c r="A610" s="111">
        <v>45151</v>
      </c>
      <c r="B610" s="86">
        <v>0.52083333333333304</v>
      </c>
      <c r="C610" s="91">
        <v>94</v>
      </c>
      <c r="D610" s="118">
        <v>25</v>
      </c>
      <c r="E610" s="119">
        <v>0.5</v>
      </c>
      <c r="F610" s="119">
        <v>0.52083333333333304</v>
      </c>
      <c r="G610" s="115">
        <f t="shared" si="28"/>
        <v>1</v>
      </c>
      <c r="H610" s="116" t="str" cm="1">
        <f t="array" ref="H610">_xlfn.IFS((G610&gt;=2)*(G610&lt;=6), "Weekday", G610=7, "Saturday", G610=1, "Sunday")</f>
        <v>Sunday</v>
      </c>
      <c r="I610" s="116">
        <f t="shared" si="29"/>
        <v>8</v>
      </c>
      <c r="J610" s="116" t="str">
        <f t="shared" si="27"/>
        <v>High season</v>
      </c>
      <c r="K610" s="117" t="str" cm="1">
        <f t="array" ref="K610">_xlfn.IFS(AND(H610="Weekday", J610="High season"), VLOOKUP(B610, high_weekday, 2, 0),
    AND(H610="Saturday", J610="High season"), VLOOKUP(B610, high_saturday, 2, 0),
    AND(H610="Sunday", J610="High season"), VLOOKUP(B610, high_sunday, 2, 0),
    AND(H610="Weekday", J610="Low season"), VLOOKUP(B610, low_weekdays, 2, 0),
    AND(H610="Saturday", J610="Low season"), VLOOKUP(B610, low_saturday, 2, 0),
    AND(H610="Sunday", J610="Low season"), VLOOKUP(B610, low_sunday, 2, 0),
    TRUE, "error")</f>
        <v>Off-peak</v>
      </c>
    </row>
    <row r="611" spans="1:11" x14ac:dyDescent="0.25">
      <c r="A611" s="111">
        <v>45151</v>
      </c>
      <c r="B611" s="86">
        <v>0.54166666666666696</v>
      </c>
      <c r="C611" s="91">
        <v>83</v>
      </c>
      <c r="D611" s="118">
        <v>26</v>
      </c>
      <c r="E611" s="119">
        <v>0.52083333333333304</v>
      </c>
      <c r="F611" s="119">
        <v>0.54166666666666696</v>
      </c>
      <c r="G611" s="115">
        <f t="shared" si="28"/>
        <v>1</v>
      </c>
      <c r="H611" s="116" t="str" cm="1">
        <f t="array" ref="H611">_xlfn.IFS((G611&gt;=2)*(G611&lt;=6), "Weekday", G611=7, "Saturday", G611=1, "Sunday")</f>
        <v>Sunday</v>
      </c>
      <c r="I611" s="116">
        <f t="shared" si="29"/>
        <v>8</v>
      </c>
      <c r="J611" s="116" t="str">
        <f t="shared" si="27"/>
        <v>High season</v>
      </c>
      <c r="K611" s="117" t="str" cm="1">
        <f t="array" ref="K611">_xlfn.IFS(AND(H611="Weekday", J611="High season"), VLOOKUP(B611, high_weekday, 2, 0),
    AND(H611="Saturday", J611="High season"), VLOOKUP(B611, high_saturday, 2, 0),
    AND(H611="Sunday", J611="High season"), VLOOKUP(B611, high_sunday, 2, 0),
    AND(H611="Weekday", J611="Low season"), VLOOKUP(B611, low_weekdays, 2, 0),
    AND(H611="Saturday", J611="Low season"), VLOOKUP(B611, low_saturday, 2, 0),
    AND(H611="Sunday", J611="Low season"), VLOOKUP(B611, low_sunday, 2, 0),
    TRUE, "error")</f>
        <v>Off-peak</v>
      </c>
    </row>
    <row r="612" spans="1:11" x14ac:dyDescent="0.25">
      <c r="A612" s="111">
        <v>45151</v>
      </c>
      <c r="B612" s="86">
        <v>0.5625</v>
      </c>
      <c r="C612" s="91">
        <v>73</v>
      </c>
      <c r="D612" s="118">
        <v>27</v>
      </c>
      <c r="E612" s="119">
        <v>0.54166666666666696</v>
      </c>
      <c r="F612" s="119">
        <v>0.5625</v>
      </c>
      <c r="G612" s="115">
        <f t="shared" si="28"/>
        <v>1</v>
      </c>
      <c r="H612" s="116" t="str" cm="1">
        <f t="array" ref="H612">_xlfn.IFS((G612&gt;=2)*(G612&lt;=6), "Weekday", G612=7, "Saturday", G612=1, "Sunday")</f>
        <v>Sunday</v>
      </c>
      <c r="I612" s="116">
        <f t="shared" si="29"/>
        <v>8</v>
      </c>
      <c r="J612" s="116" t="str">
        <f t="shared" si="27"/>
        <v>High season</v>
      </c>
      <c r="K612" s="117" t="str" cm="1">
        <f t="array" ref="K612">_xlfn.IFS(AND(H612="Weekday", J612="High season"), VLOOKUP(B612, high_weekday, 2, 0),
    AND(H612="Saturday", J612="High season"), VLOOKUP(B612, high_saturday, 2, 0),
    AND(H612="Sunday", J612="High season"), VLOOKUP(B612, high_sunday, 2, 0),
    AND(H612="Weekday", J612="Low season"), VLOOKUP(B612, low_weekdays, 2, 0),
    AND(H612="Saturday", J612="Low season"), VLOOKUP(B612, low_saturday, 2, 0),
    AND(H612="Sunday", J612="Low season"), VLOOKUP(B612, low_sunday, 2, 0),
    TRUE, "error")</f>
        <v>Off-peak</v>
      </c>
    </row>
    <row r="613" spans="1:11" x14ac:dyDescent="0.25">
      <c r="A613" s="111">
        <v>45151</v>
      </c>
      <c r="B613" s="86">
        <v>0.58333333333333304</v>
      </c>
      <c r="C613" s="91">
        <v>99</v>
      </c>
      <c r="D613" s="118">
        <v>28</v>
      </c>
      <c r="E613" s="119">
        <v>0.5625</v>
      </c>
      <c r="F613" s="119">
        <v>0.58333333333333304</v>
      </c>
      <c r="G613" s="115">
        <f t="shared" si="28"/>
        <v>1</v>
      </c>
      <c r="H613" s="116" t="str" cm="1">
        <f t="array" ref="H613">_xlfn.IFS((G613&gt;=2)*(G613&lt;=6), "Weekday", G613=7, "Saturday", G613=1, "Sunday")</f>
        <v>Sunday</v>
      </c>
      <c r="I613" s="116">
        <f t="shared" si="29"/>
        <v>8</v>
      </c>
      <c r="J613" s="116" t="str">
        <f t="shared" si="27"/>
        <v>High season</v>
      </c>
      <c r="K613" s="117" t="str" cm="1">
        <f t="array" ref="K613">_xlfn.IFS(AND(H613="Weekday", J613="High season"), VLOOKUP(B613, high_weekday, 2, 0),
    AND(H613="Saturday", J613="High season"), VLOOKUP(B613, high_saturday, 2, 0),
    AND(H613="Sunday", J613="High season"), VLOOKUP(B613, high_sunday, 2, 0),
    AND(H613="Weekday", J613="Low season"), VLOOKUP(B613, low_weekdays, 2, 0),
    AND(H613="Saturday", J613="Low season"), VLOOKUP(B613, low_saturday, 2, 0),
    AND(H613="Sunday", J613="Low season"), VLOOKUP(B613, low_sunday, 2, 0),
    TRUE, "error")</f>
        <v>Off-peak</v>
      </c>
    </row>
    <row r="614" spans="1:11" x14ac:dyDescent="0.25">
      <c r="A614" s="111">
        <v>45151</v>
      </c>
      <c r="B614" s="86">
        <v>0.60416666666666696</v>
      </c>
      <c r="C614" s="91">
        <v>46</v>
      </c>
      <c r="D614" s="118">
        <v>29</v>
      </c>
      <c r="E614" s="119">
        <v>0.58333333333333304</v>
      </c>
      <c r="F614" s="119">
        <v>0.60416666666666696</v>
      </c>
      <c r="G614" s="115">
        <f t="shared" si="28"/>
        <v>1</v>
      </c>
      <c r="H614" s="116" t="str" cm="1">
        <f t="array" ref="H614">_xlfn.IFS((G614&gt;=2)*(G614&lt;=6), "Weekday", G614=7, "Saturday", G614=1, "Sunday")</f>
        <v>Sunday</v>
      </c>
      <c r="I614" s="116">
        <f t="shared" si="29"/>
        <v>8</v>
      </c>
      <c r="J614" s="116" t="str">
        <f t="shared" si="27"/>
        <v>High season</v>
      </c>
      <c r="K614" s="117" t="str" cm="1">
        <f t="array" ref="K614">_xlfn.IFS(AND(H614="Weekday", J614="High season"), VLOOKUP(B614, high_weekday, 2, 0),
    AND(H614="Saturday", J614="High season"), VLOOKUP(B614, high_saturday, 2, 0),
    AND(H614="Sunday", J614="High season"), VLOOKUP(B614, high_sunday, 2, 0),
    AND(H614="Weekday", J614="Low season"), VLOOKUP(B614, low_weekdays, 2, 0),
    AND(H614="Saturday", J614="Low season"), VLOOKUP(B614, low_saturday, 2, 0),
    AND(H614="Sunday", J614="Low season"), VLOOKUP(B614, low_sunday, 2, 0),
    TRUE, "error")</f>
        <v>Off-peak</v>
      </c>
    </row>
    <row r="615" spans="1:11" x14ac:dyDescent="0.25">
      <c r="A615" s="111">
        <v>45151</v>
      </c>
      <c r="B615" s="86">
        <v>0.625</v>
      </c>
      <c r="C615" s="91">
        <v>88</v>
      </c>
      <c r="D615" s="118">
        <v>30</v>
      </c>
      <c r="E615" s="119">
        <v>0.60416666666666696</v>
      </c>
      <c r="F615" s="119">
        <v>0.625</v>
      </c>
      <c r="G615" s="115">
        <f t="shared" si="28"/>
        <v>1</v>
      </c>
      <c r="H615" s="116" t="str" cm="1">
        <f t="array" ref="H615">_xlfn.IFS((G615&gt;=2)*(G615&lt;=6), "Weekday", G615=7, "Saturday", G615=1, "Sunday")</f>
        <v>Sunday</v>
      </c>
      <c r="I615" s="116">
        <f t="shared" si="29"/>
        <v>8</v>
      </c>
      <c r="J615" s="116" t="str">
        <f t="shared" si="27"/>
        <v>High season</v>
      </c>
      <c r="K615" s="117" t="str" cm="1">
        <f t="array" ref="K615">_xlfn.IFS(AND(H615="Weekday", J615="High season"), VLOOKUP(B615, high_weekday, 2, 0),
    AND(H615="Saturday", J615="High season"), VLOOKUP(B615, high_saturday, 2, 0),
    AND(H615="Sunday", J615="High season"), VLOOKUP(B615, high_sunday, 2, 0),
    AND(H615="Weekday", J615="Low season"), VLOOKUP(B615, low_weekdays, 2, 0),
    AND(H615="Saturday", J615="Low season"), VLOOKUP(B615, low_saturday, 2, 0),
    AND(H615="Sunday", J615="Low season"), VLOOKUP(B615, low_sunday, 2, 0),
    TRUE, "error")</f>
        <v>Off-peak</v>
      </c>
    </row>
    <row r="616" spans="1:11" x14ac:dyDescent="0.25">
      <c r="A616" s="111">
        <v>45151</v>
      </c>
      <c r="B616" s="86">
        <v>0.64583333333333304</v>
      </c>
      <c r="C616" s="91">
        <v>97</v>
      </c>
      <c r="D616" s="118">
        <v>31</v>
      </c>
      <c r="E616" s="119">
        <v>0.625</v>
      </c>
      <c r="F616" s="119">
        <v>0.64583333333333304</v>
      </c>
      <c r="G616" s="115">
        <f t="shared" si="28"/>
        <v>1</v>
      </c>
      <c r="H616" s="116" t="str" cm="1">
        <f t="array" ref="H616">_xlfn.IFS((G616&gt;=2)*(G616&lt;=6), "Weekday", G616=7, "Saturday", G616=1, "Sunday")</f>
        <v>Sunday</v>
      </c>
      <c r="I616" s="116">
        <f t="shared" si="29"/>
        <v>8</v>
      </c>
      <c r="J616" s="116" t="str">
        <f t="shared" si="27"/>
        <v>High season</v>
      </c>
      <c r="K616" s="117" t="str" cm="1">
        <f t="array" ref="K616">_xlfn.IFS(AND(H616="Weekday", J616="High season"), VLOOKUP(B616, high_weekday, 2, 0),
    AND(H616="Saturday", J616="High season"), VLOOKUP(B616, high_saturday, 2, 0),
    AND(H616="Sunday", J616="High season"), VLOOKUP(B616, high_sunday, 2, 0),
    AND(H616="Weekday", J616="Low season"), VLOOKUP(B616, low_weekdays, 2, 0),
    AND(H616="Saturday", J616="Low season"), VLOOKUP(B616, low_saturday, 2, 0),
    AND(H616="Sunday", J616="Low season"), VLOOKUP(B616, low_sunday, 2, 0),
    TRUE, "error")</f>
        <v>Off-peak</v>
      </c>
    </row>
    <row r="617" spans="1:11" x14ac:dyDescent="0.25">
      <c r="A617" s="111">
        <v>45151</v>
      </c>
      <c r="B617" s="86">
        <v>0.66666666666666696</v>
      </c>
      <c r="C617" s="91">
        <v>57</v>
      </c>
      <c r="D617" s="118">
        <v>32</v>
      </c>
      <c r="E617" s="119">
        <v>0.64583333333333304</v>
      </c>
      <c r="F617" s="119">
        <v>0.66666666666666696</v>
      </c>
      <c r="G617" s="115">
        <f t="shared" si="28"/>
        <v>1</v>
      </c>
      <c r="H617" s="116" t="str" cm="1">
        <f t="array" ref="H617">_xlfn.IFS((G617&gt;=2)*(G617&lt;=6), "Weekday", G617=7, "Saturday", G617=1, "Sunday")</f>
        <v>Sunday</v>
      </c>
      <c r="I617" s="116">
        <f t="shared" si="29"/>
        <v>8</v>
      </c>
      <c r="J617" s="116" t="str">
        <f t="shared" si="27"/>
        <v>High season</v>
      </c>
      <c r="K617" s="117" t="str" cm="1">
        <f t="array" ref="K617">_xlfn.IFS(AND(H617="Weekday", J617="High season"), VLOOKUP(B617, high_weekday, 2, 0),
    AND(H617="Saturday", J617="High season"), VLOOKUP(B617, high_saturday, 2, 0),
    AND(H617="Sunday", J617="High season"), VLOOKUP(B617, high_sunday, 2, 0),
    AND(H617="Weekday", J617="Low season"), VLOOKUP(B617, low_weekdays, 2, 0),
    AND(H617="Saturday", J617="Low season"), VLOOKUP(B617, low_saturday, 2, 0),
    AND(H617="Sunday", J617="Low season"), VLOOKUP(B617, low_sunday, 2, 0),
    TRUE, "error")</f>
        <v>Off-peak</v>
      </c>
    </row>
    <row r="618" spans="1:11" x14ac:dyDescent="0.25">
      <c r="A618" s="111">
        <v>45151</v>
      </c>
      <c r="B618" s="86">
        <v>0.6875</v>
      </c>
      <c r="C618" s="91">
        <v>70</v>
      </c>
      <c r="D618" s="118">
        <v>33</v>
      </c>
      <c r="E618" s="119">
        <v>0.66666666666666696</v>
      </c>
      <c r="F618" s="119">
        <v>0.6875</v>
      </c>
      <c r="G618" s="115">
        <f t="shared" si="28"/>
        <v>1</v>
      </c>
      <c r="H618" s="116" t="str" cm="1">
        <f t="array" ref="H618">_xlfn.IFS((G618&gt;=2)*(G618&lt;=6), "Weekday", G618=7, "Saturday", G618=1, "Sunday")</f>
        <v>Sunday</v>
      </c>
      <c r="I618" s="116">
        <f t="shared" si="29"/>
        <v>8</v>
      </c>
      <c r="J618" s="116" t="str">
        <f t="shared" si="27"/>
        <v>High season</v>
      </c>
      <c r="K618" s="117" t="str" cm="1">
        <f t="array" ref="K618">_xlfn.IFS(AND(H618="Weekday", J618="High season"), VLOOKUP(B618, high_weekday, 2, 0),
    AND(H618="Saturday", J618="High season"), VLOOKUP(B618, high_saturday, 2, 0),
    AND(H618="Sunday", J618="High season"), VLOOKUP(B618, high_sunday, 2, 0),
    AND(H618="Weekday", J618="Low season"), VLOOKUP(B618, low_weekdays, 2, 0),
    AND(H618="Saturday", J618="Low season"), VLOOKUP(B618, low_saturday, 2, 0),
    AND(H618="Sunday", J618="Low season"), VLOOKUP(B618, low_sunday, 2, 0),
    TRUE, "error")</f>
        <v>Off-peak</v>
      </c>
    </row>
    <row r="619" spans="1:11" x14ac:dyDescent="0.25">
      <c r="A619" s="111">
        <v>45151</v>
      </c>
      <c r="B619" s="86">
        <v>0.70833333333333304</v>
      </c>
      <c r="C619" s="91">
        <v>17</v>
      </c>
      <c r="D619" s="118">
        <v>34</v>
      </c>
      <c r="E619" s="119">
        <v>0.6875</v>
      </c>
      <c r="F619" s="119">
        <v>0.70833333333333304</v>
      </c>
      <c r="G619" s="115">
        <f t="shared" si="28"/>
        <v>1</v>
      </c>
      <c r="H619" s="116" t="str" cm="1">
        <f t="array" ref="H619">_xlfn.IFS((G619&gt;=2)*(G619&lt;=6), "Weekday", G619=7, "Saturday", G619=1, "Sunday")</f>
        <v>Sunday</v>
      </c>
      <c r="I619" s="116">
        <f t="shared" si="29"/>
        <v>8</v>
      </c>
      <c r="J619" s="116" t="str">
        <f t="shared" si="27"/>
        <v>High season</v>
      </c>
      <c r="K619" s="117" t="str" cm="1">
        <f t="array" ref="K619">_xlfn.IFS(AND(H619="Weekday", J619="High season"), VLOOKUP(B619, high_weekday, 2, 0),
    AND(H619="Saturday", J619="High season"), VLOOKUP(B619, high_saturday, 2, 0),
    AND(H619="Sunday", J619="High season"), VLOOKUP(B619, high_sunday, 2, 0),
    AND(H619="Weekday", J619="Low season"), VLOOKUP(B619, low_weekdays, 2, 0),
    AND(H619="Saturday", J619="Low season"), VLOOKUP(B619, low_saturday, 2, 0),
    AND(H619="Sunday", J619="Low season"), VLOOKUP(B619, low_sunday, 2, 0),
    TRUE, "error")</f>
        <v>Off-peak</v>
      </c>
    </row>
    <row r="620" spans="1:11" x14ac:dyDescent="0.25">
      <c r="A620" s="111">
        <v>45151</v>
      </c>
      <c r="B620" s="86">
        <v>0.72916666666666696</v>
      </c>
      <c r="C620" s="91">
        <v>43</v>
      </c>
      <c r="D620" s="118">
        <v>35</v>
      </c>
      <c r="E620" s="119">
        <v>0.70833333333333304</v>
      </c>
      <c r="F620" s="119">
        <v>0.72916666666666696</v>
      </c>
      <c r="G620" s="115">
        <f t="shared" si="28"/>
        <v>1</v>
      </c>
      <c r="H620" s="116" t="str" cm="1">
        <f t="array" ref="H620">_xlfn.IFS((G620&gt;=2)*(G620&lt;=6), "Weekday", G620=7, "Saturday", G620=1, "Sunday")</f>
        <v>Sunday</v>
      </c>
      <c r="I620" s="116">
        <f t="shared" si="29"/>
        <v>8</v>
      </c>
      <c r="J620" s="116" t="str">
        <f t="shared" si="27"/>
        <v>High season</v>
      </c>
      <c r="K620" s="117" t="str" cm="1">
        <f t="array" ref="K620">_xlfn.IFS(AND(H620="Weekday", J620="High season"), VLOOKUP(B620, high_weekday, 2, 0),
    AND(H620="Saturday", J620="High season"), VLOOKUP(B620, high_saturday, 2, 0),
    AND(H620="Sunday", J620="High season"), VLOOKUP(B620, high_sunday, 2, 0),
    AND(H620="Weekday", J620="Low season"), VLOOKUP(B620, low_weekdays, 2, 0),
    AND(H620="Saturday", J620="Low season"), VLOOKUP(B620, low_saturday, 2, 0),
    AND(H620="Sunday", J620="Low season"), VLOOKUP(B620, low_sunday, 2, 0),
    TRUE, "error")</f>
        <v>Off-peak</v>
      </c>
    </row>
    <row r="621" spans="1:11" x14ac:dyDescent="0.25">
      <c r="A621" s="111">
        <v>45151</v>
      </c>
      <c r="B621" s="86">
        <v>0.75</v>
      </c>
      <c r="C621" s="91">
        <v>58</v>
      </c>
      <c r="D621" s="118">
        <v>36</v>
      </c>
      <c r="E621" s="119">
        <v>0.72916666666666696</v>
      </c>
      <c r="F621" s="119">
        <v>0.75</v>
      </c>
      <c r="G621" s="115">
        <f t="shared" si="28"/>
        <v>1</v>
      </c>
      <c r="H621" s="116" t="str" cm="1">
        <f t="array" ref="H621">_xlfn.IFS((G621&gt;=2)*(G621&lt;=6), "Weekday", G621=7, "Saturday", G621=1, "Sunday")</f>
        <v>Sunday</v>
      </c>
      <c r="I621" s="116">
        <f t="shared" si="29"/>
        <v>8</v>
      </c>
      <c r="J621" s="116" t="str">
        <f t="shared" si="27"/>
        <v>High season</v>
      </c>
      <c r="K621" s="117" t="str" cm="1">
        <f t="array" ref="K621">_xlfn.IFS(AND(H621="Weekday", J621="High season"), VLOOKUP(B621, high_weekday, 2, 0),
    AND(H621="Saturday", J621="High season"), VLOOKUP(B621, high_saturday, 2, 0),
    AND(H621="Sunday", J621="High season"), VLOOKUP(B621, high_sunday, 2, 0),
    AND(H621="Weekday", J621="Low season"), VLOOKUP(B621, low_weekdays, 2, 0),
    AND(H621="Saturday", J621="Low season"), VLOOKUP(B621, low_saturday, 2, 0),
    AND(H621="Sunday", J621="Low season"), VLOOKUP(B621, low_sunday, 2, 0),
    TRUE, "error")</f>
        <v>Off-peak</v>
      </c>
    </row>
    <row r="622" spans="1:11" x14ac:dyDescent="0.25">
      <c r="A622" s="111">
        <v>45151</v>
      </c>
      <c r="B622" s="86">
        <v>0.77083333333333304</v>
      </c>
      <c r="C622" s="91">
        <v>83</v>
      </c>
      <c r="D622" s="118">
        <v>37</v>
      </c>
      <c r="E622" s="119">
        <v>0.75</v>
      </c>
      <c r="F622" s="119">
        <v>0.77083333333333304</v>
      </c>
      <c r="G622" s="115">
        <f t="shared" si="28"/>
        <v>1</v>
      </c>
      <c r="H622" s="116" t="str" cm="1">
        <f t="array" ref="H622">_xlfn.IFS((G622&gt;=2)*(G622&lt;=6), "Weekday", G622=7, "Saturday", G622=1, "Sunday")</f>
        <v>Sunday</v>
      </c>
      <c r="I622" s="116">
        <f t="shared" si="29"/>
        <v>8</v>
      </c>
      <c r="J622" s="116" t="str">
        <f t="shared" si="27"/>
        <v>High season</v>
      </c>
      <c r="K622" s="117" t="str" cm="1">
        <f t="array" ref="K622">_xlfn.IFS(AND(H622="Weekday", J622="High season"), VLOOKUP(B622, high_weekday, 2, 0),
    AND(H622="Saturday", J622="High season"), VLOOKUP(B622, high_saturday, 2, 0),
    AND(H622="Sunday", J622="High season"), VLOOKUP(B622, high_sunday, 2, 0),
    AND(H622="Weekday", J622="Low season"), VLOOKUP(B622, low_weekdays, 2, 0),
    AND(H622="Saturday", J622="Low season"), VLOOKUP(B622, low_saturday, 2, 0),
    AND(H622="Sunday", J622="Low season"), VLOOKUP(B622, low_sunday, 2, 0),
    TRUE, "error")</f>
        <v>Off-peak</v>
      </c>
    </row>
    <row r="623" spans="1:11" x14ac:dyDescent="0.25">
      <c r="A623" s="111">
        <v>45151</v>
      </c>
      <c r="B623" s="86">
        <v>0.79166666666666696</v>
      </c>
      <c r="C623" s="91">
        <v>96</v>
      </c>
      <c r="D623" s="118">
        <v>38</v>
      </c>
      <c r="E623" s="119">
        <v>0.77083333333333304</v>
      </c>
      <c r="F623" s="119">
        <v>0.79166666666666696</v>
      </c>
      <c r="G623" s="115">
        <f t="shared" si="28"/>
        <v>1</v>
      </c>
      <c r="H623" s="116" t="str" cm="1">
        <f t="array" ref="H623">_xlfn.IFS((G623&gt;=2)*(G623&lt;=6), "Weekday", G623=7, "Saturday", G623=1, "Sunday")</f>
        <v>Sunday</v>
      </c>
      <c r="I623" s="116">
        <f t="shared" si="29"/>
        <v>8</v>
      </c>
      <c r="J623" s="116" t="str">
        <f t="shared" si="27"/>
        <v>High season</v>
      </c>
      <c r="K623" s="117" t="str" cm="1">
        <f t="array" ref="K623">_xlfn.IFS(AND(H623="Weekday", J623="High season"), VLOOKUP(B623, high_weekday, 2, 0),
    AND(H623="Saturday", J623="High season"), VLOOKUP(B623, high_saturday, 2, 0),
    AND(H623="Sunday", J623="High season"), VLOOKUP(B623, high_sunday, 2, 0),
    AND(H623="Weekday", J623="Low season"), VLOOKUP(B623, low_weekdays, 2, 0),
    AND(H623="Saturday", J623="Low season"), VLOOKUP(B623, low_saturday, 2, 0),
    AND(H623="Sunday", J623="Low season"), VLOOKUP(B623, low_sunday, 2, 0),
    TRUE, "error")</f>
        <v>Off-peak</v>
      </c>
    </row>
    <row r="624" spans="1:11" x14ac:dyDescent="0.25">
      <c r="A624" s="111">
        <v>45151</v>
      </c>
      <c r="B624" s="86">
        <v>0.8125</v>
      </c>
      <c r="C624" s="91">
        <v>86</v>
      </c>
      <c r="D624" s="118">
        <v>39</v>
      </c>
      <c r="E624" s="119">
        <v>0.79166666666666696</v>
      </c>
      <c r="F624" s="119">
        <v>0.8125</v>
      </c>
      <c r="G624" s="115">
        <f t="shared" si="28"/>
        <v>1</v>
      </c>
      <c r="H624" s="116" t="str" cm="1">
        <f t="array" ref="H624">_xlfn.IFS((G624&gt;=2)*(G624&lt;=6), "Weekday", G624=7, "Saturday", G624=1, "Sunday")</f>
        <v>Sunday</v>
      </c>
      <c r="I624" s="116">
        <f t="shared" si="29"/>
        <v>8</v>
      </c>
      <c r="J624" s="116" t="str">
        <f t="shared" si="27"/>
        <v>High season</v>
      </c>
      <c r="K624" s="117" t="str" cm="1">
        <f t="array" ref="K624">_xlfn.IFS(AND(H624="Weekday", J624="High season"), VLOOKUP(B624, high_weekday, 2, 0),
    AND(H624="Saturday", J624="High season"), VLOOKUP(B624, high_saturday, 2, 0),
    AND(H624="Sunday", J624="High season"), VLOOKUP(B624, high_sunday, 2, 0),
    AND(H624="Weekday", J624="Low season"), VLOOKUP(B624, low_weekdays, 2, 0),
    AND(H624="Saturday", J624="Low season"), VLOOKUP(B624, low_saturday, 2, 0),
    AND(H624="Sunday", J624="Low season"), VLOOKUP(B624, low_sunday, 2, 0),
    TRUE, "error")</f>
        <v>Off-peak</v>
      </c>
    </row>
    <row r="625" spans="1:11" x14ac:dyDescent="0.25">
      <c r="A625" s="111">
        <v>45151</v>
      </c>
      <c r="B625" s="86">
        <v>0.83333333333333304</v>
      </c>
      <c r="C625" s="91">
        <v>72</v>
      </c>
      <c r="D625" s="118">
        <v>40</v>
      </c>
      <c r="E625" s="119">
        <v>0.8125</v>
      </c>
      <c r="F625" s="119">
        <v>0.83333333333333304</v>
      </c>
      <c r="G625" s="115">
        <f t="shared" si="28"/>
        <v>1</v>
      </c>
      <c r="H625" s="116" t="str" cm="1">
        <f t="array" ref="H625">_xlfn.IFS((G625&gt;=2)*(G625&lt;=6), "Weekday", G625=7, "Saturday", G625=1, "Sunday")</f>
        <v>Sunday</v>
      </c>
      <c r="I625" s="116">
        <f t="shared" si="29"/>
        <v>8</v>
      </c>
      <c r="J625" s="116" t="str">
        <f t="shared" si="27"/>
        <v>High season</v>
      </c>
      <c r="K625" s="117" t="str" cm="1">
        <f t="array" ref="K625">_xlfn.IFS(AND(H625="Weekday", J625="High season"), VLOOKUP(B625, high_weekday, 2, 0),
    AND(H625="Saturday", J625="High season"), VLOOKUP(B625, high_saturday, 2, 0),
    AND(H625="Sunday", J625="High season"), VLOOKUP(B625, high_sunday, 2, 0),
    AND(H625="Weekday", J625="Low season"), VLOOKUP(B625, low_weekdays, 2, 0),
    AND(H625="Saturday", J625="Low season"), VLOOKUP(B625, low_saturday, 2, 0),
    AND(H625="Sunday", J625="Low season"), VLOOKUP(B625, low_sunday, 2, 0),
    TRUE, "error")</f>
        <v>Off-peak</v>
      </c>
    </row>
    <row r="626" spans="1:11" x14ac:dyDescent="0.25">
      <c r="A626" s="111">
        <v>45151</v>
      </c>
      <c r="B626" s="86">
        <v>0.85416666666666696</v>
      </c>
      <c r="C626" s="91">
        <v>27</v>
      </c>
      <c r="D626" s="118">
        <v>41</v>
      </c>
      <c r="E626" s="119">
        <v>0.83333333333333304</v>
      </c>
      <c r="F626" s="119">
        <v>0.85416666666666696</v>
      </c>
      <c r="G626" s="115">
        <f t="shared" si="28"/>
        <v>1</v>
      </c>
      <c r="H626" s="116" t="str" cm="1">
        <f t="array" ref="H626">_xlfn.IFS((G626&gt;=2)*(G626&lt;=6), "Weekday", G626=7, "Saturday", G626=1, "Sunday")</f>
        <v>Sunday</v>
      </c>
      <c r="I626" s="116">
        <f t="shared" si="29"/>
        <v>8</v>
      </c>
      <c r="J626" s="116" t="str">
        <f t="shared" si="27"/>
        <v>High season</v>
      </c>
      <c r="K626" s="117" t="str" cm="1">
        <f t="array" ref="K626">_xlfn.IFS(AND(H626="Weekday", J626="High season"), VLOOKUP(B626, high_weekday, 2, 0),
    AND(H626="Saturday", J626="High season"), VLOOKUP(B626, high_saturday, 2, 0),
    AND(H626="Sunday", J626="High season"), VLOOKUP(B626, high_sunday, 2, 0),
    AND(H626="Weekday", J626="Low season"), VLOOKUP(B626, low_weekdays, 2, 0),
    AND(H626="Saturday", J626="Low season"), VLOOKUP(B626, low_saturday, 2, 0),
    AND(H626="Sunday", J626="Low season"), VLOOKUP(B626, low_sunday, 2, 0),
    TRUE, "error")</f>
        <v>Off-peak</v>
      </c>
    </row>
    <row r="627" spans="1:11" x14ac:dyDescent="0.25">
      <c r="A627" s="111">
        <v>45151</v>
      </c>
      <c r="B627" s="86">
        <v>0.875</v>
      </c>
      <c r="C627" s="91">
        <v>53</v>
      </c>
      <c r="D627" s="118">
        <v>42</v>
      </c>
      <c r="E627" s="119">
        <v>0.85416666666666696</v>
      </c>
      <c r="F627" s="119">
        <v>0.875</v>
      </c>
      <c r="G627" s="115">
        <f t="shared" si="28"/>
        <v>1</v>
      </c>
      <c r="H627" s="116" t="str" cm="1">
        <f t="array" ref="H627">_xlfn.IFS((G627&gt;=2)*(G627&lt;=6), "Weekday", G627=7, "Saturday", G627=1, "Sunday")</f>
        <v>Sunday</v>
      </c>
      <c r="I627" s="116">
        <f t="shared" si="29"/>
        <v>8</v>
      </c>
      <c r="J627" s="116" t="str">
        <f t="shared" si="27"/>
        <v>High season</v>
      </c>
      <c r="K627" s="117" t="str" cm="1">
        <f t="array" ref="K627">_xlfn.IFS(AND(H627="Weekday", J627="High season"), VLOOKUP(B627, high_weekday, 2, 0),
    AND(H627="Saturday", J627="High season"), VLOOKUP(B627, high_saturday, 2, 0),
    AND(H627="Sunday", J627="High season"), VLOOKUP(B627, high_sunday, 2, 0),
    AND(H627="Weekday", J627="Low season"), VLOOKUP(B627, low_weekdays, 2, 0),
    AND(H627="Saturday", J627="Low season"), VLOOKUP(B627, low_saturday, 2, 0),
    AND(H627="Sunday", J627="Low season"), VLOOKUP(B627, low_sunday, 2, 0),
    TRUE, "error")</f>
        <v>Off-peak</v>
      </c>
    </row>
    <row r="628" spans="1:11" x14ac:dyDescent="0.25">
      <c r="A628" s="111">
        <v>45151</v>
      </c>
      <c r="B628" s="86">
        <v>0.89583333333333304</v>
      </c>
      <c r="C628" s="91">
        <v>75</v>
      </c>
      <c r="D628" s="118">
        <v>43</v>
      </c>
      <c r="E628" s="119">
        <v>0.875</v>
      </c>
      <c r="F628" s="119">
        <v>0.89583333333333304</v>
      </c>
      <c r="G628" s="115">
        <f t="shared" si="28"/>
        <v>1</v>
      </c>
      <c r="H628" s="116" t="str" cm="1">
        <f t="array" ref="H628">_xlfn.IFS((G628&gt;=2)*(G628&lt;=6), "Weekday", G628=7, "Saturday", G628=1, "Sunday")</f>
        <v>Sunday</v>
      </c>
      <c r="I628" s="116">
        <f t="shared" si="29"/>
        <v>8</v>
      </c>
      <c r="J628" s="116" t="str">
        <f t="shared" si="27"/>
        <v>High season</v>
      </c>
      <c r="K628" s="117" t="str" cm="1">
        <f t="array" ref="K628">_xlfn.IFS(AND(H628="Weekday", J628="High season"), VLOOKUP(B628, high_weekday, 2, 0),
    AND(H628="Saturday", J628="High season"), VLOOKUP(B628, high_saturday, 2, 0),
    AND(H628="Sunday", J628="High season"), VLOOKUP(B628, high_sunday, 2, 0),
    AND(H628="Weekday", J628="Low season"), VLOOKUP(B628, low_weekdays, 2, 0),
    AND(H628="Saturday", J628="Low season"), VLOOKUP(B628, low_saturday, 2, 0),
    AND(H628="Sunday", J628="Low season"), VLOOKUP(B628, low_sunday, 2, 0),
    TRUE, "error")</f>
        <v>Off-peak</v>
      </c>
    </row>
    <row r="629" spans="1:11" x14ac:dyDescent="0.25">
      <c r="A629" s="111">
        <v>45151</v>
      </c>
      <c r="B629" s="86">
        <v>0.91666666666666696</v>
      </c>
      <c r="C629" s="91">
        <v>41</v>
      </c>
      <c r="D629" s="118">
        <v>44</v>
      </c>
      <c r="E629" s="119">
        <v>0.89583333333333304</v>
      </c>
      <c r="F629" s="119">
        <v>0.91666666666666696</v>
      </c>
      <c r="G629" s="115">
        <f t="shared" si="28"/>
        <v>1</v>
      </c>
      <c r="H629" s="116" t="str" cm="1">
        <f t="array" ref="H629">_xlfn.IFS((G629&gt;=2)*(G629&lt;=6), "Weekday", G629=7, "Saturday", G629=1, "Sunday")</f>
        <v>Sunday</v>
      </c>
      <c r="I629" s="116">
        <f t="shared" si="29"/>
        <v>8</v>
      </c>
      <c r="J629" s="116" t="str">
        <f t="shared" si="27"/>
        <v>High season</v>
      </c>
      <c r="K629" s="117" t="str" cm="1">
        <f t="array" ref="K629">_xlfn.IFS(AND(H629="Weekday", J629="High season"), VLOOKUP(B629, high_weekday, 2, 0),
    AND(H629="Saturday", J629="High season"), VLOOKUP(B629, high_saturday, 2, 0),
    AND(H629="Sunday", J629="High season"), VLOOKUP(B629, high_sunday, 2, 0),
    AND(H629="Weekday", J629="Low season"), VLOOKUP(B629, low_weekdays, 2, 0),
    AND(H629="Saturday", J629="Low season"), VLOOKUP(B629, low_saturday, 2, 0),
    AND(H629="Sunday", J629="Low season"), VLOOKUP(B629, low_sunday, 2, 0),
    TRUE, "error")</f>
        <v>Off-peak</v>
      </c>
    </row>
    <row r="630" spans="1:11" x14ac:dyDescent="0.25">
      <c r="A630" s="111">
        <v>45151</v>
      </c>
      <c r="B630" s="86">
        <v>0.9375</v>
      </c>
      <c r="C630" s="91">
        <v>100</v>
      </c>
      <c r="D630" s="118">
        <v>45</v>
      </c>
      <c r="E630" s="119">
        <v>0.91666666666666696</v>
      </c>
      <c r="F630" s="119">
        <v>0.9375</v>
      </c>
      <c r="G630" s="115">
        <f t="shared" si="28"/>
        <v>1</v>
      </c>
      <c r="H630" s="116" t="str" cm="1">
        <f t="array" ref="H630">_xlfn.IFS((G630&gt;=2)*(G630&lt;=6), "Weekday", G630=7, "Saturday", G630=1, "Sunday")</f>
        <v>Sunday</v>
      </c>
      <c r="I630" s="116">
        <f t="shared" si="29"/>
        <v>8</v>
      </c>
      <c r="J630" s="116" t="str">
        <f t="shared" si="27"/>
        <v>High season</v>
      </c>
      <c r="K630" s="117" t="str" cm="1">
        <f t="array" ref="K630">_xlfn.IFS(AND(H630="Weekday", J630="High season"), VLOOKUP(B630, high_weekday, 2, 0),
    AND(H630="Saturday", J630="High season"), VLOOKUP(B630, high_saturday, 2, 0),
    AND(H630="Sunday", J630="High season"), VLOOKUP(B630, high_sunday, 2, 0),
    AND(H630="Weekday", J630="Low season"), VLOOKUP(B630, low_weekdays, 2, 0),
    AND(H630="Saturday", J630="Low season"), VLOOKUP(B630, low_saturday, 2, 0),
    AND(H630="Sunday", J630="Low season"), VLOOKUP(B630, low_sunday, 2, 0),
    TRUE, "error")</f>
        <v>Off-peak</v>
      </c>
    </row>
    <row r="631" spans="1:11" x14ac:dyDescent="0.25">
      <c r="A631" s="111">
        <v>45151</v>
      </c>
      <c r="B631" s="86">
        <v>0.95833333333333304</v>
      </c>
      <c r="C631" s="91">
        <v>25</v>
      </c>
      <c r="D631" s="118">
        <v>46</v>
      </c>
      <c r="E631" s="119">
        <v>0.9375</v>
      </c>
      <c r="F631" s="119">
        <v>0.95833333333333304</v>
      </c>
      <c r="G631" s="115">
        <f t="shared" si="28"/>
        <v>1</v>
      </c>
      <c r="H631" s="116" t="str" cm="1">
        <f t="array" ref="H631">_xlfn.IFS((G631&gt;=2)*(G631&lt;=6), "Weekday", G631=7, "Saturday", G631=1, "Sunday")</f>
        <v>Sunday</v>
      </c>
      <c r="I631" s="116">
        <f t="shared" si="29"/>
        <v>8</v>
      </c>
      <c r="J631" s="116" t="str">
        <f t="shared" si="27"/>
        <v>High season</v>
      </c>
      <c r="K631" s="117" t="str" cm="1">
        <f t="array" ref="K631">_xlfn.IFS(AND(H631="Weekday", J631="High season"), VLOOKUP(B631, high_weekday, 2, 0),
    AND(H631="Saturday", J631="High season"), VLOOKUP(B631, high_saturday, 2, 0),
    AND(H631="Sunday", J631="High season"), VLOOKUP(B631, high_sunday, 2, 0),
    AND(H631="Weekday", J631="Low season"), VLOOKUP(B631, low_weekdays, 2, 0),
    AND(H631="Saturday", J631="Low season"), VLOOKUP(B631, low_saturday, 2, 0),
    AND(H631="Sunday", J631="Low season"), VLOOKUP(B631, low_sunday, 2, 0),
    TRUE, "error")</f>
        <v>Off-peak</v>
      </c>
    </row>
    <row r="632" spans="1:11" x14ac:dyDescent="0.25">
      <c r="A632" s="111">
        <v>45151</v>
      </c>
      <c r="B632" s="86">
        <v>0.97916666666666696</v>
      </c>
      <c r="C632" s="91">
        <v>32</v>
      </c>
      <c r="D632" s="118">
        <v>47</v>
      </c>
      <c r="E632" s="119">
        <v>0.95833333333333304</v>
      </c>
      <c r="F632" s="119">
        <v>0.97916666666666696</v>
      </c>
      <c r="G632" s="115">
        <f t="shared" si="28"/>
        <v>1</v>
      </c>
      <c r="H632" s="116" t="str" cm="1">
        <f t="array" ref="H632">_xlfn.IFS((G632&gt;=2)*(G632&lt;=6), "Weekday", G632=7, "Saturday", G632=1, "Sunday")</f>
        <v>Sunday</v>
      </c>
      <c r="I632" s="116">
        <f t="shared" si="29"/>
        <v>8</v>
      </c>
      <c r="J632" s="116" t="str">
        <f t="shared" si="27"/>
        <v>High season</v>
      </c>
      <c r="K632" s="117" t="str" cm="1">
        <f t="array" ref="K632">_xlfn.IFS(AND(H632="Weekday", J632="High season"), VLOOKUP(B632, high_weekday, 2, 0),
    AND(H632="Saturday", J632="High season"), VLOOKUP(B632, high_saturday, 2, 0),
    AND(H632="Sunday", J632="High season"), VLOOKUP(B632, high_sunday, 2, 0),
    AND(H632="Weekday", J632="Low season"), VLOOKUP(B632, low_weekdays, 2, 0),
    AND(H632="Saturday", J632="Low season"), VLOOKUP(B632, low_saturday, 2, 0),
    AND(H632="Sunday", J632="Low season"), VLOOKUP(B632, low_sunday, 2, 0),
    TRUE, "error")</f>
        <v>Off-peak</v>
      </c>
    </row>
    <row r="633" spans="1:11" x14ac:dyDescent="0.25">
      <c r="A633" s="111">
        <v>45151</v>
      </c>
      <c r="B633" s="86">
        <v>1</v>
      </c>
      <c r="C633" s="91">
        <v>37</v>
      </c>
      <c r="D633" s="118">
        <v>48</v>
      </c>
      <c r="E633" s="119">
        <v>0.97916666666666696</v>
      </c>
      <c r="F633" s="119">
        <v>1</v>
      </c>
      <c r="G633" s="115">
        <f t="shared" si="28"/>
        <v>1</v>
      </c>
      <c r="H633" s="116" t="str" cm="1">
        <f t="array" ref="H633">_xlfn.IFS((G633&gt;=2)*(G633&lt;=6), "Weekday", G633=7, "Saturday", G633=1, "Sunday")</f>
        <v>Sunday</v>
      </c>
      <c r="I633" s="116">
        <f t="shared" si="29"/>
        <v>8</v>
      </c>
      <c r="J633" s="116" t="str">
        <f t="shared" si="27"/>
        <v>High season</v>
      </c>
      <c r="K633" s="117" t="str" cm="1">
        <f t="array" ref="K633">_xlfn.IFS(AND(H633="Weekday", J633="High season"), VLOOKUP(B633, high_weekday, 2, 0),
    AND(H633="Saturday", J633="High season"), VLOOKUP(B633, high_saturday, 2, 0),
    AND(H633="Sunday", J633="High season"), VLOOKUP(B633, high_sunday, 2, 0),
    AND(H633="Weekday", J633="Low season"), VLOOKUP(B633, low_weekdays, 2, 0),
    AND(H633="Saturday", J633="Low season"), VLOOKUP(B633, low_saturday, 2, 0),
    AND(H633="Sunday", J633="Low season"), VLOOKUP(B633, low_sunday, 2, 0),
    TRUE, "error")</f>
        <v>Off-peak</v>
      </c>
    </row>
    <row r="634" spans="1:11" x14ac:dyDescent="0.25">
      <c r="A634" s="111">
        <v>45152</v>
      </c>
      <c r="B634" s="86">
        <v>2.0833333333333332E-2</v>
      </c>
      <c r="C634" s="91">
        <v>12</v>
      </c>
      <c r="D634" s="118">
        <v>1</v>
      </c>
      <c r="E634" s="119">
        <v>0</v>
      </c>
      <c r="F634" s="119">
        <v>2.0833333333333332E-2</v>
      </c>
      <c r="G634" s="115">
        <f t="shared" si="28"/>
        <v>2</v>
      </c>
      <c r="H634" s="116" t="str" cm="1">
        <f t="array" ref="H634">_xlfn.IFS((G634&gt;=2)*(G634&lt;=6), "Weekday", G634=7, "Saturday", G634=1, "Sunday")</f>
        <v>Weekday</v>
      </c>
      <c r="I634" s="116">
        <f t="shared" si="29"/>
        <v>8</v>
      </c>
      <c r="J634" s="116" t="str">
        <f t="shared" ref="J634:J697" si="30">IF(AND(I634&gt;6, I634&lt;9), "High season", "Low season")</f>
        <v>High season</v>
      </c>
      <c r="K634" s="117" t="str" cm="1">
        <f t="array" ref="K634">_xlfn.IFS(AND(H634="Weekday", J634="High season"), VLOOKUP(B634, high_weekday, 2, 0),
    AND(H634="Saturday", J634="High season"), VLOOKUP(B634, high_saturday, 2, 0),
    AND(H634="Sunday", J634="High season"), VLOOKUP(B634, high_sunday, 2, 0),
    AND(H634="Weekday", J634="Low season"), VLOOKUP(B634, low_weekdays, 2, 0),
    AND(H634="Saturday", J634="Low season"), VLOOKUP(B634, low_saturday, 2, 0),
    AND(H634="Sunday", J634="Low season"), VLOOKUP(B634, low_sunday, 2, 0),
    TRUE, "error")</f>
        <v>Off-peak</v>
      </c>
    </row>
    <row r="635" spans="1:11" x14ac:dyDescent="0.25">
      <c r="A635" s="111">
        <v>45152</v>
      </c>
      <c r="B635" s="86">
        <v>4.1666666666666664E-2</v>
      </c>
      <c r="C635" s="91">
        <v>10</v>
      </c>
      <c r="D635" s="118">
        <v>2</v>
      </c>
      <c r="E635" s="119">
        <v>2.0833333333333332E-2</v>
      </c>
      <c r="F635" s="119">
        <v>4.1666666666666664E-2</v>
      </c>
      <c r="G635" s="115">
        <f t="shared" ref="G635:G698" si="31">WEEKDAY(A635)</f>
        <v>2</v>
      </c>
      <c r="H635" s="116" t="str" cm="1">
        <f t="array" ref="H635">_xlfn.IFS((G635&gt;=2)*(G635&lt;=6), "Weekday", G635=7, "Saturday", G635=1, "Sunday")</f>
        <v>Weekday</v>
      </c>
      <c r="I635" s="116">
        <f t="shared" ref="I635:I698" si="32">MONTH(A635)</f>
        <v>8</v>
      </c>
      <c r="J635" s="116" t="str">
        <f t="shared" si="30"/>
        <v>High season</v>
      </c>
      <c r="K635" s="117" t="str" cm="1">
        <f t="array" ref="K635">_xlfn.IFS(AND(H635="Weekday", J635="High season"), VLOOKUP(B635, high_weekday, 2, 0),
    AND(H635="Saturday", J635="High season"), VLOOKUP(B635, high_saturday, 2, 0),
    AND(H635="Sunday", J635="High season"), VLOOKUP(B635, high_sunday, 2, 0),
    AND(H635="Weekday", J635="Low season"), VLOOKUP(B635, low_weekdays, 2, 0),
    AND(H635="Saturday", J635="Low season"), VLOOKUP(B635, low_saturday, 2, 0),
    AND(H635="Sunday", J635="Low season"), VLOOKUP(B635, low_sunday, 2, 0),
    TRUE, "error")</f>
        <v>Off-peak</v>
      </c>
    </row>
    <row r="636" spans="1:11" x14ac:dyDescent="0.25">
      <c r="A636" s="111">
        <v>45152</v>
      </c>
      <c r="B636" s="86">
        <v>6.25E-2</v>
      </c>
      <c r="C636" s="91">
        <v>81</v>
      </c>
      <c r="D636" s="118">
        <v>3</v>
      </c>
      <c r="E636" s="119">
        <v>4.1666666666666664E-2</v>
      </c>
      <c r="F636" s="119">
        <v>6.25E-2</v>
      </c>
      <c r="G636" s="115">
        <f t="shared" si="31"/>
        <v>2</v>
      </c>
      <c r="H636" s="116" t="str" cm="1">
        <f t="array" ref="H636">_xlfn.IFS((G636&gt;=2)*(G636&lt;=6), "Weekday", G636=7, "Saturday", G636=1, "Sunday")</f>
        <v>Weekday</v>
      </c>
      <c r="I636" s="116">
        <f t="shared" si="32"/>
        <v>8</v>
      </c>
      <c r="J636" s="116" t="str">
        <f t="shared" si="30"/>
        <v>High season</v>
      </c>
      <c r="K636" s="117" t="str" cm="1">
        <f t="array" ref="K636">_xlfn.IFS(AND(H636="Weekday", J636="High season"), VLOOKUP(B636, high_weekday, 2, 0),
    AND(H636="Saturday", J636="High season"), VLOOKUP(B636, high_saturday, 2, 0),
    AND(H636="Sunday", J636="High season"), VLOOKUP(B636, high_sunday, 2, 0),
    AND(H636="Weekday", J636="Low season"), VLOOKUP(B636, low_weekdays, 2, 0),
    AND(H636="Saturday", J636="Low season"), VLOOKUP(B636, low_saturday, 2, 0),
    AND(H636="Sunday", J636="Low season"), VLOOKUP(B636, low_sunday, 2, 0),
    TRUE, "error")</f>
        <v>Off-peak</v>
      </c>
    </row>
    <row r="637" spans="1:11" x14ac:dyDescent="0.25">
      <c r="A637" s="111">
        <v>45152</v>
      </c>
      <c r="B637" s="86">
        <v>8.3333333333333301E-2</v>
      </c>
      <c r="C637" s="91">
        <v>34</v>
      </c>
      <c r="D637" s="118">
        <v>4</v>
      </c>
      <c r="E637" s="119">
        <v>6.25E-2</v>
      </c>
      <c r="F637" s="119">
        <v>8.3333333333333301E-2</v>
      </c>
      <c r="G637" s="115">
        <f t="shared" si="31"/>
        <v>2</v>
      </c>
      <c r="H637" s="116" t="str" cm="1">
        <f t="array" ref="H637">_xlfn.IFS((G637&gt;=2)*(G637&lt;=6), "Weekday", G637=7, "Saturday", G637=1, "Sunday")</f>
        <v>Weekday</v>
      </c>
      <c r="I637" s="116">
        <f t="shared" si="32"/>
        <v>8</v>
      </c>
      <c r="J637" s="116" t="str">
        <f t="shared" si="30"/>
        <v>High season</v>
      </c>
      <c r="K637" s="117" t="str" cm="1">
        <f t="array" ref="K637">_xlfn.IFS(AND(H637="Weekday", J637="High season"), VLOOKUP(B637, high_weekday, 2, 0),
    AND(H637="Saturday", J637="High season"), VLOOKUP(B637, high_saturday, 2, 0),
    AND(H637="Sunday", J637="High season"), VLOOKUP(B637, high_sunday, 2, 0),
    AND(H637="Weekday", J637="Low season"), VLOOKUP(B637, low_weekdays, 2, 0),
    AND(H637="Saturday", J637="Low season"), VLOOKUP(B637, low_saturday, 2, 0),
    AND(H637="Sunday", J637="Low season"), VLOOKUP(B637, low_sunday, 2, 0),
    TRUE, "error")</f>
        <v>Off-peak</v>
      </c>
    </row>
    <row r="638" spans="1:11" x14ac:dyDescent="0.25">
      <c r="A638" s="111">
        <v>45152</v>
      </c>
      <c r="B638" s="86">
        <v>0.104166666666667</v>
      </c>
      <c r="C638" s="91">
        <v>67</v>
      </c>
      <c r="D638" s="118">
        <v>5</v>
      </c>
      <c r="E638" s="119">
        <v>8.3333333333333301E-2</v>
      </c>
      <c r="F638" s="119">
        <v>0.104166666666667</v>
      </c>
      <c r="G638" s="115">
        <f t="shared" si="31"/>
        <v>2</v>
      </c>
      <c r="H638" s="116" t="str" cm="1">
        <f t="array" ref="H638">_xlfn.IFS((G638&gt;=2)*(G638&lt;=6), "Weekday", G638=7, "Saturday", G638=1, "Sunday")</f>
        <v>Weekday</v>
      </c>
      <c r="I638" s="116">
        <f t="shared" si="32"/>
        <v>8</v>
      </c>
      <c r="J638" s="116" t="str">
        <f t="shared" si="30"/>
        <v>High season</v>
      </c>
      <c r="K638" s="117" t="str" cm="1">
        <f t="array" ref="K638">_xlfn.IFS(AND(H638="Weekday", J638="High season"), VLOOKUP(B638, high_weekday, 2, 0),
    AND(H638="Saturday", J638="High season"), VLOOKUP(B638, high_saturday, 2, 0),
    AND(H638="Sunday", J638="High season"), VLOOKUP(B638, high_sunday, 2, 0),
    AND(H638="Weekday", J638="Low season"), VLOOKUP(B638, low_weekdays, 2, 0),
    AND(H638="Saturday", J638="Low season"), VLOOKUP(B638, low_saturday, 2, 0),
    AND(H638="Sunday", J638="Low season"), VLOOKUP(B638, low_sunday, 2, 0),
    TRUE, "error")</f>
        <v>Off-peak</v>
      </c>
    </row>
    <row r="639" spans="1:11" x14ac:dyDescent="0.25">
      <c r="A639" s="111">
        <v>45152</v>
      </c>
      <c r="B639" s="86">
        <v>0.125</v>
      </c>
      <c r="C639" s="91">
        <v>26</v>
      </c>
      <c r="D639" s="118">
        <v>6</v>
      </c>
      <c r="E639" s="119">
        <v>0.104166666666667</v>
      </c>
      <c r="F639" s="119">
        <v>0.125</v>
      </c>
      <c r="G639" s="115">
        <f t="shared" si="31"/>
        <v>2</v>
      </c>
      <c r="H639" s="116" t="str" cm="1">
        <f t="array" ref="H639">_xlfn.IFS((G639&gt;=2)*(G639&lt;=6), "Weekday", G639=7, "Saturday", G639=1, "Sunday")</f>
        <v>Weekday</v>
      </c>
      <c r="I639" s="116">
        <f t="shared" si="32"/>
        <v>8</v>
      </c>
      <c r="J639" s="116" t="str">
        <f t="shared" si="30"/>
        <v>High season</v>
      </c>
      <c r="K639" s="117" t="str" cm="1">
        <f t="array" ref="K639">_xlfn.IFS(AND(H639="Weekday", J639="High season"), VLOOKUP(B639, high_weekday, 2, 0),
    AND(H639="Saturday", J639="High season"), VLOOKUP(B639, high_saturday, 2, 0),
    AND(H639="Sunday", J639="High season"), VLOOKUP(B639, high_sunday, 2, 0),
    AND(H639="Weekday", J639="Low season"), VLOOKUP(B639, low_weekdays, 2, 0),
    AND(H639="Saturday", J639="Low season"), VLOOKUP(B639, low_saturday, 2, 0),
    AND(H639="Sunday", J639="Low season"), VLOOKUP(B639, low_sunday, 2, 0),
    TRUE, "error")</f>
        <v>Off-peak</v>
      </c>
    </row>
    <row r="640" spans="1:11" x14ac:dyDescent="0.25">
      <c r="A640" s="111">
        <v>45152</v>
      </c>
      <c r="B640" s="86">
        <v>0.14583333333333301</v>
      </c>
      <c r="C640" s="91">
        <v>22</v>
      </c>
      <c r="D640" s="118">
        <v>7</v>
      </c>
      <c r="E640" s="119">
        <v>0.125</v>
      </c>
      <c r="F640" s="119">
        <v>0.14583333333333301</v>
      </c>
      <c r="G640" s="115">
        <f t="shared" si="31"/>
        <v>2</v>
      </c>
      <c r="H640" s="116" t="str" cm="1">
        <f t="array" ref="H640">_xlfn.IFS((G640&gt;=2)*(G640&lt;=6), "Weekday", G640=7, "Saturday", G640=1, "Sunday")</f>
        <v>Weekday</v>
      </c>
      <c r="I640" s="116">
        <f t="shared" si="32"/>
        <v>8</v>
      </c>
      <c r="J640" s="116" t="str">
        <f t="shared" si="30"/>
        <v>High season</v>
      </c>
      <c r="K640" s="117" t="str" cm="1">
        <f t="array" ref="K640">_xlfn.IFS(AND(H640="Weekday", J640="High season"), VLOOKUP(B640, high_weekday, 2, 0),
    AND(H640="Saturday", J640="High season"), VLOOKUP(B640, high_saturday, 2, 0),
    AND(H640="Sunday", J640="High season"), VLOOKUP(B640, high_sunday, 2, 0),
    AND(H640="Weekday", J640="Low season"), VLOOKUP(B640, low_weekdays, 2, 0),
    AND(H640="Saturday", J640="Low season"), VLOOKUP(B640, low_saturday, 2, 0),
    AND(H640="Sunday", J640="Low season"), VLOOKUP(B640, low_sunday, 2, 0),
    TRUE, "error")</f>
        <v>Off-peak</v>
      </c>
    </row>
    <row r="641" spans="1:11" x14ac:dyDescent="0.25">
      <c r="A641" s="111">
        <v>45152</v>
      </c>
      <c r="B641" s="86">
        <v>0.16666666666666699</v>
      </c>
      <c r="C641" s="91">
        <v>69</v>
      </c>
      <c r="D641" s="118">
        <v>8</v>
      </c>
      <c r="E641" s="119">
        <v>0.14583333333333301</v>
      </c>
      <c r="F641" s="119">
        <v>0.16666666666666699</v>
      </c>
      <c r="G641" s="115">
        <f t="shared" si="31"/>
        <v>2</v>
      </c>
      <c r="H641" s="116" t="str" cm="1">
        <f t="array" ref="H641">_xlfn.IFS((G641&gt;=2)*(G641&lt;=6), "Weekday", G641=7, "Saturday", G641=1, "Sunday")</f>
        <v>Weekday</v>
      </c>
      <c r="I641" s="116">
        <f t="shared" si="32"/>
        <v>8</v>
      </c>
      <c r="J641" s="116" t="str">
        <f t="shared" si="30"/>
        <v>High season</v>
      </c>
      <c r="K641" s="117" t="str" cm="1">
        <f t="array" ref="K641">_xlfn.IFS(AND(H641="Weekday", J641="High season"), VLOOKUP(B641, high_weekday, 2, 0),
    AND(H641="Saturday", J641="High season"), VLOOKUP(B641, high_saturday, 2, 0),
    AND(H641="Sunday", J641="High season"), VLOOKUP(B641, high_sunday, 2, 0),
    AND(H641="Weekday", J641="Low season"), VLOOKUP(B641, low_weekdays, 2, 0),
    AND(H641="Saturday", J641="Low season"), VLOOKUP(B641, low_saturday, 2, 0),
    AND(H641="Sunday", J641="Low season"), VLOOKUP(B641, low_sunday, 2, 0),
    TRUE, "error")</f>
        <v>Off-peak</v>
      </c>
    </row>
    <row r="642" spans="1:11" x14ac:dyDescent="0.25">
      <c r="A642" s="111">
        <v>45152</v>
      </c>
      <c r="B642" s="86">
        <v>0.1875</v>
      </c>
      <c r="C642" s="91">
        <v>88</v>
      </c>
      <c r="D642" s="118">
        <v>9</v>
      </c>
      <c r="E642" s="119">
        <v>0.16666666666666699</v>
      </c>
      <c r="F642" s="119">
        <v>0.1875</v>
      </c>
      <c r="G642" s="115">
        <f t="shared" si="31"/>
        <v>2</v>
      </c>
      <c r="H642" s="116" t="str" cm="1">
        <f t="array" ref="H642">_xlfn.IFS((G642&gt;=2)*(G642&lt;=6), "Weekday", G642=7, "Saturday", G642=1, "Sunday")</f>
        <v>Weekday</v>
      </c>
      <c r="I642" s="116">
        <f t="shared" si="32"/>
        <v>8</v>
      </c>
      <c r="J642" s="116" t="str">
        <f t="shared" si="30"/>
        <v>High season</v>
      </c>
      <c r="K642" s="117" t="str" cm="1">
        <f t="array" ref="K642">_xlfn.IFS(AND(H642="Weekday", J642="High season"), VLOOKUP(B642, high_weekday, 2, 0),
    AND(H642="Saturday", J642="High season"), VLOOKUP(B642, high_saturday, 2, 0),
    AND(H642="Sunday", J642="High season"), VLOOKUP(B642, high_sunday, 2, 0),
    AND(H642="Weekday", J642="Low season"), VLOOKUP(B642, low_weekdays, 2, 0),
    AND(H642="Saturday", J642="Low season"), VLOOKUP(B642, low_saturday, 2, 0),
    AND(H642="Sunday", J642="Low season"), VLOOKUP(B642, low_sunday, 2, 0),
    TRUE, "error")</f>
        <v>Off-peak</v>
      </c>
    </row>
    <row r="643" spans="1:11" x14ac:dyDescent="0.25">
      <c r="A643" s="111">
        <v>45152</v>
      </c>
      <c r="B643" s="86">
        <v>0.20833333333333301</v>
      </c>
      <c r="C643" s="91">
        <v>15</v>
      </c>
      <c r="D643" s="118">
        <v>10</v>
      </c>
      <c r="E643" s="119">
        <v>0.1875</v>
      </c>
      <c r="F643" s="119">
        <v>0.20833333333333301</v>
      </c>
      <c r="G643" s="115">
        <f t="shared" si="31"/>
        <v>2</v>
      </c>
      <c r="H643" s="116" t="str" cm="1">
        <f t="array" ref="H643">_xlfn.IFS((G643&gt;=2)*(G643&lt;=6), "Weekday", G643=7, "Saturday", G643=1, "Sunday")</f>
        <v>Weekday</v>
      </c>
      <c r="I643" s="116">
        <f t="shared" si="32"/>
        <v>8</v>
      </c>
      <c r="J643" s="116" t="str">
        <f t="shared" si="30"/>
        <v>High season</v>
      </c>
      <c r="K643" s="117" t="str" cm="1">
        <f t="array" ref="K643">_xlfn.IFS(AND(H643="Weekday", J643="High season"), VLOOKUP(B643, high_weekday, 2, 0),
    AND(H643="Saturday", J643="High season"), VLOOKUP(B643, high_saturday, 2, 0),
    AND(H643="Sunday", J643="High season"), VLOOKUP(B643, high_sunday, 2, 0),
    AND(H643="Weekday", J643="Low season"), VLOOKUP(B643, low_weekdays, 2, 0),
    AND(H643="Saturday", J643="Low season"), VLOOKUP(B643, low_saturday, 2, 0),
    AND(H643="Sunday", J643="Low season"), VLOOKUP(B643, low_sunday, 2, 0),
    TRUE, "error")</f>
        <v>Off-peak</v>
      </c>
    </row>
    <row r="644" spans="1:11" x14ac:dyDescent="0.25">
      <c r="A644" s="111">
        <v>45152</v>
      </c>
      <c r="B644" s="86">
        <v>0.22916666666666699</v>
      </c>
      <c r="C644" s="91">
        <v>22</v>
      </c>
      <c r="D644" s="118">
        <v>11</v>
      </c>
      <c r="E644" s="119">
        <v>0.20833333333333301</v>
      </c>
      <c r="F644" s="119">
        <v>0.22916666666666699</v>
      </c>
      <c r="G644" s="115">
        <f t="shared" si="31"/>
        <v>2</v>
      </c>
      <c r="H644" s="116" t="str" cm="1">
        <f t="array" ref="H644">_xlfn.IFS((G644&gt;=2)*(G644&lt;=6), "Weekday", G644=7, "Saturday", G644=1, "Sunday")</f>
        <v>Weekday</v>
      </c>
      <c r="I644" s="116">
        <f t="shared" si="32"/>
        <v>8</v>
      </c>
      <c r="J644" s="116" t="str">
        <f t="shared" si="30"/>
        <v>High season</v>
      </c>
      <c r="K644" s="117" t="str" cm="1">
        <f t="array" ref="K644">_xlfn.IFS(AND(H644="Weekday", J644="High season"), VLOOKUP(B644, high_weekday, 2, 0),
    AND(H644="Saturday", J644="High season"), VLOOKUP(B644, high_saturday, 2, 0),
    AND(H644="Sunday", J644="High season"), VLOOKUP(B644, high_sunday, 2, 0),
    AND(H644="Weekday", J644="Low season"), VLOOKUP(B644, low_weekdays, 2, 0),
    AND(H644="Saturday", J644="Low season"), VLOOKUP(B644, low_saturday, 2, 0),
    AND(H644="Sunday", J644="Low season"), VLOOKUP(B644, low_sunday, 2, 0),
    TRUE, "error")</f>
        <v>Off-peak</v>
      </c>
    </row>
    <row r="645" spans="1:11" x14ac:dyDescent="0.25">
      <c r="A645" s="111">
        <v>45152</v>
      </c>
      <c r="B645" s="86">
        <v>0.25</v>
      </c>
      <c r="C645" s="91">
        <v>20</v>
      </c>
      <c r="D645" s="118">
        <v>12</v>
      </c>
      <c r="E645" s="119">
        <v>0.22916666666666699</v>
      </c>
      <c r="F645" s="119">
        <v>0.25</v>
      </c>
      <c r="G645" s="115">
        <f t="shared" si="31"/>
        <v>2</v>
      </c>
      <c r="H645" s="116" t="str" cm="1">
        <f t="array" ref="H645">_xlfn.IFS((G645&gt;=2)*(G645&lt;=6), "Weekday", G645=7, "Saturday", G645=1, "Sunday")</f>
        <v>Weekday</v>
      </c>
      <c r="I645" s="116">
        <f t="shared" si="32"/>
        <v>8</v>
      </c>
      <c r="J645" s="116" t="str">
        <f t="shared" si="30"/>
        <v>High season</v>
      </c>
      <c r="K645" s="117" t="str" cm="1">
        <f t="array" ref="K645">_xlfn.IFS(AND(H645="Weekday", J645="High season"), VLOOKUP(B645, high_weekday, 2, 0),
    AND(H645="Saturday", J645="High season"), VLOOKUP(B645, high_saturday, 2, 0),
    AND(H645="Sunday", J645="High season"), VLOOKUP(B645, high_sunday, 2, 0),
    AND(H645="Weekday", J645="Low season"), VLOOKUP(B645, low_weekdays, 2, 0),
    AND(H645="Saturday", J645="Low season"), VLOOKUP(B645, low_saturday, 2, 0),
    AND(H645="Sunday", J645="Low season"), VLOOKUP(B645, low_sunday, 2, 0),
    TRUE, "error")</f>
        <v>Off-peak</v>
      </c>
    </row>
    <row r="646" spans="1:11" x14ac:dyDescent="0.25">
      <c r="A646" s="111">
        <v>45152</v>
      </c>
      <c r="B646" s="86">
        <v>0.27083333333333298</v>
      </c>
      <c r="C646" s="91">
        <v>93</v>
      </c>
      <c r="D646" s="118">
        <v>13</v>
      </c>
      <c r="E646" s="119">
        <v>0.25</v>
      </c>
      <c r="F646" s="119">
        <v>0.27083333333333298</v>
      </c>
      <c r="G646" s="115">
        <f t="shared" si="31"/>
        <v>2</v>
      </c>
      <c r="H646" s="116" t="str" cm="1">
        <f t="array" ref="H646">_xlfn.IFS((G646&gt;=2)*(G646&lt;=6), "Weekday", G646=7, "Saturday", G646=1, "Sunday")</f>
        <v>Weekday</v>
      </c>
      <c r="I646" s="116">
        <f t="shared" si="32"/>
        <v>8</v>
      </c>
      <c r="J646" s="116" t="str">
        <f t="shared" si="30"/>
        <v>High season</v>
      </c>
      <c r="K646" s="117" t="str" cm="1">
        <f t="array" ref="K646">_xlfn.IFS(AND(H646="Weekday", J646="High season"), VLOOKUP(B646, high_weekday, 2, 0),
    AND(H646="Saturday", J646="High season"), VLOOKUP(B646, high_saturday, 2, 0),
    AND(H646="Sunday", J646="High season"), VLOOKUP(B646, high_sunday, 2, 0),
    AND(H646="Weekday", J646="Low season"), VLOOKUP(B646, low_weekdays, 2, 0),
    AND(H646="Saturday", J646="Low season"), VLOOKUP(B646, low_saturday, 2, 0),
    AND(H646="Sunday", J646="Low season"), VLOOKUP(B646, low_sunday, 2, 0),
    TRUE, "error")</f>
        <v>Peak</v>
      </c>
    </row>
    <row r="647" spans="1:11" x14ac:dyDescent="0.25">
      <c r="A647" s="111">
        <v>45152</v>
      </c>
      <c r="B647" s="86">
        <v>0.29166666666666702</v>
      </c>
      <c r="C647" s="91">
        <v>95</v>
      </c>
      <c r="D647" s="118">
        <v>14</v>
      </c>
      <c r="E647" s="119">
        <v>0.27083333333333298</v>
      </c>
      <c r="F647" s="119">
        <v>0.29166666666666702</v>
      </c>
      <c r="G647" s="115">
        <f t="shared" si="31"/>
        <v>2</v>
      </c>
      <c r="H647" s="116" t="str" cm="1">
        <f t="array" ref="H647">_xlfn.IFS((G647&gt;=2)*(G647&lt;=6), "Weekday", G647=7, "Saturday", G647=1, "Sunday")</f>
        <v>Weekday</v>
      </c>
      <c r="I647" s="116">
        <f t="shared" si="32"/>
        <v>8</v>
      </c>
      <c r="J647" s="116" t="str">
        <f t="shared" si="30"/>
        <v>High season</v>
      </c>
      <c r="K647" s="117" t="str" cm="1">
        <f t="array" ref="K647">_xlfn.IFS(AND(H647="Weekday", J647="High season"), VLOOKUP(B647, high_weekday, 2, 0),
    AND(H647="Saturday", J647="High season"), VLOOKUP(B647, high_saturday, 2, 0),
    AND(H647="Sunday", J647="High season"), VLOOKUP(B647, high_sunday, 2, 0),
    AND(H647="Weekday", J647="Low season"), VLOOKUP(B647, low_weekdays, 2, 0),
    AND(H647="Saturday", J647="Low season"), VLOOKUP(B647, low_saturday, 2, 0),
    AND(H647="Sunday", J647="Low season"), VLOOKUP(B647, low_sunday, 2, 0),
    TRUE, "error")</f>
        <v>Peak</v>
      </c>
    </row>
    <row r="648" spans="1:11" x14ac:dyDescent="0.25">
      <c r="A648" s="111">
        <v>45152</v>
      </c>
      <c r="B648" s="86">
        <v>0.3125</v>
      </c>
      <c r="C648" s="91">
        <v>89</v>
      </c>
      <c r="D648" s="118">
        <v>15</v>
      </c>
      <c r="E648" s="119">
        <v>0.29166666666666702</v>
      </c>
      <c r="F648" s="119">
        <v>0.3125</v>
      </c>
      <c r="G648" s="115">
        <f t="shared" si="31"/>
        <v>2</v>
      </c>
      <c r="H648" s="116" t="str" cm="1">
        <f t="array" ref="H648">_xlfn.IFS((G648&gt;=2)*(G648&lt;=6), "Weekday", G648=7, "Saturday", G648=1, "Sunday")</f>
        <v>Weekday</v>
      </c>
      <c r="I648" s="116">
        <f t="shared" si="32"/>
        <v>8</v>
      </c>
      <c r="J648" s="116" t="str">
        <f t="shared" si="30"/>
        <v>High season</v>
      </c>
      <c r="K648" s="117" t="str" cm="1">
        <f t="array" ref="K648">_xlfn.IFS(AND(H648="Weekday", J648="High season"), VLOOKUP(B648, high_weekday, 2, 0),
    AND(H648="Saturday", J648="High season"), VLOOKUP(B648, high_saturday, 2, 0),
    AND(H648="Sunday", J648="High season"), VLOOKUP(B648, high_sunday, 2, 0),
    AND(H648="Weekday", J648="Low season"), VLOOKUP(B648, low_weekdays, 2, 0),
    AND(H648="Saturday", J648="Low season"), VLOOKUP(B648, low_saturday, 2, 0),
    AND(H648="Sunday", J648="Low season"), VLOOKUP(B648, low_sunday, 2, 0),
    TRUE, "error")</f>
        <v>Peak</v>
      </c>
    </row>
    <row r="649" spans="1:11" x14ac:dyDescent="0.25">
      <c r="A649" s="111">
        <v>45152</v>
      </c>
      <c r="B649" s="86">
        <v>0.33333333333333298</v>
      </c>
      <c r="C649" s="91">
        <v>86</v>
      </c>
      <c r="D649" s="118">
        <v>16</v>
      </c>
      <c r="E649" s="119">
        <v>0.3125</v>
      </c>
      <c r="F649" s="119">
        <v>0.33333333333333298</v>
      </c>
      <c r="G649" s="115">
        <f t="shared" si="31"/>
        <v>2</v>
      </c>
      <c r="H649" s="116" t="str" cm="1">
        <f t="array" ref="H649">_xlfn.IFS((G649&gt;=2)*(G649&lt;=6), "Weekday", G649=7, "Saturday", G649=1, "Sunday")</f>
        <v>Weekday</v>
      </c>
      <c r="I649" s="116">
        <f t="shared" si="32"/>
        <v>8</v>
      </c>
      <c r="J649" s="116" t="str">
        <f t="shared" si="30"/>
        <v>High season</v>
      </c>
      <c r="K649" s="117" t="str" cm="1">
        <f t="array" ref="K649">_xlfn.IFS(AND(H649="Weekday", J649="High season"), VLOOKUP(B649, high_weekday, 2, 0),
    AND(H649="Saturday", J649="High season"), VLOOKUP(B649, high_saturday, 2, 0),
    AND(H649="Sunday", J649="High season"), VLOOKUP(B649, high_sunday, 2, 0),
    AND(H649="Weekday", J649="Low season"), VLOOKUP(B649, low_weekdays, 2, 0),
    AND(H649="Saturday", J649="Low season"), VLOOKUP(B649, low_saturday, 2, 0),
    AND(H649="Sunday", J649="Low season"), VLOOKUP(B649, low_sunday, 2, 0),
    TRUE, "error")</f>
        <v>Peak</v>
      </c>
    </row>
    <row r="650" spans="1:11" x14ac:dyDescent="0.25">
      <c r="A650" s="111">
        <v>45152</v>
      </c>
      <c r="B650" s="86">
        <v>0.35416666666666702</v>
      </c>
      <c r="C650" s="91">
        <v>56</v>
      </c>
      <c r="D650" s="118">
        <v>17</v>
      </c>
      <c r="E650" s="119">
        <v>0.33333333333333298</v>
      </c>
      <c r="F650" s="119">
        <v>0.35416666666666702</v>
      </c>
      <c r="G650" s="115">
        <f t="shared" si="31"/>
        <v>2</v>
      </c>
      <c r="H650" s="116" t="str" cm="1">
        <f t="array" ref="H650">_xlfn.IFS((G650&gt;=2)*(G650&lt;=6), "Weekday", G650=7, "Saturday", G650=1, "Sunday")</f>
        <v>Weekday</v>
      </c>
      <c r="I650" s="116">
        <f t="shared" si="32"/>
        <v>8</v>
      </c>
      <c r="J650" s="116" t="str">
        <f t="shared" si="30"/>
        <v>High season</v>
      </c>
      <c r="K650" s="117" t="str" cm="1">
        <f t="array" ref="K650">_xlfn.IFS(AND(H650="Weekday", J650="High season"), VLOOKUP(B650, high_weekday, 2, 0),
    AND(H650="Saturday", J650="High season"), VLOOKUP(B650, high_saturday, 2, 0),
    AND(H650="Sunday", J650="High season"), VLOOKUP(B650, high_sunday, 2, 0),
    AND(H650="Weekday", J650="Low season"), VLOOKUP(B650, low_weekdays, 2, 0),
    AND(H650="Saturday", J650="Low season"), VLOOKUP(B650, low_saturday, 2, 0),
    AND(H650="Sunday", J650="Low season"), VLOOKUP(B650, low_sunday, 2, 0),
    TRUE, "error")</f>
        <v>Peak</v>
      </c>
    </row>
    <row r="651" spans="1:11" x14ac:dyDescent="0.25">
      <c r="A651" s="111">
        <v>45152</v>
      </c>
      <c r="B651" s="86">
        <v>0.375</v>
      </c>
      <c r="C651" s="91">
        <v>62</v>
      </c>
      <c r="D651" s="118">
        <v>18</v>
      </c>
      <c r="E651" s="119">
        <v>0.35416666666666702</v>
      </c>
      <c r="F651" s="119">
        <v>0.375</v>
      </c>
      <c r="G651" s="115">
        <f t="shared" si="31"/>
        <v>2</v>
      </c>
      <c r="H651" s="116" t="str" cm="1">
        <f t="array" ref="H651">_xlfn.IFS((G651&gt;=2)*(G651&lt;=6), "Weekday", G651=7, "Saturday", G651=1, "Sunday")</f>
        <v>Weekday</v>
      </c>
      <c r="I651" s="116">
        <f t="shared" si="32"/>
        <v>8</v>
      </c>
      <c r="J651" s="116" t="str">
        <f t="shared" si="30"/>
        <v>High season</v>
      </c>
      <c r="K651" s="117" t="str" cm="1">
        <f t="array" ref="K651">_xlfn.IFS(AND(H651="Weekday", J651="High season"), VLOOKUP(B651, high_weekday, 2, 0),
    AND(H651="Saturday", J651="High season"), VLOOKUP(B651, high_saturday, 2, 0),
    AND(H651="Sunday", J651="High season"), VLOOKUP(B651, high_sunday, 2, 0),
    AND(H651="Weekday", J651="Low season"), VLOOKUP(B651, low_weekdays, 2, 0),
    AND(H651="Saturday", J651="Low season"), VLOOKUP(B651, low_saturday, 2, 0),
    AND(H651="Sunday", J651="Low season"), VLOOKUP(B651, low_sunday, 2, 0),
    TRUE, "error")</f>
        <v>Peak</v>
      </c>
    </row>
    <row r="652" spans="1:11" x14ac:dyDescent="0.25">
      <c r="A652" s="111">
        <v>45152</v>
      </c>
      <c r="B652" s="86">
        <v>0.39583333333333298</v>
      </c>
      <c r="C652" s="91">
        <v>82</v>
      </c>
      <c r="D652" s="118">
        <v>19</v>
      </c>
      <c r="E652" s="119">
        <v>0.375</v>
      </c>
      <c r="F652" s="119">
        <v>0.39583333333333298</v>
      </c>
      <c r="G652" s="115">
        <f t="shared" si="31"/>
        <v>2</v>
      </c>
      <c r="H652" s="116" t="str" cm="1">
        <f t="array" ref="H652">_xlfn.IFS((G652&gt;=2)*(G652&lt;=6), "Weekday", G652=7, "Saturday", G652=1, "Sunday")</f>
        <v>Weekday</v>
      </c>
      <c r="I652" s="116">
        <f t="shared" si="32"/>
        <v>8</v>
      </c>
      <c r="J652" s="116" t="str">
        <f t="shared" si="30"/>
        <v>High season</v>
      </c>
      <c r="K652" s="117" t="str" cm="1">
        <f t="array" ref="K652">_xlfn.IFS(AND(H652="Weekday", J652="High season"), VLOOKUP(B652, high_weekday, 2, 0),
    AND(H652="Saturday", J652="High season"), VLOOKUP(B652, high_saturday, 2, 0),
    AND(H652="Sunday", J652="High season"), VLOOKUP(B652, high_sunday, 2, 0),
    AND(H652="Weekday", J652="Low season"), VLOOKUP(B652, low_weekdays, 2, 0),
    AND(H652="Saturday", J652="Low season"), VLOOKUP(B652, low_saturday, 2, 0),
    AND(H652="Sunday", J652="Low season"), VLOOKUP(B652, low_sunday, 2, 0),
    TRUE, "error")</f>
        <v>Standard</v>
      </c>
    </row>
    <row r="653" spans="1:11" x14ac:dyDescent="0.25">
      <c r="A653" s="111">
        <v>45152</v>
      </c>
      <c r="B653" s="86">
        <v>0.41666666666666702</v>
      </c>
      <c r="C653" s="91">
        <v>94</v>
      </c>
      <c r="D653" s="118">
        <v>20</v>
      </c>
      <c r="E653" s="119">
        <v>0.39583333333333298</v>
      </c>
      <c r="F653" s="119">
        <v>0.41666666666666702</v>
      </c>
      <c r="G653" s="115">
        <f t="shared" si="31"/>
        <v>2</v>
      </c>
      <c r="H653" s="116" t="str" cm="1">
        <f t="array" ref="H653">_xlfn.IFS((G653&gt;=2)*(G653&lt;=6), "Weekday", G653=7, "Saturday", G653=1, "Sunday")</f>
        <v>Weekday</v>
      </c>
      <c r="I653" s="116">
        <f t="shared" si="32"/>
        <v>8</v>
      </c>
      <c r="J653" s="116" t="str">
        <f t="shared" si="30"/>
        <v>High season</v>
      </c>
      <c r="K653" s="117" t="str" cm="1">
        <f t="array" ref="K653">_xlfn.IFS(AND(H653="Weekday", J653="High season"), VLOOKUP(B653, high_weekday, 2, 0),
    AND(H653="Saturday", J653="High season"), VLOOKUP(B653, high_saturday, 2, 0),
    AND(H653="Sunday", J653="High season"), VLOOKUP(B653, high_sunday, 2, 0),
    AND(H653="Weekday", J653="Low season"), VLOOKUP(B653, low_weekdays, 2, 0),
    AND(H653="Saturday", J653="Low season"), VLOOKUP(B653, low_saturday, 2, 0),
    AND(H653="Sunday", J653="Low season"), VLOOKUP(B653, low_sunday, 2, 0),
    TRUE, "error")</f>
        <v>Standard</v>
      </c>
    </row>
    <row r="654" spans="1:11" x14ac:dyDescent="0.25">
      <c r="A654" s="111">
        <v>45152</v>
      </c>
      <c r="B654" s="86">
        <v>0.4375</v>
      </c>
      <c r="C654" s="91">
        <v>96</v>
      </c>
      <c r="D654" s="118">
        <v>21</v>
      </c>
      <c r="E654" s="119">
        <v>0.41666666666666702</v>
      </c>
      <c r="F654" s="119">
        <v>0.4375</v>
      </c>
      <c r="G654" s="115">
        <f t="shared" si="31"/>
        <v>2</v>
      </c>
      <c r="H654" s="116" t="str" cm="1">
        <f t="array" ref="H654">_xlfn.IFS((G654&gt;=2)*(G654&lt;=6), "Weekday", G654=7, "Saturday", G654=1, "Sunday")</f>
        <v>Weekday</v>
      </c>
      <c r="I654" s="116">
        <f t="shared" si="32"/>
        <v>8</v>
      </c>
      <c r="J654" s="116" t="str">
        <f t="shared" si="30"/>
        <v>High season</v>
      </c>
      <c r="K654" s="117" t="str" cm="1">
        <f t="array" ref="K654">_xlfn.IFS(AND(H654="Weekday", J654="High season"), VLOOKUP(B654, high_weekday, 2, 0),
    AND(H654="Saturday", J654="High season"), VLOOKUP(B654, high_saturday, 2, 0),
    AND(H654="Sunday", J654="High season"), VLOOKUP(B654, high_sunday, 2, 0),
    AND(H654="Weekday", J654="Low season"), VLOOKUP(B654, low_weekdays, 2, 0),
    AND(H654="Saturday", J654="Low season"), VLOOKUP(B654, low_saturday, 2, 0),
    AND(H654="Sunday", J654="Low season"), VLOOKUP(B654, low_sunday, 2, 0),
    TRUE, "error")</f>
        <v>Standard</v>
      </c>
    </row>
    <row r="655" spans="1:11" x14ac:dyDescent="0.25">
      <c r="A655" s="111">
        <v>45152</v>
      </c>
      <c r="B655" s="86">
        <v>0.45833333333333298</v>
      </c>
      <c r="C655" s="91">
        <v>100</v>
      </c>
      <c r="D655" s="118">
        <v>22</v>
      </c>
      <c r="E655" s="119">
        <v>0.4375</v>
      </c>
      <c r="F655" s="119">
        <v>0.45833333333333298</v>
      </c>
      <c r="G655" s="115">
        <f t="shared" si="31"/>
        <v>2</v>
      </c>
      <c r="H655" s="116" t="str" cm="1">
        <f t="array" ref="H655">_xlfn.IFS((G655&gt;=2)*(G655&lt;=6), "Weekday", G655=7, "Saturday", G655=1, "Sunday")</f>
        <v>Weekday</v>
      </c>
      <c r="I655" s="116">
        <f t="shared" si="32"/>
        <v>8</v>
      </c>
      <c r="J655" s="116" t="str">
        <f t="shared" si="30"/>
        <v>High season</v>
      </c>
      <c r="K655" s="117" t="str" cm="1">
        <f t="array" ref="K655">_xlfn.IFS(AND(H655="Weekday", J655="High season"), VLOOKUP(B655, high_weekday, 2, 0),
    AND(H655="Saturday", J655="High season"), VLOOKUP(B655, high_saturday, 2, 0),
    AND(H655="Sunday", J655="High season"), VLOOKUP(B655, high_sunday, 2, 0),
    AND(H655="Weekday", J655="Low season"), VLOOKUP(B655, low_weekdays, 2, 0),
    AND(H655="Saturday", J655="Low season"), VLOOKUP(B655, low_saturday, 2, 0),
    AND(H655="Sunday", J655="Low season"), VLOOKUP(B655, low_sunday, 2, 0),
    TRUE, "error")</f>
        <v>Standard</v>
      </c>
    </row>
    <row r="656" spans="1:11" x14ac:dyDescent="0.25">
      <c r="A656" s="111">
        <v>45152</v>
      </c>
      <c r="B656" s="86">
        <v>0.47916666666666702</v>
      </c>
      <c r="C656" s="91">
        <v>25</v>
      </c>
      <c r="D656" s="118">
        <v>23</v>
      </c>
      <c r="E656" s="119">
        <v>0.45833333333333298</v>
      </c>
      <c r="F656" s="119">
        <v>0.47916666666666702</v>
      </c>
      <c r="G656" s="115">
        <f t="shared" si="31"/>
        <v>2</v>
      </c>
      <c r="H656" s="116" t="str" cm="1">
        <f t="array" ref="H656">_xlfn.IFS((G656&gt;=2)*(G656&lt;=6), "Weekday", G656=7, "Saturday", G656=1, "Sunday")</f>
        <v>Weekday</v>
      </c>
      <c r="I656" s="116">
        <f t="shared" si="32"/>
        <v>8</v>
      </c>
      <c r="J656" s="116" t="str">
        <f t="shared" si="30"/>
        <v>High season</v>
      </c>
      <c r="K656" s="117" t="str" cm="1">
        <f t="array" ref="K656">_xlfn.IFS(AND(H656="Weekday", J656="High season"), VLOOKUP(B656, high_weekday, 2, 0),
    AND(H656="Saturday", J656="High season"), VLOOKUP(B656, high_saturday, 2, 0),
    AND(H656="Sunday", J656="High season"), VLOOKUP(B656, high_sunday, 2, 0),
    AND(H656="Weekday", J656="Low season"), VLOOKUP(B656, low_weekdays, 2, 0),
    AND(H656="Saturday", J656="Low season"), VLOOKUP(B656, low_saturday, 2, 0),
    AND(H656="Sunday", J656="Low season"), VLOOKUP(B656, low_sunday, 2, 0),
    TRUE, "error")</f>
        <v>Standard</v>
      </c>
    </row>
    <row r="657" spans="1:11" x14ac:dyDescent="0.25">
      <c r="A657" s="111">
        <v>45152</v>
      </c>
      <c r="B657" s="86">
        <v>0.5</v>
      </c>
      <c r="C657" s="91">
        <v>84</v>
      </c>
      <c r="D657" s="118">
        <v>24</v>
      </c>
      <c r="E657" s="119">
        <v>0.47916666666666702</v>
      </c>
      <c r="F657" s="119">
        <v>0.5</v>
      </c>
      <c r="G657" s="115">
        <f t="shared" si="31"/>
        <v>2</v>
      </c>
      <c r="H657" s="116" t="str" cm="1">
        <f t="array" ref="H657">_xlfn.IFS((G657&gt;=2)*(G657&lt;=6), "Weekday", G657=7, "Saturday", G657=1, "Sunday")</f>
        <v>Weekday</v>
      </c>
      <c r="I657" s="116">
        <f t="shared" si="32"/>
        <v>8</v>
      </c>
      <c r="J657" s="116" t="str">
        <f t="shared" si="30"/>
        <v>High season</v>
      </c>
      <c r="K657" s="117" t="str" cm="1">
        <f t="array" ref="K657">_xlfn.IFS(AND(H657="Weekday", J657="High season"), VLOOKUP(B657, high_weekday, 2, 0),
    AND(H657="Saturday", J657="High season"), VLOOKUP(B657, high_saturday, 2, 0),
    AND(H657="Sunday", J657="High season"), VLOOKUP(B657, high_sunday, 2, 0),
    AND(H657="Weekday", J657="Low season"), VLOOKUP(B657, low_weekdays, 2, 0),
    AND(H657="Saturday", J657="Low season"), VLOOKUP(B657, low_saturday, 2, 0),
    AND(H657="Sunday", J657="Low season"), VLOOKUP(B657, low_sunday, 2, 0),
    TRUE, "error")</f>
        <v>Standard</v>
      </c>
    </row>
    <row r="658" spans="1:11" x14ac:dyDescent="0.25">
      <c r="A658" s="111">
        <v>45152</v>
      </c>
      <c r="B658" s="86">
        <v>0.52083333333333304</v>
      </c>
      <c r="C658" s="91">
        <v>94</v>
      </c>
      <c r="D658" s="118">
        <v>25</v>
      </c>
      <c r="E658" s="119">
        <v>0.5</v>
      </c>
      <c r="F658" s="119">
        <v>0.52083333333333304</v>
      </c>
      <c r="G658" s="115">
        <f t="shared" si="31"/>
        <v>2</v>
      </c>
      <c r="H658" s="116" t="str" cm="1">
        <f t="array" ref="H658">_xlfn.IFS((G658&gt;=2)*(G658&lt;=6), "Weekday", G658=7, "Saturday", G658=1, "Sunday")</f>
        <v>Weekday</v>
      </c>
      <c r="I658" s="116">
        <f t="shared" si="32"/>
        <v>8</v>
      </c>
      <c r="J658" s="116" t="str">
        <f t="shared" si="30"/>
        <v>High season</v>
      </c>
      <c r="K658" s="117" t="str" cm="1">
        <f t="array" ref="K658">_xlfn.IFS(AND(H658="Weekday", J658="High season"), VLOOKUP(B658, high_weekday, 2, 0),
    AND(H658="Saturday", J658="High season"), VLOOKUP(B658, high_saturday, 2, 0),
    AND(H658="Sunday", J658="High season"), VLOOKUP(B658, high_sunday, 2, 0),
    AND(H658="Weekday", J658="Low season"), VLOOKUP(B658, low_weekdays, 2, 0),
    AND(H658="Saturday", J658="Low season"), VLOOKUP(B658, low_saturday, 2, 0),
    AND(H658="Sunday", J658="Low season"), VLOOKUP(B658, low_sunday, 2, 0),
    TRUE, "error")</f>
        <v>Standard</v>
      </c>
    </row>
    <row r="659" spans="1:11" x14ac:dyDescent="0.25">
      <c r="A659" s="111">
        <v>45152</v>
      </c>
      <c r="B659" s="86">
        <v>0.54166666666666696</v>
      </c>
      <c r="C659" s="91">
        <v>83</v>
      </c>
      <c r="D659" s="118">
        <v>26</v>
      </c>
      <c r="E659" s="119">
        <v>0.52083333333333304</v>
      </c>
      <c r="F659" s="119">
        <v>0.54166666666666696</v>
      </c>
      <c r="G659" s="115">
        <f t="shared" si="31"/>
        <v>2</v>
      </c>
      <c r="H659" s="116" t="str" cm="1">
        <f t="array" ref="H659">_xlfn.IFS((G659&gt;=2)*(G659&lt;=6), "Weekday", G659=7, "Saturday", G659=1, "Sunday")</f>
        <v>Weekday</v>
      </c>
      <c r="I659" s="116">
        <f t="shared" si="32"/>
        <v>8</v>
      </c>
      <c r="J659" s="116" t="str">
        <f t="shared" si="30"/>
        <v>High season</v>
      </c>
      <c r="K659" s="117" t="str" cm="1">
        <f t="array" ref="K659">_xlfn.IFS(AND(H659="Weekday", J659="High season"), VLOOKUP(B659, high_weekday, 2, 0),
    AND(H659="Saturday", J659="High season"), VLOOKUP(B659, high_saturday, 2, 0),
    AND(H659="Sunday", J659="High season"), VLOOKUP(B659, high_sunday, 2, 0),
    AND(H659="Weekday", J659="Low season"), VLOOKUP(B659, low_weekdays, 2, 0),
    AND(H659="Saturday", J659="Low season"), VLOOKUP(B659, low_saturday, 2, 0),
    AND(H659="Sunday", J659="Low season"), VLOOKUP(B659, low_sunday, 2, 0),
    TRUE, "error")</f>
        <v>Standard</v>
      </c>
    </row>
    <row r="660" spans="1:11" x14ac:dyDescent="0.25">
      <c r="A660" s="111">
        <v>45152</v>
      </c>
      <c r="B660" s="86">
        <v>0.5625</v>
      </c>
      <c r="C660" s="91">
        <v>73</v>
      </c>
      <c r="D660" s="118">
        <v>27</v>
      </c>
      <c r="E660" s="119">
        <v>0.54166666666666696</v>
      </c>
      <c r="F660" s="119">
        <v>0.5625</v>
      </c>
      <c r="G660" s="115">
        <f t="shared" si="31"/>
        <v>2</v>
      </c>
      <c r="H660" s="116" t="str" cm="1">
        <f t="array" ref="H660">_xlfn.IFS((G660&gt;=2)*(G660&lt;=6), "Weekday", G660=7, "Saturday", G660=1, "Sunday")</f>
        <v>Weekday</v>
      </c>
      <c r="I660" s="116">
        <f t="shared" si="32"/>
        <v>8</v>
      </c>
      <c r="J660" s="116" t="str">
        <f t="shared" si="30"/>
        <v>High season</v>
      </c>
      <c r="K660" s="117" t="str" cm="1">
        <f t="array" ref="K660">_xlfn.IFS(AND(H660="Weekday", J660="High season"), VLOOKUP(B660, high_weekday, 2, 0),
    AND(H660="Saturday", J660="High season"), VLOOKUP(B660, high_saturday, 2, 0),
    AND(H660="Sunday", J660="High season"), VLOOKUP(B660, high_sunday, 2, 0),
    AND(H660="Weekday", J660="Low season"), VLOOKUP(B660, low_weekdays, 2, 0),
    AND(H660="Saturday", J660="Low season"), VLOOKUP(B660, low_saturday, 2, 0),
    AND(H660="Sunday", J660="Low season"), VLOOKUP(B660, low_sunday, 2, 0),
    TRUE, "error")</f>
        <v>Standard</v>
      </c>
    </row>
    <row r="661" spans="1:11" x14ac:dyDescent="0.25">
      <c r="A661" s="111">
        <v>45152</v>
      </c>
      <c r="B661" s="86">
        <v>0.58333333333333304</v>
      </c>
      <c r="C661" s="91">
        <v>99</v>
      </c>
      <c r="D661" s="118">
        <v>28</v>
      </c>
      <c r="E661" s="119">
        <v>0.5625</v>
      </c>
      <c r="F661" s="119">
        <v>0.58333333333333304</v>
      </c>
      <c r="G661" s="115">
        <f t="shared" si="31"/>
        <v>2</v>
      </c>
      <c r="H661" s="116" t="str" cm="1">
        <f t="array" ref="H661">_xlfn.IFS((G661&gt;=2)*(G661&lt;=6), "Weekday", G661=7, "Saturday", G661=1, "Sunday")</f>
        <v>Weekday</v>
      </c>
      <c r="I661" s="116">
        <f t="shared" si="32"/>
        <v>8</v>
      </c>
      <c r="J661" s="116" t="str">
        <f t="shared" si="30"/>
        <v>High season</v>
      </c>
      <c r="K661" s="117" t="str" cm="1">
        <f t="array" ref="K661">_xlfn.IFS(AND(H661="Weekday", J661="High season"), VLOOKUP(B661, high_weekday, 2, 0),
    AND(H661="Saturday", J661="High season"), VLOOKUP(B661, high_saturday, 2, 0),
    AND(H661="Sunday", J661="High season"), VLOOKUP(B661, high_sunday, 2, 0),
    AND(H661="Weekday", J661="Low season"), VLOOKUP(B661, low_weekdays, 2, 0),
    AND(H661="Saturday", J661="Low season"), VLOOKUP(B661, low_saturday, 2, 0),
    AND(H661="Sunday", J661="Low season"), VLOOKUP(B661, low_sunday, 2, 0),
    TRUE, "error")</f>
        <v>Standard</v>
      </c>
    </row>
    <row r="662" spans="1:11" x14ac:dyDescent="0.25">
      <c r="A662" s="111">
        <v>45152</v>
      </c>
      <c r="B662" s="86">
        <v>0.60416666666666696</v>
      </c>
      <c r="C662" s="91">
        <v>46</v>
      </c>
      <c r="D662" s="118">
        <v>29</v>
      </c>
      <c r="E662" s="119">
        <v>0.58333333333333304</v>
      </c>
      <c r="F662" s="119">
        <v>0.60416666666666696</v>
      </c>
      <c r="G662" s="115">
        <f t="shared" si="31"/>
        <v>2</v>
      </c>
      <c r="H662" s="116" t="str" cm="1">
        <f t="array" ref="H662">_xlfn.IFS((G662&gt;=2)*(G662&lt;=6), "Weekday", G662=7, "Saturday", G662=1, "Sunday")</f>
        <v>Weekday</v>
      </c>
      <c r="I662" s="116">
        <f t="shared" si="32"/>
        <v>8</v>
      </c>
      <c r="J662" s="116" t="str">
        <f t="shared" si="30"/>
        <v>High season</v>
      </c>
      <c r="K662" s="117" t="str" cm="1">
        <f t="array" ref="K662">_xlfn.IFS(AND(H662="Weekday", J662="High season"), VLOOKUP(B662, high_weekday, 2, 0),
    AND(H662="Saturday", J662="High season"), VLOOKUP(B662, high_saturday, 2, 0),
    AND(H662="Sunday", J662="High season"), VLOOKUP(B662, high_sunday, 2, 0),
    AND(H662="Weekday", J662="Low season"), VLOOKUP(B662, low_weekdays, 2, 0),
    AND(H662="Saturday", J662="Low season"), VLOOKUP(B662, low_saturday, 2, 0),
    AND(H662="Sunday", J662="Low season"), VLOOKUP(B662, low_sunday, 2, 0),
    TRUE, "error")</f>
        <v>Standard</v>
      </c>
    </row>
    <row r="663" spans="1:11" x14ac:dyDescent="0.25">
      <c r="A663" s="111">
        <v>45152</v>
      </c>
      <c r="B663" s="86">
        <v>0.625</v>
      </c>
      <c r="C663" s="91">
        <v>88</v>
      </c>
      <c r="D663" s="118">
        <v>30</v>
      </c>
      <c r="E663" s="119">
        <v>0.60416666666666696</v>
      </c>
      <c r="F663" s="119">
        <v>0.625</v>
      </c>
      <c r="G663" s="115">
        <f t="shared" si="31"/>
        <v>2</v>
      </c>
      <c r="H663" s="116" t="str" cm="1">
        <f t="array" ref="H663">_xlfn.IFS((G663&gt;=2)*(G663&lt;=6), "Weekday", G663=7, "Saturday", G663=1, "Sunday")</f>
        <v>Weekday</v>
      </c>
      <c r="I663" s="116">
        <f t="shared" si="32"/>
        <v>8</v>
      </c>
      <c r="J663" s="116" t="str">
        <f t="shared" si="30"/>
        <v>High season</v>
      </c>
      <c r="K663" s="117" t="str" cm="1">
        <f t="array" ref="K663">_xlfn.IFS(AND(H663="Weekday", J663="High season"), VLOOKUP(B663, high_weekday, 2, 0),
    AND(H663="Saturday", J663="High season"), VLOOKUP(B663, high_saturday, 2, 0),
    AND(H663="Sunday", J663="High season"), VLOOKUP(B663, high_sunday, 2, 0),
    AND(H663="Weekday", J663="Low season"), VLOOKUP(B663, low_weekdays, 2, 0),
    AND(H663="Saturday", J663="Low season"), VLOOKUP(B663, low_saturday, 2, 0),
    AND(H663="Sunday", J663="Low season"), VLOOKUP(B663, low_sunday, 2, 0),
    TRUE, "error")</f>
        <v>Standard</v>
      </c>
    </row>
    <row r="664" spans="1:11" x14ac:dyDescent="0.25">
      <c r="A664" s="111">
        <v>45152</v>
      </c>
      <c r="B664" s="86">
        <v>0.64583333333333304</v>
      </c>
      <c r="C664" s="91">
        <v>97</v>
      </c>
      <c r="D664" s="118">
        <v>31</v>
      </c>
      <c r="E664" s="119">
        <v>0.625</v>
      </c>
      <c r="F664" s="119">
        <v>0.64583333333333304</v>
      </c>
      <c r="G664" s="115">
        <f t="shared" si="31"/>
        <v>2</v>
      </c>
      <c r="H664" s="116" t="str" cm="1">
        <f t="array" ref="H664">_xlfn.IFS((G664&gt;=2)*(G664&lt;=6), "Weekday", G664=7, "Saturday", G664=1, "Sunday")</f>
        <v>Weekday</v>
      </c>
      <c r="I664" s="116">
        <f t="shared" si="32"/>
        <v>8</v>
      </c>
      <c r="J664" s="116" t="str">
        <f t="shared" si="30"/>
        <v>High season</v>
      </c>
      <c r="K664" s="117" t="str" cm="1">
        <f t="array" ref="K664">_xlfn.IFS(AND(H664="Weekday", J664="High season"), VLOOKUP(B664, high_weekday, 2, 0),
    AND(H664="Saturday", J664="High season"), VLOOKUP(B664, high_saturday, 2, 0),
    AND(H664="Sunday", J664="High season"), VLOOKUP(B664, high_sunday, 2, 0),
    AND(H664="Weekday", J664="Low season"), VLOOKUP(B664, low_weekdays, 2, 0),
    AND(H664="Saturday", J664="Low season"), VLOOKUP(B664, low_saturday, 2, 0),
    AND(H664="Sunday", J664="Low season"), VLOOKUP(B664, low_sunday, 2, 0),
    TRUE, "error")</f>
        <v>Standard</v>
      </c>
    </row>
    <row r="665" spans="1:11" x14ac:dyDescent="0.25">
      <c r="A665" s="111">
        <v>45152</v>
      </c>
      <c r="B665" s="86">
        <v>0.66666666666666696</v>
      </c>
      <c r="C665" s="91">
        <v>57</v>
      </c>
      <c r="D665" s="118">
        <v>32</v>
      </c>
      <c r="E665" s="119">
        <v>0.64583333333333304</v>
      </c>
      <c r="F665" s="119">
        <v>0.66666666666666696</v>
      </c>
      <c r="G665" s="115">
        <f t="shared" si="31"/>
        <v>2</v>
      </c>
      <c r="H665" s="116" t="str" cm="1">
        <f t="array" ref="H665">_xlfn.IFS((G665&gt;=2)*(G665&lt;=6), "Weekday", G665=7, "Saturday", G665=1, "Sunday")</f>
        <v>Weekday</v>
      </c>
      <c r="I665" s="116">
        <f t="shared" si="32"/>
        <v>8</v>
      </c>
      <c r="J665" s="116" t="str">
        <f t="shared" si="30"/>
        <v>High season</v>
      </c>
      <c r="K665" s="117" t="str" cm="1">
        <f t="array" ref="K665">_xlfn.IFS(AND(H665="Weekday", J665="High season"), VLOOKUP(B665, high_weekday, 2, 0),
    AND(H665="Saturday", J665="High season"), VLOOKUP(B665, high_saturday, 2, 0),
    AND(H665="Sunday", J665="High season"), VLOOKUP(B665, high_sunday, 2, 0),
    AND(H665="Weekday", J665="Low season"), VLOOKUP(B665, low_weekdays, 2, 0),
    AND(H665="Saturday", J665="Low season"), VLOOKUP(B665, low_saturday, 2, 0),
    AND(H665="Sunday", J665="Low season"), VLOOKUP(B665, low_sunday, 2, 0),
    TRUE, "error")</f>
        <v>Standard</v>
      </c>
    </row>
    <row r="666" spans="1:11" x14ac:dyDescent="0.25">
      <c r="A666" s="111">
        <v>45152</v>
      </c>
      <c r="B666" s="86">
        <v>0.6875</v>
      </c>
      <c r="C666" s="91">
        <v>70</v>
      </c>
      <c r="D666" s="118">
        <v>33</v>
      </c>
      <c r="E666" s="119">
        <v>0.66666666666666696</v>
      </c>
      <c r="F666" s="119">
        <v>0.6875</v>
      </c>
      <c r="G666" s="115">
        <f t="shared" si="31"/>
        <v>2</v>
      </c>
      <c r="H666" s="116" t="str" cm="1">
        <f t="array" ref="H666">_xlfn.IFS((G666&gt;=2)*(G666&lt;=6), "Weekday", G666=7, "Saturday", G666=1, "Sunday")</f>
        <v>Weekday</v>
      </c>
      <c r="I666" s="116">
        <f t="shared" si="32"/>
        <v>8</v>
      </c>
      <c r="J666" s="116" t="str">
        <f t="shared" si="30"/>
        <v>High season</v>
      </c>
      <c r="K666" s="117" t="str" cm="1">
        <f t="array" ref="K666">_xlfn.IFS(AND(H666="Weekday", J666="High season"), VLOOKUP(B666, high_weekday, 2, 0),
    AND(H666="Saturday", J666="High season"), VLOOKUP(B666, high_saturday, 2, 0),
    AND(H666="Sunday", J666="High season"), VLOOKUP(B666, high_sunday, 2, 0),
    AND(H666="Weekday", J666="Low season"), VLOOKUP(B666, low_weekdays, 2, 0),
    AND(H666="Saturday", J666="Low season"), VLOOKUP(B666, low_saturday, 2, 0),
    AND(H666="Sunday", J666="Low season"), VLOOKUP(B666, low_sunday, 2, 0),
    TRUE, "error")</f>
        <v>Standard</v>
      </c>
    </row>
    <row r="667" spans="1:11" x14ac:dyDescent="0.25">
      <c r="A667" s="111">
        <v>45152</v>
      </c>
      <c r="B667" s="86">
        <v>0.70833333333333304</v>
      </c>
      <c r="C667" s="91">
        <v>17</v>
      </c>
      <c r="D667" s="118">
        <v>34</v>
      </c>
      <c r="E667" s="119">
        <v>0.6875</v>
      </c>
      <c r="F667" s="119">
        <v>0.70833333333333304</v>
      </c>
      <c r="G667" s="115">
        <f t="shared" si="31"/>
        <v>2</v>
      </c>
      <c r="H667" s="116" t="str" cm="1">
        <f t="array" ref="H667">_xlfn.IFS((G667&gt;=2)*(G667&lt;=6), "Weekday", G667=7, "Saturday", G667=1, "Sunday")</f>
        <v>Weekday</v>
      </c>
      <c r="I667" s="116">
        <f t="shared" si="32"/>
        <v>8</v>
      </c>
      <c r="J667" s="116" t="str">
        <f t="shared" si="30"/>
        <v>High season</v>
      </c>
      <c r="K667" s="117" t="str" cm="1">
        <f t="array" ref="K667">_xlfn.IFS(AND(H667="Weekday", J667="High season"), VLOOKUP(B667, high_weekday, 2, 0),
    AND(H667="Saturday", J667="High season"), VLOOKUP(B667, high_saturday, 2, 0),
    AND(H667="Sunday", J667="High season"), VLOOKUP(B667, high_sunday, 2, 0),
    AND(H667="Weekday", J667="Low season"), VLOOKUP(B667, low_weekdays, 2, 0),
    AND(H667="Saturday", J667="Low season"), VLOOKUP(B667, low_saturday, 2, 0),
    AND(H667="Sunday", J667="Low season"), VLOOKUP(B667, low_sunday, 2, 0),
    TRUE, "error")</f>
        <v>Standard</v>
      </c>
    </row>
    <row r="668" spans="1:11" x14ac:dyDescent="0.25">
      <c r="A668" s="111">
        <v>45152</v>
      </c>
      <c r="B668" s="86">
        <v>0.72916666666666696</v>
      </c>
      <c r="C668" s="91">
        <v>43</v>
      </c>
      <c r="D668" s="118">
        <v>35</v>
      </c>
      <c r="E668" s="119">
        <v>0.70833333333333304</v>
      </c>
      <c r="F668" s="119">
        <v>0.72916666666666696</v>
      </c>
      <c r="G668" s="115">
        <f t="shared" si="31"/>
        <v>2</v>
      </c>
      <c r="H668" s="116" t="str" cm="1">
        <f t="array" ref="H668">_xlfn.IFS((G668&gt;=2)*(G668&lt;=6), "Weekday", G668=7, "Saturday", G668=1, "Sunday")</f>
        <v>Weekday</v>
      </c>
      <c r="I668" s="116">
        <f t="shared" si="32"/>
        <v>8</v>
      </c>
      <c r="J668" s="116" t="str">
        <f t="shared" si="30"/>
        <v>High season</v>
      </c>
      <c r="K668" s="117" t="str" cm="1">
        <f t="array" ref="K668">_xlfn.IFS(AND(H668="Weekday", J668="High season"), VLOOKUP(B668, high_weekday, 2, 0),
    AND(H668="Saturday", J668="High season"), VLOOKUP(B668, high_saturday, 2, 0),
    AND(H668="Sunday", J668="High season"), VLOOKUP(B668, high_sunday, 2, 0),
    AND(H668="Weekday", J668="Low season"), VLOOKUP(B668, low_weekdays, 2, 0),
    AND(H668="Saturday", J668="Low season"), VLOOKUP(B668, low_saturday, 2, 0),
    AND(H668="Sunday", J668="Low season"), VLOOKUP(B668, low_sunday, 2, 0),
    TRUE, "error")</f>
        <v>Peak</v>
      </c>
    </row>
    <row r="669" spans="1:11" x14ac:dyDescent="0.25">
      <c r="A669" s="111">
        <v>45152</v>
      </c>
      <c r="B669" s="86">
        <v>0.75</v>
      </c>
      <c r="C669" s="91">
        <v>58</v>
      </c>
      <c r="D669" s="118">
        <v>36</v>
      </c>
      <c r="E669" s="119">
        <v>0.72916666666666696</v>
      </c>
      <c r="F669" s="119">
        <v>0.75</v>
      </c>
      <c r="G669" s="115">
        <f t="shared" si="31"/>
        <v>2</v>
      </c>
      <c r="H669" s="116" t="str" cm="1">
        <f t="array" ref="H669">_xlfn.IFS((G669&gt;=2)*(G669&lt;=6), "Weekday", G669=7, "Saturday", G669=1, "Sunday")</f>
        <v>Weekday</v>
      </c>
      <c r="I669" s="116">
        <f t="shared" si="32"/>
        <v>8</v>
      </c>
      <c r="J669" s="116" t="str">
        <f t="shared" si="30"/>
        <v>High season</v>
      </c>
      <c r="K669" s="117" t="str" cm="1">
        <f t="array" ref="K669">_xlfn.IFS(AND(H669="Weekday", J669="High season"), VLOOKUP(B669, high_weekday, 2, 0),
    AND(H669="Saturday", J669="High season"), VLOOKUP(B669, high_saturday, 2, 0),
    AND(H669="Sunday", J669="High season"), VLOOKUP(B669, high_sunday, 2, 0),
    AND(H669="Weekday", J669="Low season"), VLOOKUP(B669, low_weekdays, 2, 0),
    AND(H669="Saturday", J669="Low season"), VLOOKUP(B669, low_saturday, 2, 0),
    AND(H669="Sunday", J669="Low season"), VLOOKUP(B669, low_sunday, 2, 0),
    TRUE, "error")</f>
        <v>Peak</v>
      </c>
    </row>
    <row r="670" spans="1:11" x14ac:dyDescent="0.25">
      <c r="A670" s="111">
        <v>45152</v>
      </c>
      <c r="B670" s="86">
        <v>0.77083333333333304</v>
      </c>
      <c r="C670" s="91">
        <v>83</v>
      </c>
      <c r="D670" s="118">
        <v>37</v>
      </c>
      <c r="E670" s="119">
        <v>0.75</v>
      </c>
      <c r="F670" s="119">
        <v>0.77083333333333304</v>
      </c>
      <c r="G670" s="115">
        <f t="shared" si="31"/>
        <v>2</v>
      </c>
      <c r="H670" s="116" t="str" cm="1">
        <f t="array" ref="H670">_xlfn.IFS((G670&gt;=2)*(G670&lt;=6), "Weekday", G670=7, "Saturday", G670=1, "Sunday")</f>
        <v>Weekday</v>
      </c>
      <c r="I670" s="116">
        <f t="shared" si="32"/>
        <v>8</v>
      </c>
      <c r="J670" s="116" t="str">
        <f t="shared" si="30"/>
        <v>High season</v>
      </c>
      <c r="K670" s="117" t="str" cm="1">
        <f t="array" ref="K670">_xlfn.IFS(AND(H670="Weekday", J670="High season"), VLOOKUP(B670, high_weekday, 2, 0),
    AND(H670="Saturday", J670="High season"), VLOOKUP(B670, high_saturday, 2, 0),
    AND(H670="Sunday", J670="High season"), VLOOKUP(B670, high_sunday, 2, 0),
    AND(H670="Weekday", J670="Low season"), VLOOKUP(B670, low_weekdays, 2, 0),
    AND(H670="Saturday", J670="Low season"), VLOOKUP(B670, low_saturday, 2, 0),
    AND(H670="Sunday", J670="Low season"), VLOOKUP(B670, low_sunday, 2, 0),
    TRUE, "error")</f>
        <v>Peak</v>
      </c>
    </row>
    <row r="671" spans="1:11" x14ac:dyDescent="0.25">
      <c r="A671" s="111">
        <v>45152</v>
      </c>
      <c r="B671" s="86">
        <v>0.79166666666666696</v>
      </c>
      <c r="C671" s="91">
        <v>96</v>
      </c>
      <c r="D671" s="118">
        <v>38</v>
      </c>
      <c r="E671" s="119">
        <v>0.77083333333333304</v>
      </c>
      <c r="F671" s="119">
        <v>0.79166666666666696</v>
      </c>
      <c r="G671" s="115">
        <f t="shared" si="31"/>
        <v>2</v>
      </c>
      <c r="H671" s="116" t="str" cm="1">
        <f t="array" ref="H671">_xlfn.IFS((G671&gt;=2)*(G671&lt;=6), "Weekday", G671=7, "Saturday", G671=1, "Sunday")</f>
        <v>Weekday</v>
      </c>
      <c r="I671" s="116">
        <f t="shared" si="32"/>
        <v>8</v>
      </c>
      <c r="J671" s="116" t="str">
        <f t="shared" si="30"/>
        <v>High season</v>
      </c>
      <c r="K671" s="117" t="str" cm="1">
        <f t="array" ref="K671">_xlfn.IFS(AND(H671="Weekday", J671="High season"), VLOOKUP(B671, high_weekday, 2, 0),
    AND(H671="Saturday", J671="High season"), VLOOKUP(B671, high_saturday, 2, 0),
    AND(H671="Sunday", J671="High season"), VLOOKUP(B671, high_sunday, 2, 0),
    AND(H671="Weekday", J671="Low season"), VLOOKUP(B671, low_weekdays, 2, 0),
    AND(H671="Saturday", J671="Low season"), VLOOKUP(B671, low_saturday, 2, 0),
    AND(H671="Sunday", J671="Low season"), VLOOKUP(B671, low_sunday, 2, 0),
    TRUE, "error")</f>
        <v>Peak</v>
      </c>
    </row>
    <row r="672" spans="1:11" x14ac:dyDescent="0.25">
      <c r="A672" s="111">
        <v>45152</v>
      </c>
      <c r="B672" s="86">
        <v>0.8125</v>
      </c>
      <c r="C672" s="91">
        <v>86</v>
      </c>
      <c r="D672" s="118">
        <v>39</v>
      </c>
      <c r="E672" s="119">
        <v>0.79166666666666696</v>
      </c>
      <c r="F672" s="119">
        <v>0.8125</v>
      </c>
      <c r="G672" s="115">
        <f t="shared" si="31"/>
        <v>2</v>
      </c>
      <c r="H672" s="116" t="str" cm="1">
        <f t="array" ref="H672">_xlfn.IFS((G672&gt;=2)*(G672&lt;=6), "Weekday", G672=7, "Saturday", G672=1, "Sunday")</f>
        <v>Weekday</v>
      </c>
      <c r="I672" s="116">
        <f t="shared" si="32"/>
        <v>8</v>
      </c>
      <c r="J672" s="116" t="str">
        <f t="shared" si="30"/>
        <v>High season</v>
      </c>
      <c r="K672" s="117" t="str" cm="1">
        <f t="array" ref="K672">_xlfn.IFS(AND(H672="Weekday", J672="High season"), VLOOKUP(B672, high_weekday, 2, 0),
    AND(H672="Saturday", J672="High season"), VLOOKUP(B672, high_saturday, 2, 0),
    AND(H672="Sunday", J672="High season"), VLOOKUP(B672, high_sunday, 2, 0),
    AND(H672="Weekday", J672="Low season"), VLOOKUP(B672, low_weekdays, 2, 0),
    AND(H672="Saturday", J672="Low season"), VLOOKUP(B672, low_saturday, 2, 0),
    AND(H672="Sunday", J672="Low season"), VLOOKUP(B672, low_sunday, 2, 0),
    TRUE, "error")</f>
        <v>Standard</v>
      </c>
    </row>
    <row r="673" spans="1:11" x14ac:dyDescent="0.25">
      <c r="A673" s="111">
        <v>45152</v>
      </c>
      <c r="B673" s="86">
        <v>0.83333333333333304</v>
      </c>
      <c r="C673" s="91">
        <v>72</v>
      </c>
      <c r="D673" s="118">
        <v>40</v>
      </c>
      <c r="E673" s="119">
        <v>0.8125</v>
      </c>
      <c r="F673" s="119">
        <v>0.83333333333333304</v>
      </c>
      <c r="G673" s="115">
        <f t="shared" si="31"/>
        <v>2</v>
      </c>
      <c r="H673" s="116" t="str" cm="1">
        <f t="array" ref="H673">_xlfn.IFS((G673&gt;=2)*(G673&lt;=6), "Weekday", G673=7, "Saturday", G673=1, "Sunday")</f>
        <v>Weekday</v>
      </c>
      <c r="I673" s="116">
        <f t="shared" si="32"/>
        <v>8</v>
      </c>
      <c r="J673" s="116" t="str">
        <f t="shared" si="30"/>
        <v>High season</v>
      </c>
      <c r="K673" s="117" t="str" cm="1">
        <f t="array" ref="K673">_xlfn.IFS(AND(H673="Weekday", J673="High season"), VLOOKUP(B673, high_weekday, 2, 0),
    AND(H673="Saturday", J673="High season"), VLOOKUP(B673, high_saturday, 2, 0),
    AND(H673="Sunday", J673="High season"), VLOOKUP(B673, high_sunday, 2, 0),
    AND(H673="Weekday", J673="Low season"), VLOOKUP(B673, low_weekdays, 2, 0),
    AND(H673="Saturday", J673="Low season"), VLOOKUP(B673, low_saturday, 2, 0),
    AND(H673="Sunday", J673="Low season"), VLOOKUP(B673, low_sunday, 2, 0),
    TRUE, "error")</f>
        <v>Standard</v>
      </c>
    </row>
    <row r="674" spans="1:11" x14ac:dyDescent="0.25">
      <c r="A674" s="111">
        <v>45152</v>
      </c>
      <c r="B674" s="86">
        <v>0.85416666666666696</v>
      </c>
      <c r="C674" s="91">
        <v>27</v>
      </c>
      <c r="D674" s="118">
        <v>41</v>
      </c>
      <c r="E674" s="119">
        <v>0.83333333333333304</v>
      </c>
      <c r="F674" s="119">
        <v>0.85416666666666696</v>
      </c>
      <c r="G674" s="115">
        <f t="shared" si="31"/>
        <v>2</v>
      </c>
      <c r="H674" s="116" t="str" cm="1">
        <f t="array" ref="H674">_xlfn.IFS((G674&gt;=2)*(G674&lt;=6), "Weekday", G674=7, "Saturday", G674=1, "Sunday")</f>
        <v>Weekday</v>
      </c>
      <c r="I674" s="116">
        <f t="shared" si="32"/>
        <v>8</v>
      </c>
      <c r="J674" s="116" t="str">
        <f t="shared" si="30"/>
        <v>High season</v>
      </c>
      <c r="K674" s="117" t="str" cm="1">
        <f t="array" ref="K674">_xlfn.IFS(AND(H674="Weekday", J674="High season"), VLOOKUP(B674, high_weekday, 2, 0),
    AND(H674="Saturday", J674="High season"), VLOOKUP(B674, high_saturday, 2, 0),
    AND(H674="Sunday", J674="High season"), VLOOKUP(B674, high_sunday, 2, 0),
    AND(H674="Weekday", J674="Low season"), VLOOKUP(B674, low_weekdays, 2, 0),
    AND(H674="Saturday", J674="Low season"), VLOOKUP(B674, low_saturday, 2, 0),
    AND(H674="Sunday", J674="Low season"), VLOOKUP(B674, low_sunday, 2, 0),
    TRUE, "error")</f>
        <v>Standard</v>
      </c>
    </row>
    <row r="675" spans="1:11" x14ac:dyDescent="0.25">
      <c r="A675" s="111">
        <v>45152</v>
      </c>
      <c r="B675" s="86">
        <v>0.875</v>
      </c>
      <c r="C675" s="91">
        <v>53</v>
      </c>
      <c r="D675" s="118">
        <v>42</v>
      </c>
      <c r="E675" s="119">
        <v>0.85416666666666696</v>
      </c>
      <c r="F675" s="119">
        <v>0.875</v>
      </c>
      <c r="G675" s="115">
        <f t="shared" si="31"/>
        <v>2</v>
      </c>
      <c r="H675" s="116" t="str" cm="1">
        <f t="array" ref="H675">_xlfn.IFS((G675&gt;=2)*(G675&lt;=6), "Weekday", G675=7, "Saturday", G675=1, "Sunday")</f>
        <v>Weekday</v>
      </c>
      <c r="I675" s="116">
        <f t="shared" si="32"/>
        <v>8</v>
      </c>
      <c r="J675" s="116" t="str">
        <f t="shared" si="30"/>
        <v>High season</v>
      </c>
      <c r="K675" s="117" t="str" cm="1">
        <f t="array" ref="K675">_xlfn.IFS(AND(H675="Weekday", J675="High season"), VLOOKUP(B675, high_weekday, 2, 0),
    AND(H675="Saturday", J675="High season"), VLOOKUP(B675, high_saturday, 2, 0),
    AND(H675="Sunday", J675="High season"), VLOOKUP(B675, high_sunday, 2, 0),
    AND(H675="Weekday", J675="Low season"), VLOOKUP(B675, low_weekdays, 2, 0),
    AND(H675="Saturday", J675="Low season"), VLOOKUP(B675, low_saturday, 2, 0),
    AND(H675="Sunday", J675="Low season"), VLOOKUP(B675, low_sunday, 2, 0),
    TRUE, "error")</f>
        <v>Standard</v>
      </c>
    </row>
    <row r="676" spans="1:11" x14ac:dyDescent="0.25">
      <c r="A676" s="111">
        <v>45152</v>
      </c>
      <c r="B676" s="86">
        <v>0.89583333333333304</v>
      </c>
      <c r="C676" s="91">
        <v>75</v>
      </c>
      <c r="D676" s="118">
        <v>43</v>
      </c>
      <c r="E676" s="119">
        <v>0.875</v>
      </c>
      <c r="F676" s="119">
        <v>0.89583333333333304</v>
      </c>
      <c r="G676" s="115">
        <f t="shared" si="31"/>
        <v>2</v>
      </c>
      <c r="H676" s="116" t="str" cm="1">
        <f t="array" ref="H676">_xlfn.IFS((G676&gt;=2)*(G676&lt;=6), "Weekday", G676=7, "Saturday", G676=1, "Sunday")</f>
        <v>Weekday</v>
      </c>
      <c r="I676" s="116">
        <f t="shared" si="32"/>
        <v>8</v>
      </c>
      <c r="J676" s="116" t="str">
        <f t="shared" si="30"/>
        <v>High season</v>
      </c>
      <c r="K676" s="117" t="str" cm="1">
        <f t="array" ref="K676">_xlfn.IFS(AND(H676="Weekday", J676="High season"), VLOOKUP(B676, high_weekday, 2, 0),
    AND(H676="Saturday", J676="High season"), VLOOKUP(B676, high_saturday, 2, 0),
    AND(H676="Sunday", J676="High season"), VLOOKUP(B676, high_sunday, 2, 0),
    AND(H676="Weekday", J676="Low season"), VLOOKUP(B676, low_weekdays, 2, 0),
    AND(H676="Saturday", J676="Low season"), VLOOKUP(B676, low_saturday, 2, 0),
    AND(H676="Sunday", J676="Low season"), VLOOKUP(B676, low_sunday, 2, 0),
    TRUE, "error")</f>
        <v>Standard</v>
      </c>
    </row>
    <row r="677" spans="1:11" x14ac:dyDescent="0.25">
      <c r="A677" s="111">
        <v>45152</v>
      </c>
      <c r="B677" s="86">
        <v>0.91666666666666696</v>
      </c>
      <c r="C677" s="91">
        <v>41</v>
      </c>
      <c r="D677" s="118">
        <v>44</v>
      </c>
      <c r="E677" s="119">
        <v>0.89583333333333304</v>
      </c>
      <c r="F677" s="119">
        <v>0.91666666666666696</v>
      </c>
      <c r="G677" s="115">
        <f t="shared" si="31"/>
        <v>2</v>
      </c>
      <c r="H677" s="116" t="str" cm="1">
        <f t="array" ref="H677">_xlfn.IFS((G677&gt;=2)*(G677&lt;=6), "Weekday", G677=7, "Saturday", G677=1, "Sunday")</f>
        <v>Weekday</v>
      </c>
      <c r="I677" s="116">
        <f t="shared" si="32"/>
        <v>8</v>
      </c>
      <c r="J677" s="116" t="str">
        <f t="shared" si="30"/>
        <v>High season</v>
      </c>
      <c r="K677" s="117" t="str" cm="1">
        <f t="array" ref="K677">_xlfn.IFS(AND(H677="Weekday", J677="High season"), VLOOKUP(B677, high_weekday, 2, 0),
    AND(H677="Saturday", J677="High season"), VLOOKUP(B677, high_saturday, 2, 0),
    AND(H677="Sunday", J677="High season"), VLOOKUP(B677, high_sunday, 2, 0),
    AND(H677="Weekday", J677="Low season"), VLOOKUP(B677, low_weekdays, 2, 0),
    AND(H677="Saturday", J677="Low season"), VLOOKUP(B677, low_saturday, 2, 0),
    AND(H677="Sunday", J677="Low season"), VLOOKUP(B677, low_sunday, 2, 0),
    TRUE, "error")</f>
        <v>Standard</v>
      </c>
    </row>
    <row r="678" spans="1:11" x14ac:dyDescent="0.25">
      <c r="A678" s="111">
        <v>45152</v>
      </c>
      <c r="B678" s="86">
        <v>0.9375</v>
      </c>
      <c r="C678" s="91">
        <v>100</v>
      </c>
      <c r="D678" s="118">
        <v>45</v>
      </c>
      <c r="E678" s="119">
        <v>0.91666666666666696</v>
      </c>
      <c r="F678" s="119">
        <v>0.9375</v>
      </c>
      <c r="G678" s="115">
        <f t="shared" si="31"/>
        <v>2</v>
      </c>
      <c r="H678" s="116" t="str" cm="1">
        <f t="array" ref="H678">_xlfn.IFS((G678&gt;=2)*(G678&lt;=6), "Weekday", G678=7, "Saturday", G678=1, "Sunday")</f>
        <v>Weekday</v>
      </c>
      <c r="I678" s="116">
        <f t="shared" si="32"/>
        <v>8</v>
      </c>
      <c r="J678" s="116" t="str">
        <f t="shared" si="30"/>
        <v>High season</v>
      </c>
      <c r="K678" s="117" t="str" cm="1">
        <f t="array" ref="K678">_xlfn.IFS(AND(H678="Weekday", J678="High season"), VLOOKUP(B678, high_weekday, 2, 0),
    AND(H678="Saturday", J678="High season"), VLOOKUP(B678, high_saturday, 2, 0),
    AND(H678="Sunday", J678="High season"), VLOOKUP(B678, high_sunday, 2, 0),
    AND(H678="Weekday", J678="Low season"), VLOOKUP(B678, low_weekdays, 2, 0),
    AND(H678="Saturday", J678="Low season"), VLOOKUP(B678, low_saturday, 2, 0),
    AND(H678="Sunday", J678="Low season"), VLOOKUP(B678, low_sunday, 2, 0),
    TRUE, "error")</f>
        <v>Off-peak</v>
      </c>
    </row>
    <row r="679" spans="1:11" x14ac:dyDescent="0.25">
      <c r="A679" s="111">
        <v>45152</v>
      </c>
      <c r="B679" s="86">
        <v>0.95833333333333304</v>
      </c>
      <c r="C679" s="91">
        <v>25</v>
      </c>
      <c r="D679" s="118">
        <v>46</v>
      </c>
      <c r="E679" s="119">
        <v>0.9375</v>
      </c>
      <c r="F679" s="119">
        <v>0.95833333333333304</v>
      </c>
      <c r="G679" s="115">
        <f t="shared" si="31"/>
        <v>2</v>
      </c>
      <c r="H679" s="116" t="str" cm="1">
        <f t="array" ref="H679">_xlfn.IFS((G679&gt;=2)*(G679&lt;=6), "Weekday", G679=7, "Saturday", G679=1, "Sunday")</f>
        <v>Weekday</v>
      </c>
      <c r="I679" s="116">
        <f t="shared" si="32"/>
        <v>8</v>
      </c>
      <c r="J679" s="116" t="str">
        <f t="shared" si="30"/>
        <v>High season</v>
      </c>
      <c r="K679" s="117" t="str" cm="1">
        <f t="array" ref="K679">_xlfn.IFS(AND(H679="Weekday", J679="High season"), VLOOKUP(B679, high_weekday, 2, 0),
    AND(H679="Saturday", J679="High season"), VLOOKUP(B679, high_saturday, 2, 0),
    AND(H679="Sunday", J679="High season"), VLOOKUP(B679, high_sunday, 2, 0),
    AND(H679="Weekday", J679="Low season"), VLOOKUP(B679, low_weekdays, 2, 0),
    AND(H679="Saturday", J679="Low season"), VLOOKUP(B679, low_saturday, 2, 0),
    AND(H679="Sunday", J679="Low season"), VLOOKUP(B679, low_sunday, 2, 0),
    TRUE, "error")</f>
        <v>Off-peak</v>
      </c>
    </row>
    <row r="680" spans="1:11" x14ac:dyDescent="0.25">
      <c r="A680" s="111">
        <v>45152</v>
      </c>
      <c r="B680" s="86">
        <v>0.97916666666666696</v>
      </c>
      <c r="C680" s="91">
        <v>32</v>
      </c>
      <c r="D680" s="118">
        <v>47</v>
      </c>
      <c r="E680" s="119">
        <v>0.95833333333333304</v>
      </c>
      <c r="F680" s="119">
        <v>0.97916666666666696</v>
      </c>
      <c r="G680" s="115">
        <f t="shared" si="31"/>
        <v>2</v>
      </c>
      <c r="H680" s="116" t="str" cm="1">
        <f t="array" ref="H680">_xlfn.IFS((G680&gt;=2)*(G680&lt;=6), "Weekday", G680=7, "Saturday", G680=1, "Sunday")</f>
        <v>Weekday</v>
      </c>
      <c r="I680" s="116">
        <f t="shared" si="32"/>
        <v>8</v>
      </c>
      <c r="J680" s="116" t="str">
        <f t="shared" si="30"/>
        <v>High season</v>
      </c>
      <c r="K680" s="117" t="str" cm="1">
        <f t="array" ref="K680">_xlfn.IFS(AND(H680="Weekday", J680="High season"), VLOOKUP(B680, high_weekday, 2, 0),
    AND(H680="Saturday", J680="High season"), VLOOKUP(B680, high_saturday, 2, 0),
    AND(H680="Sunday", J680="High season"), VLOOKUP(B680, high_sunday, 2, 0),
    AND(H680="Weekday", J680="Low season"), VLOOKUP(B680, low_weekdays, 2, 0),
    AND(H680="Saturday", J680="Low season"), VLOOKUP(B680, low_saturday, 2, 0),
    AND(H680="Sunday", J680="Low season"), VLOOKUP(B680, low_sunday, 2, 0),
    TRUE, "error")</f>
        <v>Off-peak</v>
      </c>
    </row>
    <row r="681" spans="1:11" x14ac:dyDescent="0.25">
      <c r="A681" s="111">
        <v>45152</v>
      </c>
      <c r="B681" s="86">
        <v>1</v>
      </c>
      <c r="C681" s="91">
        <v>37</v>
      </c>
      <c r="D681" s="118">
        <v>48</v>
      </c>
      <c r="E681" s="119">
        <v>0.97916666666666696</v>
      </c>
      <c r="F681" s="119">
        <v>1</v>
      </c>
      <c r="G681" s="115">
        <f t="shared" si="31"/>
        <v>2</v>
      </c>
      <c r="H681" s="116" t="str" cm="1">
        <f t="array" ref="H681">_xlfn.IFS((G681&gt;=2)*(G681&lt;=6), "Weekday", G681=7, "Saturday", G681=1, "Sunday")</f>
        <v>Weekday</v>
      </c>
      <c r="I681" s="116">
        <f t="shared" si="32"/>
        <v>8</v>
      </c>
      <c r="J681" s="116" t="str">
        <f t="shared" si="30"/>
        <v>High season</v>
      </c>
      <c r="K681" s="117" t="str" cm="1">
        <f t="array" ref="K681">_xlfn.IFS(AND(H681="Weekday", J681="High season"), VLOOKUP(B681, high_weekday, 2, 0),
    AND(H681="Saturday", J681="High season"), VLOOKUP(B681, high_saturday, 2, 0),
    AND(H681="Sunday", J681="High season"), VLOOKUP(B681, high_sunday, 2, 0),
    AND(H681="Weekday", J681="Low season"), VLOOKUP(B681, low_weekdays, 2, 0),
    AND(H681="Saturday", J681="Low season"), VLOOKUP(B681, low_saturday, 2, 0),
    AND(H681="Sunday", J681="Low season"), VLOOKUP(B681, low_sunday, 2, 0),
    TRUE, "error")</f>
        <v>Off-peak</v>
      </c>
    </row>
    <row r="682" spans="1:11" x14ac:dyDescent="0.25">
      <c r="A682" s="111">
        <v>45153</v>
      </c>
      <c r="B682" s="86">
        <v>2.0833333333333332E-2</v>
      </c>
      <c r="C682" s="91">
        <v>12</v>
      </c>
      <c r="D682" s="118">
        <v>1</v>
      </c>
      <c r="E682" s="119">
        <v>0</v>
      </c>
      <c r="F682" s="119">
        <v>2.0833333333333332E-2</v>
      </c>
      <c r="G682" s="115">
        <f t="shared" si="31"/>
        <v>3</v>
      </c>
      <c r="H682" s="116" t="str" cm="1">
        <f t="array" ref="H682">_xlfn.IFS((G682&gt;=2)*(G682&lt;=6), "Weekday", G682=7, "Saturday", G682=1, "Sunday")</f>
        <v>Weekday</v>
      </c>
      <c r="I682" s="116">
        <f t="shared" si="32"/>
        <v>8</v>
      </c>
      <c r="J682" s="116" t="str">
        <f t="shared" si="30"/>
        <v>High season</v>
      </c>
      <c r="K682" s="117" t="str" cm="1">
        <f t="array" ref="K682">_xlfn.IFS(AND(H682="Weekday", J682="High season"), VLOOKUP(B682, high_weekday, 2, 0),
    AND(H682="Saturday", J682="High season"), VLOOKUP(B682, high_saturday, 2, 0),
    AND(H682="Sunday", J682="High season"), VLOOKUP(B682, high_sunday, 2, 0),
    AND(H682="Weekday", J682="Low season"), VLOOKUP(B682, low_weekdays, 2, 0),
    AND(H682="Saturday", J682="Low season"), VLOOKUP(B682, low_saturday, 2, 0),
    AND(H682="Sunday", J682="Low season"), VLOOKUP(B682, low_sunday, 2, 0),
    TRUE, "error")</f>
        <v>Off-peak</v>
      </c>
    </row>
    <row r="683" spans="1:11" x14ac:dyDescent="0.25">
      <c r="A683" s="111">
        <v>45153</v>
      </c>
      <c r="B683" s="86">
        <v>4.1666666666666664E-2</v>
      </c>
      <c r="C683" s="91">
        <v>10</v>
      </c>
      <c r="D683" s="118">
        <v>2</v>
      </c>
      <c r="E683" s="119">
        <v>2.0833333333333332E-2</v>
      </c>
      <c r="F683" s="119">
        <v>4.1666666666666664E-2</v>
      </c>
      <c r="G683" s="115">
        <f t="shared" si="31"/>
        <v>3</v>
      </c>
      <c r="H683" s="116" t="str" cm="1">
        <f t="array" ref="H683">_xlfn.IFS((G683&gt;=2)*(G683&lt;=6), "Weekday", G683=7, "Saturday", G683=1, "Sunday")</f>
        <v>Weekday</v>
      </c>
      <c r="I683" s="116">
        <f t="shared" si="32"/>
        <v>8</v>
      </c>
      <c r="J683" s="116" t="str">
        <f t="shared" si="30"/>
        <v>High season</v>
      </c>
      <c r="K683" s="117" t="str" cm="1">
        <f t="array" ref="K683">_xlfn.IFS(AND(H683="Weekday", J683="High season"), VLOOKUP(B683, high_weekday, 2, 0),
    AND(H683="Saturday", J683="High season"), VLOOKUP(B683, high_saturday, 2, 0),
    AND(H683="Sunday", J683="High season"), VLOOKUP(B683, high_sunday, 2, 0),
    AND(H683="Weekday", J683="Low season"), VLOOKUP(B683, low_weekdays, 2, 0),
    AND(H683="Saturday", J683="Low season"), VLOOKUP(B683, low_saturday, 2, 0),
    AND(H683="Sunday", J683="Low season"), VLOOKUP(B683, low_sunday, 2, 0),
    TRUE, "error")</f>
        <v>Off-peak</v>
      </c>
    </row>
    <row r="684" spans="1:11" x14ac:dyDescent="0.25">
      <c r="A684" s="111">
        <v>45153</v>
      </c>
      <c r="B684" s="86">
        <v>6.25E-2</v>
      </c>
      <c r="C684" s="91">
        <v>81</v>
      </c>
      <c r="D684" s="118">
        <v>3</v>
      </c>
      <c r="E684" s="119">
        <v>4.1666666666666664E-2</v>
      </c>
      <c r="F684" s="119">
        <v>6.25E-2</v>
      </c>
      <c r="G684" s="115">
        <f t="shared" si="31"/>
        <v>3</v>
      </c>
      <c r="H684" s="116" t="str" cm="1">
        <f t="array" ref="H684">_xlfn.IFS((G684&gt;=2)*(G684&lt;=6), "Weekday", G684=7, "Saturday", G684=1, "Sunday")</f>
        <v>Weekday</v>
      </c>
      <c r="I684" s="116">
        <f t="shared" si="32"/>
        <v>8</v>
      </c>
      <c r="J684" s="116" t="str">
        <f t="shared" si="30"/>
        <v>High season</v>
      </c>
      <c r="K684" s="117" t="str" cm="1">
        <f t="array" ref="K684">_xlfn.IFS(AND(H684="Weekday", J684="High season"), VLOOKUP(B684, high_weekday, 2, 0),
    AND(H684="Saturday", J684="High season"), VLOOKUP(B684, high_saturday, 2, 0),
    AND(H684="Sunday", J684="High season"), VLOOKUP(B684, high_sunday, 2, 0),
    AND(H684="Weekday", J684="Low season"), VLOOKUP(B684, low_weekdays, 2, 0),
    AND(H684="Saturday", J684="Low season"), VLOOKUP(B684, low_saturday, 2, 0),
    AND(H684="Sunday", J684="Low season"), VLOOKUP(B684, low_sunday, 2, 0),
    TRUE, "error")</f>
        <v>Off-peak</v>
      </c>
    </row>
    <row r="685" spans="1:11" x14ac:dyDescent="0.25">
      <c r="A685" s="111">
        <v>45153</v>
      </c>
      <c r="B685" s="86">
        <v>8.3333333333333301E-2</v>
      </c>
      <c r="C685" s="91">
        <v>34</v>
      </c>
      <c r="D685" s="118">
        <v>4</v>
      </c>
      <c r="E685" s="119">
        <v>6.25E-2</v>
      </c>
      <c r="F685" s="119">
        <v>8.3333333333333301E-2</v>
      </c>
      <c r="G685" s="115">
        <f t="shared" si="31"/>
        <v>3</v>
      </c>
      <c r="H685" s="116" t="str" cm="1">
        <f t="array" ref="H685">_xlfn.IFS((G685&gt;=2)*(G685&lt;=6), "Weekday", G685=7, "Saturday", G685=1, "Sunday")</f>
        <v>Weekday</v>
      </c>
      <c r="I685" s="116">
        <f t="shared" si="32"/>
        <v>8</v>
      </c>
      <c r="J685" s="116" t="str">
        <f t="shared" si="30"/>
        <v>High season</v>
      </c>
      <c r="K685" s="117" t="str" cm="1">
        <f t="array" ref="K685">_xlfn.IFS(AND(H685="Weekday", J685="High season"), VLOOKUP(B685, high_weekday, 2, 0),
    AND(H685="Saturday", J685="High season"), VLOOKUP(B685, high_saturday, 2, 0),
    AND(H685="Sunday", J685="High season"), VLOOKUP(B685, high_sunday, 2, 0),
    AND(H685="Weekday", J685="Low season"), VLOOKUP(B685, low_weekdays, 2, 0),
    AND(H685="Saturday", J685="Low season"), VLOOKUP(B685, low_saturday, 2, 0),
    AND(H685="Sunday", J685="Low season"), VLOOKUP(B685, low_sunday, 2, 0),
    TRUE, "error")</f>
        <v>Off-peak</v>
      </c>
    </row>
    <row r="686" spans="1:11" x14ac:dyDescent="0.25">
      <c r="A686" s="111">
        <v>45153</v>
      </c>
      <c r="B686" s="86">
        <v>0.104166666666667</v>
      </c>
      <c r="C686" s="91">
        <v>67</v>
      </c>
      <c r="D686" s="118">
        <v>5</v>
      </c>
      <c r="E686" s="119">
        <v>8.3333333333333301E-2</v>
      </c>
      <c r="F686" s="119">
        <v>0.104166666666667</v>
      </c>
      <c r="G686" s="115">
        <f t="shared" si="31"/>
        <v>3</v>
      </c>
      <c r="H686" s="116" t="str" cm="1">
        <f t="array" ref="H686">_xlfn.IFS((G686&gt;=2)*(G686&lt;=6), "Weekday", G686=7, "Saturday", G686=1, "Sunday")</f>
        <v>Weekday</v>
      </c>
      <c r="I686" s="116">
        <f t="shared" si="32"/>
        <v>8</v>
      </c>
      <c r="J686" s="116" t="str">
        <f t="shared" si="30"/>
        <v>High season</v>
      </c>
      <c r="K686" s="117" t="str" cm="1">
        <f t="array" ref="K686">_xlfn.IFS(AND(H686="Weekday", J686="High season"), VLOOKUP(B686, high_weekday, 2, 0),
    AND(H686="Saturday", J686="High season"), VLOOKUP(B686, high_saturday, 2, 0),
    AND(H686="Sunday", J686="High season"), VLOOKUP(B686, high_sunday, 2, 0),
    AND(H686="Weekday", J686="Low season"), VLOOKUP(B686, low_weekdays, 2, 0),
    AND(H686="Saturday", J686="Low season"), VLOOKUP(B686, low_saturday, 2, 0),
    AND(H686="Sunday", J686="Low season"), VLOOKUP(B686, low_sunday, 2, 0),
    TRUE, "error")</f>
        <v>Off-peak</v>
      </c>
    </row>
    <row r="687" spans="1:11" x14ac:dyDescent="0.25">
      <c r="A687" s="111">
        <v>45153</v>
      </c>
      <c r="B687" s="86">
        <v>0.125</v>
      </c>
      <c r="C687" s="91">
        <v>26</v>
      </c>
      <c r="D687" s="118">
        <v>6</v>
      </c>
      <c r="E687" s="119">
        <v>0.104166666666667</v>
      </c>
      <c r="F687" s="119">
        <v>0.125</v>
      </c>
      <c r="G687" s="115">
        <f t="shared" si="31"/>
        <v>3</v>
      </c>
      <c r="H687" s="116" t="str" cm="1">
        <f t="array" ref="H687">_xlfn.IFS((G687&gt;=2)*(G687&lt;=6), "Weekday", G687=7, "Saturday", G687=1, "Sunday")</f>
        <v>Weekday</v>
      </c>
      <c r="I687" s="116">
        <f t="shared" si="32"/>
        <v>8</v>
      </c>
      <c r="J687" s="116" t="str">
        <f t="shared" si="30"/>
        <v>High season</v>
      </c>
      <c r="K687" s="117" t="str" cm="1">
        <f t="array" ref="K687">_xlfn.IFS(AND(H687="Weekday", J687="High season"), VLOOKUP(B687, high_weekday, 2, 0),
    AND(H687="Saturday", J687="High season"), VLOOKUP(B687, high_saturday, 2, 0),
    AND(H687="Sunday", J687="High season"), VLOOKUP(B687, high_sunday, 2, 0),
    AND(H687="Weekday", J687="Low season"), VLOOKUP(B687, low_weekdays, 2, 0),
    AND(H687="Saturday", J687="Low season"), VLOOKUP(B687, low_saturday, 2, 0),
    AND(H687="Sunday", J687="Low season"), VLOOKUP(B687, low_sunday, 2, 0),
    TRUE, "error")</f>
        <v>Off-peak</v>
      </c>
    </row>
    <row r="688" spans="1:11" x14ac:dyDescent="0.25">
      <c r="A688" s="111">
        <v>45153</v>
      </c>
      <c r="B688" s="86">
        <v>0.14583333333333301</v>
      </c>
      <c r="C688" s="91">
        <v>22</v>
      </c>
      <c r="D688" s="118">
        <v>7</v>
      </c>
      <c r="E688" s="119">
        <v>0.125</v>
      </c>
      <c r="F688" s="119">
        <v>0.14583333333333301</v>
      </c>
      <c r="G688" s="115">
        <f t="shared" si="31"/>
        <v>3</v>
      </c>
      <c r="H688" s="116" t="str" cm="1">
        <f t="array" ref="H688">_xlfn.IFS((G688&gt;=2)*(G688&lt;=6), "Weekday", G688=7, "Saturday", G688=1, "Sunday")</f>
        <v>Weekday</v>
      </c>
      <c r="I688" s="116">
        <f t="shared" si="32"/>
        <v>8</v>
      </c>
      <c r="J688" s="116" t="str">
        <f t="shared" si="30"/>
        <v>High season</v>
      </c>
      <c r="K688" s="117" t="str" cm="1">
        <f t="array" ref="K688">_xlfn.IFS(AND(H688="Weekday", J688="High season"), VLOOKUP(B688, high_weekday, 2, 0),
    AND(H688="Saturday", J688="High season"), VLOOKUP(B688, high_saturday, 2, 0),
    AND(H688="Sunday", J688="High season"), VLOOKUP(B688, high_sunday, 2, 0),
    AND(H688="Weekday", J688="Low season"), VLOOKUP(B688, low_weekdays, 2, 0),
    AND(H688="Saturday", J688="Low season"), VLOOKUP(B688, low_saturday, 2, 0),
    AND(H688="Sunday", J688="Low season"), VLOOKUP(B688, low_sunday, 2, 0),
    TRUE, "error")</f>
        <v>Off-peak</v>
      </c>
    </row>
    <row r="689" spans="1:11" x14ac:dyDescent="0.25">
      <c r="A689" s="111">
        <v>45153</v>
      </c>
      <c r="B689" s="86">
        <v>0.16666666666666699</v>
      </c>
      <c r="C689" s="91">
        <v>69</v>
      </c>
      <c r="D689" s="118">
        <v>8</v>
      </c>
      <c r="E689" s="119">
        <v>0.14583333333333301</v>
      </c>
      <c r="F689" s="119">
        <v>0.16666666666666699</v>
      </c>
      <c r="G689" s="115">
        <f t="shared" si="31"/>
        <v>3</v>
      </c>
      <c r="H689" s="116" t="str" cm="1">
        <f t="array" ref="H689">_xlfn.IFS((G689&gt;=2)*(G689&lt;=6), "Weekday", G689=7, "Saturday", G689=1, "Sunday")</f>
        <v>Weekday</v>
      </c>
      <c r="I689" s="116">
        <f t="shared" si="32"/>
        <v>8</v>
      </c>
      <c r="J689" s="116" t="str">
        <f t="shared" si="30"/>
        <v>High season</v>
      </c>
      <c r="K689" s="117" t="str" cm="1">
        <f t="array" ref="K689">_xlfn.IFS(AND(H689="Weekday", J689="High season"), VLOOKUP(B689, high_weekday, 2, 0),
    AND(H689="Saturday", J689="High season"), VLOOKUP(B689, high_saturday, 2, 0),
    AND(H689="Sunday", J689="High season"), VLOOKUP(B689, high_sunday, 2, 0),
    AND(H689="Weekday", J689="Low season"), VLOOKUP(B689, low_weekdays, 2, 0),
    AND(H689="Saturday", J689="Low season"), VLOOKUP(B689, low_saturday, 2, 0),
    AND(H689="Sunday", J689="Low season"), VLOOKUP(B689, low_sunday, 2, 0),
    TRUE, "error")</f>
        <v>Off-peak</v>
      </c>
    </row>
    <row r="690" spans="1:11" x14ac:dyDescent="0.25">
      <c r="A690" s="111">
        <v>45153</v>
      </c>
      <c r="B690" s="86">
        <v>0.1875</v>
      </c>
      <c r="C690" s="91">
        <v>88</v>
      </c>
      <c r="D690" s="118">
        <v>9</v>
      </c>
      <c r="E690" s="119">
        <v>0.16666666666666699</v>
      </c>
      <c r="F690" s="119">
        <v>0.1875</v>
      </c>
      <c r="G690" s="115">
        <f t="shared" si="31"/>
        <v>3</v>
      </c>
      <c r="H690" s="116" t="str" cm="1">
        <f t="array" ref="H690">_xlfn.IFS((G690&gt;=2)*(G690&lt;=6), "Weekday", G690=7, "Saturday", G690=1, "Sunday")</f>
        <v>Weekday</v>
      </c>
      <c r="I690" s="116">
        <f t="shared" si="32"/>
        <v>8</v>
      </c>
      <c r="J690" s="116" t="str">
        <f t="shared" si="30"/>
        <v>High season</v>
      </c>
      <c r="K690" s="117" t="str" cm="1">
        <f t="array" ref="K690">_xlfn.IFS(AND(H690="Weekday", J690="High season"), VLOOKUP(B690, high_weekday, 2, 0),
    AND(H690="Saturday", J690="High season"), VLOOKUP(B690, high_saturday, 2, 0),
    AND(H690="Sunday", J690="High season"), VLOOKUP(B690, high_sunday, 2, 0),
    AND(H690="Weekday", J690="Low season"), VLOOKUP(B690, low_weekdays, 2, 0),
    AND(H690="Saturday", J690="Low season"), VLOOKUP(B690, low_saturday, 2, 0),
    AND(H690="Sunday", J690="Low season"), VLOOKUP(B690, low_sunday, 2, 0),
    TRUE, "error")</f>
        <v>Off-peak</v>
      </c>
    </row>
    <row r="691" spans="1:11" x14ac:dyDescent="0.25">
      <c r="A691" s="111">
        <v>45153</v>
      </c>
      <c r="B691" s="86">
        <v>0.20833333333333301</v>
      </c>
      <c r="C691" s="91">
        <v>15</v>
      </c>
      <c r="D691" s="118">
        <v>10</v>
      </c>
      <c r="E691" s="119">
        <v>0.1875</v>
      </c>
      <c r="F691" s="119">
        <v>0.20833333333333301</v>
      </c>
      <c r="G691" s="115">
        <f t="shared" si="31"/>
        <v>3</v>
      </c>
      <c r="H691" s="116" t="str" cm="1">
        <f t="array" ref="H691">_xlfn.IFS((G691&gt;=2)*(G691&lt;=6), "Weekday", G691=7, "Saturday", G691=1, "Sunday")</f>
        <v>Weekday</v>
      </c>
      <c r="I691" s="116">
        <f t="shared" si="32"/>
        <v>8</v>
      </c>
      <c r="J691" s="116" t="str">
        <f t="shared" si="30"/>
        <v>High season</v>
      </c>
      <c r="K691" s="117" t="str" cm="1">
        <f t="array" ref="K691">_xlfn.IFS(AND(H691="Weekday", J691="High season"), VLOOKUP(B691, high_weekday, 2, 0),
    AND(H691="Saturday", J691="High season"), VLOOKUP(B691, high_saturday, 2, 0),
    AND(H691="Sunday", J691="High season"), VLOOKUP(B691, high_sunday, 2, 0),
    AND(H691="Weekday", J691="Low season"), VLOOKUP(B691, low_weekdays, 2, 0),
    AND(H691="Saturday", J691="Low season"), VLOOKUP(B691, low_saturday, 2, 0),
    AND(H691="Sunday", J691="Low season"), VLOOKUP(B691, low_sunday, 2, 0),
    TRUE, "error")</f>
        <v>Off-peak</v>
      </c>
    </row>
    <row r="692" spans="1:11" x14ac:dyDescent="0.25">
      <c r="A692" s="111">
        <v>45153</v>
      </c>
      <c r="B692" s="86">
        <v>0.22916666666666699</v>
      </c>
      <c r="C692" s="91">
        <v>22</v>
      </c>
      <c r="D692" s="118">
        <v>11</v>
      </c>
      <c r="E692" s="119">
        <v>0.20833333333333301</v>
      </c>
      <c r="F692" s="119">
        <v>0.22916666666666699</v>
      </c>
      <c r="G692" s="115">
        <f t="shared" si="31"/>
        <v>3</v>
      </c>
      <c r="H692" s="116" t="str" cm="1">
        <f t="array" ref="H692">_xlfn.IFS((G692&gt;=2)*(G692&lt;=6), "Weekday", G692=7, "Saturday", G692=1, "Sunday")</f>
        <v>Weekday</v>
      </c>
      <c r="I692" s="116">
        <f t="shared" si="32"/>
        <v>8</v>
      </c>
      <c r="J692" s="116" t="str">
        <f t="shared" si="30"/>
        <v>High season</v>
      </c>
      <c r="K692" s="117" t="str" cm="1">
        <f t="array" ref="K692">_xlfn.IFS(AND(H692="Weekday", J692="High season"), VLOOKUP(B692, high_weekday, 2, 0),
    AND(H692="Saturday", J692="High season"), VLOOKUP(B692, high_saturday, 2, 0),
    AND(H692="Sunday", J692="High season"), VLOOKUP(B692, high_sunday, 2, 0),
    AND(H692="Weekday", J692="Low season"), VLOOKUP(B692, low_weekdays, 2, 0),
    AND(H692="Saturday", J692="Low season"), VLOOKUP(B692, low_saturday, 2, 0),
    AND(H692="Sunday", J692="Low season"), VLOOKUP(B692, low_sunday, 2, 0),
    TRUE, "error")</f>
        <v>Off-peak</v>
      </c>
    </row>
    <row r="693" spans="1:11" x14ac:dyDescent="0.25">
      <c r="A693" s="111">
        <v>45153</v>
      </c>
      <c r="B693" s="86">
        <v>0.25</v>
      </c>
      <c r="C693" s="91">
        <v>20</v>
      </c>
      <c r="D693" s="118">
        <v>12</v>
      </c>
      <c r="E693" s="119">
        <v>0.22916666666666699</v>
      </c>
      <c r="F693" s="119">
        <v>0.25</v>
      </c>
      <c r="G693" s="115">
        <f t="shared" si="31"/>
        <v>3</v>
      </c>
      <c r="H693" s="116" t="str" cm="1">
        <f t="array" ref="H693">_xlfn.IFS((G693&gt;=2)*(G693&lt;=6), "Weekday", G693=7, "Saturday", G693=1, "Sunday")</f>
        <v>Weekday</v>
      </c>
      <c r="I693" s="116">
        <f t="shared" si="32"/>
        <v>8</v>
      </c>
      <c r="J693" s="116" t="str">
        <f t="shared" si="30"/>
        <v>High season</v>
      </c>
      <c r="K693" s="117" t="str" cm="1">
        <f t="array" ref="K693">_xlfn.IFS(AND(H693="Weekday", J693="High season"), VLOOKUP(B693, high_weekday, 2, 0),
    AND(H693="Saturday", J693="High season"), VLOOKUP(B693, high_saturday, 2, 0),
    AND(H693="Sunday", J693="High season"), VLOOKUP(B693, high_sunday, 2, 0),
    AND(H693="Weekday", J693="Low season"), VLOOKUP(B693, low_weekdays, 2, 0),
    AND(H693="Saturday", J693="Low season"), VLOOKUP(B693, low_saturday, 2, 0),
    AND(H693="Sunday", J693="Low season"), VLOOKUP(B693, low_sunday, 2, 0),
    TRUE, "error")</f>
        <v>Off-peak</v>
      </c>
    </row>
    <row r="694" spans="1:11" x14ac:dyDescent="0.25">
      <c r="A694" s="111">
        <v>45153</v>
      </c>
      <c r="B694" s="86">
        <v>0.27083333333333298</v>
      </c>
      <c r="C694" s="91">
        <v>93</v>
      </c>
      <c r="D694" s="118">
        <v>13</v>
      </c>
      <c r="E694" s="119">
        <v>0.25</v>
      </c>
      <c r="F694" s="119">
        <v>0.27083333333333298</v>
      </c>
      <c r="G694" s="115">
        <f t="shared" si="31"/>
        <v>3</v>
      </c>
      <c r="H694" s="116" t="str" cm="1">
        <f t="array" ref="H694">_xlfn.IFS((G694&gt;=2)*(G694&lt;=6), "Weekday", G694=7, "Saturday", G694=1, "Sunday")</f>
        <v>Weekday</v>
      </c>
      <c r="I694" s="116">
        <f t="shared" si="32"/>
        <v>8</v>
      </c>
      <c r="J694" s="116" t="str">
        <f t="shared" si="30"/>
        <v>High season</v>
      </c>
      <c r="K694" s="117" t="str" cm="1">
        <f t="array" ref="K694">_xlfn.IFS(AND(H694="Weekday", J694="High season"), VLOOKUP(B694, high_weekday, 2, 0),
    AND(H694="Saturday", J694="High season"), VLOOKUP(B694, high_saturday, 2, 0),
    AND(H694="Sunday", J694="High season"), VLOOKUP(B694, high_sunday, 2, 0),
    AND(H694="Weekday", J694="Low season"), VLOOKUP(B694, low_weekdays, 2, 0),
    AND(H694="Saturday", J694="Low season"), VLOOKUP(B694, low_saturday, 2, 0),
    AND(H694="Sunday", J694="Low season"), VLOOKUP(B694, low_sunday, 2, 0),
    TRUE, "error")</f>
        <v>Peak</v>
      </c>
    </row>
    <row r="695" spans="1:11" x14ac:dyDescent="0.25">
      <c r="A695" s="111">
        <v>45153</v>
      </c>
      <c r="B695" s="86">
        <v>0.29166666666666702</v>
      </c>
      <c r="C695" s="91">
        <v>95</v>
      </c>
      <c r="D695" s="118">
        <v>14</v>
      </c>
      <c r="E695" s="119">
        <v>0.27083333333333298</v>
      </c>
      <c r="F695" s="119">
        <v>0.29166666666666702</v>
      </c>
      <c r="G695" s="115">
        <f t="shared" si="31"/>
        <v>3</v>
      </c>
      <c r="H695" s="116" t="str" cm="1">
        <f t="array" ref="H695">_xlfn.IFS((G695&gt;=2)*(G695&lt;=6), "Weekday", G695=7, "Saturday", G695=1, "Sunday")</f>
        <v>Weekday</v>
      </c>
      <c r="I695" s="116">
        <f t="shared" si="32"/>
        <v>8</v>
      </c>
      <c r="J695" s="116" t="str">
        <f t="shared" si="30"/>
        <v>High season</v>
      </c>
      <c r="K695" s="117" t="str" cm="1">
        <f t="array" ref="K695">_xlfn.IFS(AND(H695="Weekday", J695="High season"), VLOOKUP(B695, high_weekday, 2, 0),
    AND(H695="Saturday", J695="High season"), VLOOKUP(B695, high_saturday, 2, 0),
    AND(H695="Sunday", J695="High season"), VLOOKUP(B695, high_sunday, 2, 0),
    AND(H695="Weekday", J695="Low season"), VLOOKUP(B695, low_weekdays, 2, 0),
    AND(H695="Saturday", J695="Low season"), VLOOKUP(B695, low_saturday, 2, 0),
    AND(H695="Sunday", J695="Low season"), VLOOKUP(B695, low_sunday, 2, 0),
    TRUE, "error")</f>
        <v>Peak</v>
      </c>
    </row>
    <row r="696" spans="1:11" x14ac:dyDescent="0.25">
      <c r="A696" s="111">
        <v>45153</v>
      </c>
      <c r="B696" s="86">
        <v>0.3125</v>
      </c>
      <c r="C696" s="91">
        <v>89</v>
      </c>
      <c r="D696" s="118">
        <v>15</v>
      </c>
      <c r="E696" s="119">
        <v>0.29166666666666702</v>
      </c>
      <c r="F696" s="119">
        <v>0.3125</v>
      </c>
      <c r="G696" s="115">
        <f t="shared" si="31"/>
        <v>3</v>
      </c>
      <c r="H696" s="116" t="str" cm="1">
        <f t="array" ref="H696">_xlfn.IFS((G696&gt;=2)*(G696&lt;=6), "Weekday", G696=7, "Saturday", G696=1, "Sunday")</f>
        <v>Weekday</v>
      </c>
      <c r="I696" s="116">
        <f t="shared" si="32"/>
        <v>8</v>
      </c>
      <c r="J696" s="116" t="str">
        <f t="shared" si="30"/>
        <v>High season</v>
      </c>
      <c r="K696" s="117" t="str" cm="1">
        <f t="array" ref="K696">_xlfn.IFS(AND(H696="Weekday", J696="High season"), VLOOKUP(B696, high_weekday, 2, 0),
    AND(H696="Saturday", J696="High season"), VLOOKUP(B696, high_saturday, 2, 0),
    AND(H696="Sunday", J696="High season"), VLOOKUP(B696, high_sunday, 2, 0),
    AND(H696="Weekday", J696="Low season"), VLOOKUP(B696, low_weekdays, 2, 0),
    AND(H696="Saturday", J696="Low season"), VLOOKUP(B696, low_saturday, 2, 0),
    AND(H696="Sunday", J696="Low season"), VLOOKUP(B696, low_sunday, 2, 0),
    TRUE, "error")</f>
        <v>Peak</v>
      </c>
    </row>
    <row r="697" spans="1:11" x14ac:dyDescent="0.25">
      <c r="A697" s="111">
        <v>45153</v>
      </c>
      <c r="B697" s="86">
        <v>0.33333333333333298</v>
      </c>
      <c r="C697" s="91">
        <v>86</v>
      </c>
      <c r="D697" s="118">
        <v>16</v>
      </c>
      <c r="E697" s="119">
        <v>0.3125</v>
      </c>
      <c r="F697" s="119">
        <v>0.33333333333333298</v>
      </c>
      <c r="G697" s="115">
        <f t="shared" si="31"/>
        <v>3</v>
      </c>
      <c r="H697" s="116" t="str" cm="1">
        <f t="array" ref="H697">_xlfn.IFS((G697&gt;=2)*(G697&lt;=6), "Weekday", G697=7, "Saturday", G697=1, "Sunday")</f>
        <v>Weekday</v>
      </c>
      <c r="I697" s="116">
        <f t="shared" si="32"/>
        <v>8</v>
      </c>
      <c r="J697" s="116" t="str">
        <f t="shared" si="30"/>
        <v>High season</v>
      </c>
      <c r="K697" s="117" t="str" cm="1">
        <f t="array" ref="K697">_xlfn.IFS(AND(H697="Weekday", J697="High season"), VLOOKUP(B697, high_weekday, 2, 0),
    AND(H697="Saturday", J697="High season"), VLOOKUP(B697, high_saturday, 2, 0),
    AND(H697="Sunday", J697="High season"), VLOOKUP(B697, high_sunday, 2, 0),
    AND(H697="Weekday", J697="Low season"), VLOOKUP(B697, low_weekdays, 2, 0),
    AND(H697="Saturday", J697="Low season"), VLOOKUP(B697, low_saturday, 2, 0),
    AND(H697="Sunday", J697="Low season"), VLOOKUP(B697, low_sunday, 2, 0),
    TRUE, "error")</f>
        <v>Peak</v>
      </c>
    </row>
    <row r="698" spans="1:11" x14ac:dyDescent="0.25">
      <c r="A698" s="111">
        <v>45153</v>
      </c>
      <c r="B698" s="86">
        <v>0.35416666666666702</v>
      </c>
      <c r="C698" s="91">
        <v>56</v>
      </c>
      <c r="D698" s="118">
        <v>17</v>
      </c>
      <c r="E698" s="119">
        <v>0.33333333333333298</v>
      </c>
      <c r="F698" s="119">
        <v>0.35416666666666702</v>
      </c>
      <c r="G698" s="115">
        <f t="shared" si="31"/>
        <v>3</v>
      </c>
      <c r="H698" s="116" t="str" cm="1">
        <f t="array" ref="H698">_xlfn.IFS((G698&gt;=2)*(G698&lt;=6), "Weekday", G698=7, "Saturday", G698=1, "Sunday")</f>
        <v>Weekday</v>
      </c>
      <c r="I698" s="116">
        <f t="shared" si="32"/>
        <v>8</v>
      </c>
      <c r="J698" s="116" t="str">
        <f t="shared" ref="J698:J761" si="33">IF(AND(I698&gt;6, I698&lt;9), "High season", "Low season")</f>
        <v>High season</v>
      </c>
      <c r="K698" s="117" t="str" cm="1">
        <f t="array" ref="K698">_xlfn.IFS(AND(H698="Weekday", J698="High season"), VLOOKUP(B698, high_weekday, 2, 0),
    AND(H698="Saturday", J698="High season"), VLOOKUP(B698, high_saturday, 2, 0),
    AND(H698="Sunday", J698="High season"), VLOOKUP(B698, high_sunday, 2, 0),
    AND(H698="Weekday", J698="Low season"), VLOOKUP(B698, low_weekdays, 2, 0),
    AND(H698="Saturday", J698="Low season"), VLOOKUP(B698, low_saturday, 2, 0),
    AND(H698="Sunday", J698="Low season"), VLOOKUP(B698, low_sunday, 2, 0),
    TRUE, "error")</f>
        <v>Peak</v>
      </c>
    </row>
    <row r="699" spans="1:11" x14ac:dyDescent="0.25">
      <c r="A699" s="111">
        <v>45153</v>
      </c>
      <c r="B699" s="86">
        <v>0.375</v>
      </c>
      <c r="C699" s="91">
        <v>62</v>
      </c>
      <c r="D699" s="118">
        <v>18</v>
      </c>
      <c r="E699" s="119">
        <v>0.35416666666666702</v>
      </c>
      <c r="F699" s="119">
        <v>0.375</v>
      </c>
      <c r="G699" s="115">
        <f t="shared" ref="G699:G762" si="34">WEEKDAY(A699)</f>
        <v>3</v>
      </c>
      <c r="H699" s="116" t="str" cm="1">
        <f t="array" ref="H699">_xlfn.IFS((G699&gt;=2)*(G699&lt;=6), "Weekday", G699=7, "Saturday", G699=1, "Sunday")</f>
        <v>Weekday</v>
      </c>
      <c r="I699" s="116">
        <f t="shared" ref="I699:I762" si="35">MONTH(A699)</f>
        <v>8</v>
      </c>
      <c r="J699" s="116" t="str">
        <f t="shared" si="33"/>
        <v>High season</v>
      </c>
      <c r="K699" s="117" t="str" cm="1">
        <f t="array" ref="K699">_xlfn.IFS(AND(H699="Weekday", J699="High season"), VLOOKUP(B699, high_weekday, 2, 0),
    AND(H699="Saturday", J699="High season"), VLOOKUP(B699, high_saturday, 2, 0),
    AND(H699="Sunday", J699="High season"), VLOOKUP(B699, high_sunday, 2, 0),
    AND(H699="Weekday", J699="Low season"), VLOOKUP(B699, low_weekdays, 2, 0),
    AND(H699="Saturday", J699="Low season"), VLOOKUP(B699, low_saturday, 2, 0),
    AND(H699="Sunday", J699="Low season"), VLOOKUP(B699, low_sunday, 2, 0),
    TRUE, "error")</f>
        <v>Peak</v>
      </c>
    </row>
    <row r="700" spans="1:11" x14ac:dyDescent="0.25">
      <c r="A700" s="111">
        <v>45153</v>
      </c>
      <c r="B700" s="86">
        <v>0.39583333333333298</v>
      </c>
      <c r="C700" s="91">
        <v>82</v>
      </c>
      <c r="D700" s="118">
        <v>19</v>
      </c>
      <c r="E700" s="119">
        <v>0.375</v>
      </c>
      <c r="F700" s="119">
        <v>0.39583333333333298</v>
      </c>
      <c r="G700" s="115">
        <f t="shared" si="34"/>
        <v>3</v>
      </c>
      <c r="H700" s="116" t="str" cm="1">
        <f t="array" ref="H700">_xlfn.IFS((G700&gt;=2)*(G700&lt;=6), "Weekday", G700=7, "Saturday", G700=1, "Sunday")</f>
        <v>Weekday</v>
      </c>
      <c r="I700" s="116">
        <f t="shared" si="35"/>
        <v>8</v>
      </c>
      <c r="J700" s="116" t="str">
        <f t="shared" si="33"/>
        <v>High season</v>
      </c>
      <c r="K700" s="117" t="str" cm="1">
        <f t="array" ref="K700">_xlfn.IFS(AND(H700="Weekday", J700="High season"), VLOOKUP(B700, high_weekday, 2, 0),
    AND(H700="Saturday", J700="High season"), VLOOKUP(B700, high_saturday, 2, 0),
    AND(H700="Sunday", J700="High season"), VLOOKUP(B700, high_sunday, 2, 0),
    AND(H700="Weekday", J700="Low season"), VLOOKUP(B700, low_weekdays, 2, 0),
    AND(H700="Saturday", J700="Low season"), VLOOKUP(B700, low_saturday, 2, 0),
    AND(H700="Sunday", J700="Low season"), VLOOKUP(B700, low_sunday, 2, 0),
    TRUE, "error")</f>
        <v>Standard</v>
      </c>
    </row>
    <row r="701" spans="1:11" x14ac:dyDescent="0.25">
      <c r="A701" s="111">
        <v>45153</v>
      </c>
      <c r="B701" s="86">
        <v>0.41666666666666702</v>
      </c>
      <c r="C701" s="91">
        <v>94</v>
      </c>
      <c r="D701" s="118">
        <v>20</v>
      </c>
      <c r="E701" s="119">
        <v>0.39583333333333298</v>
      </c>
      <c r="F701" s="119">
        <v>0.41666666666666702</v>
      </c>
      <c r="G701" s="115">
        <f t="shared" si="34"/>
        <v>3</v>
      </c>
      <c r="H701" s="116" t="str" cm="1">
        <f t="array" ref="H701">_xlfn.IFS((G701&gt;=2)*(G701&lt;=6), "Weekday", G701=7, "Saturday", G701=1, "Sunday")</f>
        <v>Weekday</v>
      </c>
      <c r="I701" s="116">
        <f t="shared" si="35"/>
        <v>8</v>
      </c>
      <c r="J701" s="116" t="str">
        <f t="shared" si="33"/>
        <v>High season</v>
      </c>
      <c r="K701" s="117" t="str" cm="1">
        <f t="array" ref="K701">_xlfn.IFS(AND(H701="Weekday", J701="High season"), VLOOKUP(B701, high_weekday, 2, 0),
    AND(H701="Saturday", J701="High season"), VLOOKUP(B701, high_saturday, 2, 0),
    AND(H701="Sunday", J701="High season"), VLOOKUP(B701, high_sunday, 2, 0),
    AND(H701="Weekday", J701="Low season"), VLOOKUP(B701, low_weekdays, 2, 0),
    AND(H701="Saturday", J701="Low season"), VLOOKUP(B701, low_saturday, 2, 0),
    AND(H701="Sunday", J701="Low season"), VLOOKUP(B701, low_sunday, 2, 0),
    TRUE, "error")</f>
        <v>Standard</v>
      </c>
    </row>
    <row r="702" spans="1:11" x14ac:dyDescent="0.25">
      <c r="A702" s="111">
        <v>45153</v>
      </c>
      <c r="B702" s="86">
        <v>0.4375</v>
      </c>
      <c r="C702" s="91">
        <v>96</v>
      </c>
      <c r="D702" s="118">
        <v>21</v>
      </c>
      <c r="E702" s="119">
        <v>0.41666666666666702</v>
      </c>
      <c r="F702" s="119">
        <v>0.4375</v>
      </c>
      <c r="G702" s="115">
        <f t="shared" si="34"/>
        <v>3</v>
      </c>
      <c r="H702" s="116" t="str" cm="1">
        <f t="array" ref="H702">_xlfn.IFS((G702&gt;=2)*(G702&lt;=6), "Weekday", G702=7, "Saturday", G702=1, "Sunday")</f>
        <v>Weekday</v>
      </c>
      <c r="I702" s="116">
        <f t="shared" si="35"/>
        <v>8</v>
      </c>
      <c r="J702" s="116" t="str">
        <f t="shared" si="33"/>
        <v>High season</v>
      </c>
      <c r="K702" s="117" t="str" cm="1">
        <f t="array" ref="K702">_xlfn.IFS(AND(H702="Weekday", J702="High season"), VLOOKUP(B702, high_weekday, 2, 0),
    AND(H702="Saturday", J702="High season"), VLOOKUP(B702, high_saturday, 2, 0),
    AND(H702="Sunday", J702="High season"), VLOOKUP(B702, high_sunday, 2, 0),
    AND(H702="Weekday", J702="Low season"), VLOOKUP(B702, low_weekdays, 2, 0),
    AND(H702="Saturday", J702="Low season"), VLOOKUP(B702, low_saturday, 2, 0),
    AND(H702="Sunday", J702="Low season"), VLOOKUP(B702, low_sunday, 2, 0),
    TRUE, "error")</f>
        <v>Standard</v>
      </c>
    </row>
    <row r="703" spans="1:11" x14ac:dyDescent="0.25">
      <c r="A703" s="111">
        <v>45153</v>
      </c>
      <c r="B703" s="86">
        <v>0.45833333333333298</v>
      </c>
      <c r="C703" s="91">
        <v>100</v>
      </c>
      <c r="D703" s="118">
        <v>22</v>
      </c>
      <c r="E703" s="119">
        <v>0.4375</v>
      </c>
      <c r="F703" s="119">
        <v>0.45833333333333298</v>
      </c>
      <c r="G703" s="115">
        <f t="shared" si="34"/>
        <v>3</v>
      </c>
      <c r="H703" s="116" t="str" cm="1">
        <f t="array" ref="H703">_xlfn.IFS((G703&gt;=2)*(G703&lt;=6), "Weekday", G703=7, "Saturday", G703=1, "Sunday")</f>
        <v>Weekday</v>
      </c>
      <c r="I703" s="116">
        <f t="shared" si="35"/>
        <v>8</v>
      </c>
      <c r="J703" s="116" t="str">
        <f t="shared" si="33"/>
        <v>High season</v>
      </c>
      <c r="K703" s="117" t="str" cm="1">
        <f t="array" ref="K703">_xlfn.IFS(AND(H703="Weekday", J703="High season"), VLOOKUP(B703, high_weekday, 2, 0),
    AND(H703="Saturday", J703="High season"), VLOOKUP(B703, high_saturday, 2, 0),
    AND(H703="Sunday", J703="High season"), VLOOKUP(B703, high_sunday, 2, 0),
    AND(H703="Weekday", J703="Low season"), VLOOKUP(B703, low_weekdays, 2, 0),
    AND(H703="Saturday", J703="Low season"), VLOOKUP(B703, low_saturday, 2, 0),
    AND(H703="Sunday", J703="Low season"), VLOOKUP(B703, low_sunday, 2, 0),
    TRUE, "error")</f>
        <v>Standard</v>
      </c>
    </row>
    <row r="704" spans="1:11" x14ac:dyDescent="0.25">
      <c r="A704" s="111">
        <v>45153</v>
      </c>
      <c r="B704" s="86">
        <v>0.47916666666666702</v>
      </c>
      <c r="C704" s="91">
        <v>25</v>
      </c>
      <c r="D704" s="118">
        <v>23</v>
      </c>
      <c r="E704" s="119">
        <v>0.45833333333333298</v>
      </c>
      <c r="F704" s="119">
        <v>0.47916666666666702</v>
      </c>
      <c r="G704" s="115">
        <f t="shared" si="34"/>
        <v>3</v>
      </c>
      <c r="H704" s="116" t="str" cm="1">
        <f t="array" ref="H704">_xlfn.IFS((G704&gt;=2)*(G704&lt;=6), "Weekday", G704=7, "Saturday", G704=1, "Sunday")</f>
        <v>Weekday</v>
      </c>
      <c r="I704" s="116">
        <f t="shared" si="35"/>
        <v>8</v>
      </c>
      <c r="J704" s="116" t="str">
        <f t="shared" si="33"/>
        <v>High season</v>
      </c>
      <c r="K704" s="117" t="str" cm="1">
        <f t="array" ref="K704">_xlfn.IFS(AND(H704="Weekday", J704="High season"), VLOOKUP(B704, high_weekday, 2, 0),
    AND(H704="Saturday", J704="High season"), VLOOKUP(B704, high_saturday, 2, 0),
    AND(H704="Sunday", J704="High season"), VLOOKUP(B704, high_sunday, 2, 0),
    AND(H704="Weekday", J704="Low season"), VLOOKUP(B704, low_weekdays, 2, 0),
    AND(H704="Saturday", J704="Low season"), VLOOKUP(B704, low_saturday, 2, 0),
    AND(H704="Sunday", J704="Low season"), VLOOKUP(B704, low_sunday, 2, 0),
    TRUE, "error")</f>
        <v>Standard</v>
      </c>
    </row>
    <row r="705" spans="1:11" x14ac:dyDescent="0.25">
      <c r="A705" s="111">
        <v>45153</v>
      </c>
      <c r="B705" s="86">
        <v>0.5</v>
      </c>
      <c r="C705" s="91">
        <v>84</v>
      </c>
      <c r="D705" s="118">
        <v>24</v>
      </c>
      <c r="E705" s="119">
        <v>0.47916666666666702</v>
      </c>
      <c r="F705" s="119">
        <v>0.5</v>
      </c>
      <c r="G705" s="115">
        <f t="shared" si="34"/>
        <v>3</v>
      </c>
      <c r="H705" s="116" t="str" cm="1">
        <f t="array" ref="H705">_xlfn.IFS((G705&gt;=2)*(G705&lt;=6), "Weekday", G705=7, "Saturday", G705=1, "Sunday")</f>
        <v>Weekday</v>
      </c>
      <c r="I705" s="116">
        <f t="shared" si="35"/>
        <v>8</v>
      </c>
      <c r="J705" s="116" t="str">
        <f t="shared" si="33"/>
        <v>High season</v>
      </c>
      <c r="K705" s="117" t="str" cm="1">
        <f t="array" ref="K705">_xlfn.IFS(AND(H705="Weekday", J705="High season"), VLOOKUP(B705, high_weekday, 2, 0),
    AND(H705="Saturday", J705="High season"), VLOOKUP(B705, high_saturday, 2, 0),
    AND(H705="Sunday", J705="High season"), VLOOKUP(B705, high_sunday, 2, 0),
    AND(H705="Weekday", J705="Low season"), VLOOKUP(B705, low_weekdays, 2, 0),
    AND(H705="Saturday", J705="Low season"), VLOOKUP(B705, low_saturday, 2, 0),
    AND(H705="Sunday", J705="Low season"), VLOOKUP(B705, low_sunday, 2, 0),
    TRUE, "error")</f>
        <v>Standard</v>
      </c>
    </row>
    <row r="706" spans="1:11" x14ac:dyDescent="0.25">
      <c r="A706" s="111">
        <v>45153</v>
      </c>
      <c r="B706" s="86">
        <v>0.52083333333333304</v>
      </c>
      <c r="C706" s="91">
        <v>94</v>
      </c>
      <c r="D706" s="118">
        <v>25</v>
      </c>
      <c r="E706" s="119">
        <v>0.5</v>
      </c>
      <c r="F706" s="119">
        <v>0.52083333333333304</v>
      </c>
      <c r="G706" s="115">
        <f t="shared" si="34"/>
        <v>3</v>
      </c>
      <c r="H706" s="116" t="str" cm="1">
        <f t="array" ref="H706">_xlfn.IFS((G706&gt;=2)*(G706&lt;=6), "Weekday", G706=7, "Saturday", G706=1, "Sunday")</f>
        <v>Weekday</v>
      </c>
      <c r="I706" s="116">
        <f t="shared" si="35"/>
        <v>8</v>
      </c>
      <c r="J706" s="116" t="str">
        <f t="shared" si="33"/>
        <v>High season</v>
      </c>
      <c r="K706" s="117" t="str" cm="1">
        <f t="array" ref="K706">_xlfn.IFS(AND(H706="Weekday", J706="High season"), VLOOKUP(B706, high_weekday, 2, 0),
    AND(H706="Saturday", J706="High season"), VLOOKUP(B706, high_saturday, 2, 0),
    AND(H706="Sunday", J706="High season"), VLOOKUP(B706, high_sunday, 2, 0),
    AND(H706="Weekday", J706="Low season"), VLOOKUP(B706, low_weekdays, 2, 0),
    AND(H706="Saturday", J706="Low season"), VLOOKUP(B706, low_saturday, 2, 0),
    AND(H706="Sunday", J706="Low season"), VLOOKUP(B706, low_sunday, 2, 0),
    TRUE, "error")</f>
        <v>Standard</v>
      </c>
    </row>
    <row r="707" spans="1:11" x14ac:dyDescent="0.25">
      <c r="A707" s="111">
        <v>45153</v>
      </c>
      <c r="B707" s="86">
        <v>0.54166666666666696</v>
      </c>
      <c r="C707" s="91">
        <v>83</v>
      </c>
      <c r="D707" s="118">
        <v>26</v>
      </c>
      <c r="E707" s="119">
        <v>0.52083333333333304</v>
      </c>
      <c r="F707" s="119">
        <v>0.54166666666666696</v>
      </c>
      <c r="G707" s="115">
        <f t="shared" si="34"/>
        <v>3</v>
      </c>
      <c r="H707" s="116" t="str" cm="1">
        <f t="array" ref="H707">_xlfn.IFS((G707&gt;=2)*(G707&lt;=6), "Weekday", G707=7, "Saturday", G707=1, "Sunday")</f>
        <v>Weekday</v>
      </c>
      <c r="I707" s="116">
        <f t="shared" si="35"/>
        <v>8</v>
      </c>
      <c r="J707" s="116" t="str">
        <f t="shared" si="33"/>
        <v>High season</v>
      </c>
      <c r="K707" s="117" t="str" cm="1">
        <f t="array" ref="K707">_xlfn.IFS(AND(H707="Weekday", J707="High season"), VLOOKUP(B707, high_weekday, 2, 0),
    AND(H707="Saturday", J707="High season"), VLOOKUP(B707, high_saturday, 2, 0),
    AND(H707="Sunday", J707="High season"), VLOOKUP(B707, high_sunday, 2, 0),
    AND(H707="Weekday", J707="Low season"), VLOOKUP(B707, low_weekdays, 2, 0),
    AND(H707="Saturday", J707="Low season"), VLOOKUP(B707, low_saturday, 2, 0),
    AND(H707="Sunday", J707="Low season"), VLOOKUP(B707, low_sunday, 2, 0),
    TRUE, "error")</f>
        <v>Standard</v>
      </c>
    </row>
    <row r="708" spans="1:11" x14ac:dyDescent="0.25">
      <c r="A708" s="111">
        <v>45153</v>
      </c>
      <c r="B708" s="86">
        <v>0.5625</v>
      </c>
      <c r="C708" s="91">
        <v>73</v>
      </c>
      <c r="D708" s="118">
        <v>27</v>
      </c>
      <c r="E708" s="119">
        <v>0.54166666666666696</v>
      </c>
      <c r="F708" s="119">
        <v>0.5625</v>
      </c>
      <c r="G708" s="115">
        <f t="shared" si="34"/>
        <v>3</v>
      </c>
      <c r="H708" s="116" t="str" cm="1">
        <f t="array" ref="H708">_xlfn.IFS((G708&gt;=2)*(G708&lt;=6), "Weekday", G708=7, "Saturday", G708=1, "Sunday")</f>
        <v>Weekday</v>
      </c>
      <c r="I708" s="116">
        <f t="shared" si="35"/>
        <v>8</v>
      </c>
      <c r="J708" s="116" t="str">
        <f t="shared" si="33"/>
        <v>High season</v>
      </c>
      <c r="K708" s="117" t="str" cm="1">
        <f t="array" ref="K708">_xlfn.IFS(AND(H708="Weekday", J708="High season"), VLOOKUP(B708, high_weekday, 2, 0),
    AND(H708="Saturday", J708="High season"), VLOOKUP(B708, high_saturday, 2, 0),
    AND(H708="Sunday", J708="High season"), VLOOKUP(B708, high_sunday, 2, 0),
    AND(H708="Weekday", J708="Low season"), VLOOKUP(B708, low_weekdays, 2, 0),
    AND(H708="Saturday", J708="Low season"), VLOOKUP(B708, low_saturday, 2, 0),
    AND(H708="Sunday", J708="Low season"), VLOOKUP(B708, low_sunday, 2, 0),
    TRUE, "error")</f>
        <v>Standard</v>
      </c>
    </row>
    <row r="709" spans="1:11" x14ac:dyDescent="0.25">
      <c r="A709" s="111">
        <v>45153</v>
      </c>
      <c r="B709" s="86">
        <v>0.58333333333333304</v>
      </c>
      <c r="C709" s="91">
        <v>99</v>
      </c>
      <c r="D709" s="118">
        <v>28</v>
      </c>
      <c r="E709" s="119">
        <v>0.5625</v>
      </c>
      <c r="F709" s="119">
        <v>0.58333333333333304</v>
      </c>
      <c r="G709" s="115">
        <f t="shared" si="34"/>
        <v>3</v>
      </c>
      <c r="H709" s="116" t="str" cm="1">
        <f t="array" ref="H709">_xlfn.IFS((G709&gt;=2)*(G709&lt;=6), "Weekday", G709=7, "Saturday", G709=1, "Sunday")</f>
        <v>Weekday</v>
      </c>
      <c r="I709" s="116">
        <f t="shared" si="35"/>
        <v>8</v>
      </c>
      <c r="J709" s="116" t="str">
        <f t="shared" si="33"/>
        <v>High season</v>
      </c>
      <c r="K709" s="117" t="str" cm="1">
        <f t="array" ref="K709">_xlfn.IFS(AND(H709="Weekday", J709="High season"), VLOOKUP(B709, high_weekday, 2, 0),
    AND(H709="Saturday", J709="High season"), VLOOKUP(B709, high_saturday, 2, 0),
    AND(H709="Sunday", J709="High season"), VLOOKUP(B709, high_sunday, 2, 0),
    AND(H709="Weekday", J709="Low season"), VLOOKUP(B709, low_weekdays, 2, 0),
    AND(H709="Saturday", J709="Low season"), VLOOKUP(B709, low_saturday, 2, 0),
    AND(H709="Sunday", J709="Low season"), VLOOKUP(B709, low_sunday, 2, 0),
    TRUE, "error")</f>
        <v>Standard</v>
      </c>
    </row>
    <row r="710" spans="1:11" x14ac:dyDescent="0.25">
      <c r="A710" s="111">
        <v>45153</v>
      </c>
      <c r="B710" s="86">
        <v>0.60416666666666696</v>
      </c>
      <c r="C710" s="91">
        <v>46</v>
      </c>
      <c r="D710" s="118">
        <v>29</v>
      </c>
      <c r="E710" s="119">
        <v>0.58333333333333304</v>
      </c>
      <c r="F710" s="119">
        <v>0.60416666666666696</v>
      </c>
      <c r="G710" s="115">
        <f t="shared" si="34"/>
        <v>3</v>
      </c>
      <c r="H710" s="116" t="str" cm="1">
        <f t="array" ref="H710">_xlfn.IFS((G710&gt;=2)*(G710&lt;=6), "Weekday", G710=7, "Saturday", G710=1, "Sunday")</f>
        <v>Weekday</v>
      </c>
      <c r="I710" s="116">
        <f t="shared" si="35"/>
        <v>8</v>
      </c>
      <c r="J710" s="116" t="str">
        <f t="shared" si="33"/>
        <v>High season</v>
      </c>
      <c r="K710" s="117" t="str" cm="1">
        <f t="array" ref="K710">_xlfn.IFS(AND(H710="Weekday", J710="High season"), VLOOKUP(B710, high_weekday, 2, 0),
    AND(H710="Saturday", J710="High season"), VLOOKUP(B710, high_saturday, 2, 0),
    AND(H710="Sunday", J710="High season"), VLOOKUP(B710, high_sunday, 2, 0),
    AND(H710="Weekday", J710="Low season"), VLOOKUP(B710, low_weekdays, 2, 0),
    AND(H710="Saturday", J710="Low season"), VLOOKUP(B710, low_saturday, 2, 0),
    AND(H710="Sunday", J710="Low season"), VLOOKUP(B710, low_sunday, 2, 0),
    TRUE, "error")</f>
        <v>Standard</v>
      </c>
    </row>
    <row r="711" spans="1:11" x14ac:dyDescent="0.25">
      <c r="A711" s="111">
        <v>45153</v>
      </c>
      <c r="B711" s="86">
        <v>0.625</v>
      </c>
      <c r="C711" s="91">
        <v>88</v>
      </c>
      <c r="D711" s="118">
        <v>30</v>
      </c>
      <c r="E711" s="119">
        <v>0.60416666666666696</v>
      </c>
      <c r="F711" s="119">
        <v>0.625</v>
      </c>
      <c r="G711" s="115">
        <f t="shared" si="34"/>
        <v>3</v>
      </c>
      <c r="H711" s="116" t="str" cm="1">
        <f t="array" ref="H711">_xlfn.IFS((G711&gt;=2)*(G711&lt;=6), "Weekday", G711=7, "Saturday", G711=1, "Sunday")</f>
        <v>Weekday</v>
      </c>
      <c r="I711" s="116">
        <f t="shared" si="35"/>
        <v>8</v>
      </c>
      <c r="J711" s="116" t="str">
        <f t="shared" si="33"/>
        <v>High season</v>
      </c>
      <c r="K711" s="117" t="str" cm="1">
        <f t="array" ref="K711">_xlfn.IFS(AND(H711="Weekday", J711="High season"), VLOOKUP(B711, high_weekday, 2, 0),
    AND(H711="Saturday", J711="High season"), VLOOKUP(B711, high_saturday, 2, 0),
    AND(H711="Sunday", J711="High season"), VLOOKUP(B711, high_sunday, 2, 0),
    AND(H711="Weekday", J711="Low season"), VLOOKUP(B711, low_weekdays, 2, 0),
    AND(H711="Saturday", J711="Low season"), VLOOKUP(B711, low_saturday, 2, 0),
    AND(H711="Sunday", J711="Low season"), VLOOKUP(B711, low_sunday, 2, 0),
    TRUE, "error")</f>
        <v>Standard</v>
      </c>
    </row>
    <row r="712" spans="1:11" x14ac:dyDescent="0.25">
      <c r="A712" s="111">
        <v>45153</v>
      </c>
      <c r="B712" s="86">
        <v>0.64583333333333304</v>
      </c>
      <c r="C712" s="91">
        <v>97</v>
      </c>
      <c r="D712" s="118">
        <v>31</v>
      </c>
      <c r="E712" s="119">
        <v>0.625</v>
      </c>
      <c r="F712" s="119">
        <v>0.64583333333333304</v>
      </c>
      <c r="G712" s="115">
        <f t="shared" si="34"/>
        <v>3</v>
      </c>
      <c r="H712" s="116" t="str" cm="1">
        <f t="array" ref="H712">_xlfn.IFS((G712&gt;=2)*(G712&lt;=6), "Weekday", G712=7, "Saturday", G712=1, "Sunday")</f>
        <v>Weekday</v>
      </c>
      <c r="I712" s="116">
        <f t="shared" si="35"/>
        <v>8</v>
      </c>
      <c r="J712" s="116" t="str">
        <f t="shared" si="33"/>
        <v>High season</v>
      </c>
      <c r="K712" s="117" t="str" cm="1">
        <f t="array" ref="K712">_xlfn.IFS(AND(H712="Weekday", J712="High season"), VLOOKUP(B712, high_weekday, 2, 0),
    AND(H712="Saturday", J712="High season"), VLOOKUP(B712, high_saturday, 2, 0),
    AND(H712="Sunday", J712="High season"), VLOOKUP(B712, high_sunday, 2, 0),
    AND(H712="Weekday", J712="Low season"), VLOOKUP(B712, low_weekdays, 2, 0),
    AND(H712="Saturday", J712="Low season"), VLOOKUP(B712, low_saturday, 2, 0),
    AND(H712="Sunday", J712="Low season"), VLOOKUP(B712, low_sunday, 2, 0),
    TRUE, "error")</f>
        <v>Standard</v>
      </c>
    </row>
    <row r="713" spans="1:11" x14ac:dyDescent="0.25">
      <c r="A713" s="111">
        <v>45153</v>
      </c>
      <c r="B713" s="86">
        <v>0.66666666666666696</v>
      </c>
      <c r="C713" s="91">
        <v>57</v>
      </c>
      <c r="D713" s="118">
        <v>32</v>
      </c>
      <c r="E713" s="119">
        <v>0.64583333333333304</v>
      </c>
      <c r="F713" s="119">
        <v>0.66666666666666696</v>
      </c>
      <c r="G713" s="115">
        <f t="shared" si="34"/>
        <v>3</v>
      </c>
      <c r="H713" s="116" t="str" cm="1">
        <f t="array" ref="H713">_xlfn.IFS((G713&gt;=2)*(G713&lt;=6), "Weekday", G713=7, "Saturday", G713=1, "Sunday")</f>
        <v>Weekday</v>
      </c>
      <c r="I713" s="116">
        <f t="shared" si="35"/>
        <v>8</v>
      </c>
      <c r="J713" s="116" t="str">
        <f t="shared" si="33"/>
        <v>High season</v>
      </c>
      <c r="K713" s="117" t="str" cm="1">
        <f t="array" ref="K713">_xlfn.IFS(AND(H713="Weekday", J713="High season"), VLOOKUP(B713, high_weekday, 2, 0),
    AND(H713="Saturday", J713="High season"), VLOOKUP(B713, high_saturday, 2, 0),
    AND(H713="Sunday", J713="High season"), VLOOKUP(B713, high_sunday, 2, 0),
    AND(H713="Weekday", J713="Low season"), VLOOKUP(B713, low_weekdays, 2, 0),
    AND(H713="Saturday", J713="Low season"), VLOOKUP(B713, low_saturday, 2, 0),
    AND(H713="Sunday", J713="Low season"), VLOOKUP(B713, low_sunday, 2, 0),
    TRUE, "error")</f>
        <v>Standard</v>
      </c>
    </row>
    <row r="714" spans="1:11" x14ac:dyDescent="0.25">
      <c r="A714" s="111">
        <v>45153</v>
      </c>
      <c r="B714" s="86">
        <v>0.6875</v>
      </c>
      <c r="C714" s="91">
        <v>70</v>
      </c>
      <c r="D714" s="118">
        <v>33</v>
      </c>
      <c r="E714" s="119">
        <v>0.66666666666666696</v>
      </c>
      <c r="F714" s="119">
        <v>0.6875</v>
      </c>
      <c r="G714" s="115">
        <f t="shared" si="34"/>
        <v>3</v>
      </c>
      <c r="H714" s="116" t="str" cm="1">
        <f t="array" ref="H714">_xlfn.IFS((G714&gt;=2)*(G714&lt;=6), "Weekday", G714=7, "Saturday", G714=1, "Sunday")</f>
        <v>Weekday</v>
      </c>
      <c r="I714" s="116">
        <f t="shared" si="35"/>
        <v>8</v>
      </c>
      <c r="J714" s="116" t="str">
        <f t="shared" si="33"/>
        <v>High season</v>
      </c>
      <c r="K714" s="117" t="str" cm="1">
        <f t="array" ref="K714">_xlfn.IFS(AND(H714="Weekday", J714="High season"), VLOOKUP(B714, high_weekday, 2, 0),
    AND(H714="Saturday", J714="High season"), VLOOKUP(B714, high_saturday, 2, 0),
    AND(H714="Sunday", J714="High season"), VLOOKUP(B714, high_sunday, 2, 0),
    AND(H714="Weekday", J714="Low season"), VLOOKUP(B714, low_weekdays, 2, 0),
    AND(H714="Saturday", J714="Low season"), VLOOKUP(B714, low_saturday, 2, 0),
    AND(H714="Sunday", J714="Low season"), VLOOKUP(B714, low_sunday, 2, 0),
    TRUE, "error")</f>
        <v>Standard</v>
      </c>
    </row>
    <row r="715" spans="1:11" x14ac:dyDescent="0.25">
      <c r="A715" s="111">
        <v>45153</v>
      </c>
      <c r="B715" s="86">
        <v>0.70833333333333304</v>
      </c>
      <c r="C715" s="91">
        <v>17</v>
      </c>
      <c r="D715" s="118">
        <v>34</v>
      </c>
      <c r="E715" s="119">
        <v>0.6875</v>
      </c>
      <c r="F715" s="119">
        <v>0.70833333333333304</v>
      </c>
      <c r="G715" s="115">
        <f t="shared" si="34"/>
        <v>3</v>
      </c>
      <c r="H715" s="116" t="str" cm="1">
        <f t="array" ref="H715">_xlfn.IFS((G715&gt;=2)*(G715&lt;=6), "Weekday", G715=7, "Saturday", G715=1, "Sunday")</f>
        <v>Weekday</v>
      </c>
      <c r="I715" s="116">
        <f t="shared" si="35"/>
        <v>8</v>
      </c>
      <c r="J715" s="116" t="str">
        <f t="shared" si="33"/>
        <v>High season</v>
      </c>
      <c r="K715" s="117" t="str" cm="1">
        <f t="array" ref="K715">_xlfn.IFS(AND(H715="Weekday", J715="High season"), VLOOKUP(B715, high_weekday, 2, 0),
    AND(H715="Saturday", J715="High season"), VLOOKUP(B715, high_saturday, 2, 0),
    AND(H715="Sunday", J715="High season"), VLOOKUP(B715, high_sunday, 2, 0),
    AND(H715="Weekday", J715="Low season"), VLOOKUP(B715, low_weekdays, 2, 0),
    AND(H715="Saturday", J715="Low season"), VLOOKUP(B715, low_saturday, 2, 0),
    AND(H715="Sunday", J715="Low season"), VLOOKUP(B715, low_sunday, 2, 0),
    TRUE, "error")</f>
        <v>Standard</v>
      </c>
    </row>
    <row r="716" spans="1:11" x14ac:dyDescent="0.25">
      <c r="A716" s="111">
        <v>45153</v>
      </c>
      <c r="B716" s="86">
        <v>0.72916666666666696</v>
      </c>
      <c r="C716" s="91">
        <v>43</v>
      </c>
      <c r="D716" s="118">
        <v>35</v>
      </c>
      <c r="E716" s="119">
        <v>0.70833333333333304</v>
      </c>
      <c r="F716" s="119">
        <v>0.72916666666666696</v>
      </c>
      <c r="G716" s="115">
        <f t="shared" si="34"/>
        <v>3</v>
      </c>
      <c r="H716" s="116" t="str" cm="1">
        <f t="array" ref="H716">_xlfn.IFS((G716&gt;=2)*(G716&lt;=6), "Weekday", G716=7, "Saturday", G716=1, "Sunday")</f>
        <v>Weekday</v>
      </c>
      <c r="I716" s="116">
        <f t="shared" si="35"/>
        <v>8</v>
      </c>
      <c r="J716" s="116" t="str">
        <f t="shared" si="33"/>
        <v>High season</v>
      </c>
      <c r="K716" s="117" t="str" cm="1">
        <f t="array" ref="K716">_xlfn.IFS(AND(H716="Weekday", J716="High season"), VLOOKUP(B716, high_weekday, 2, 0),
    AND(H716="Saturday", J716="High season"), VLOOKUP(B716, high_saturday, 2, 0),
    AND(H716="Sunday", J716="High season"), VLOOKUP(B716, high_sunday, 2, 0),
    AND(H716="Weekday", J716="Low season"), VLOOKUP(B716, low_weekdays, 2, 0),
    AND(H716="Saturday", J716="Low season"), VLOOKUP(B716, low_saturday, 2, 0),
    AND(H716="Sunday", J716="Low season"), VLOOKUP(B716, low_sunday, 2, 0),
    TRUE, "error")</f>
        <v>Peak</v>
      </c>
    </row>
    <row r="717" spans="1:11" x14ac:dyDescent="0.25">
      <c r="A717" s="111">
        <v>45153</v>
      </c>
      <c r="B717" s="86">
        <v>0.75</v>
      </c>
      <c r="C717" s="91">
        <v>58</v>
      </c>
      <c r="D717" s="118">
        <v>36</v>
      </c>
      <c r="E717" s="119">
        <v>0.72916666666666696</v>
      </c>
      <c r="F717" s="119">
        <v>0.75</v>
      </c>
      <c r="G717" s="115">
        <f t="shared" si="34"/>
        <v>3</v>
      </c>
      <c r="H717" s="116" t="str" cm="1">
        <f t="array" ref="H717">_xlfn.IFS((G717&gt;=2)*(G717&lt;=6), "Weekday", G717=7, "Saturday", G717=1, "Sunday")</f>
        <v>Weekday</v>
      </c>
      <c r="I717" s="116">
        <f t="shared" si="35"/>
        <v>8</v>
      </c>
      <c r="J717" s="116" t="str">
        <f t="shared" si="33"/>
        <v>High season</v>
      </c>
      <c r="K717" s="117" t="str" cm="1">
        <f t="array" ref="K717">_xlfn.IFS(AND(H717="Weekday", J717="High season"), VLOOKUP(B717, high_weekday, 2, 0),
    AND(H717="Saturday", J717="High season"), VLOOKUP(B717, high_saturday, 2, 0),
    AND(H717="Sunday", J717="High season"), VLOOKUP(B717, high_sunday, 2, 0),
    AND(H717="Weekday", J717="Low season"), VLOOKUP(B717, low_weekdays, 2, 0),
    AND(H717="Saturday", J717="Low season"), VLOOKUP(B717, low_saturday, 2, 0),
    AND(H717="Sunday", J717="Low season"), VLOOKUP(B717, low_sunday, 2, 0),
    TRUE, "error")</f>
        <v>Peak</v>
      </c>
    </row>
    <row r="718" spans="1:11" x14ac:dyDescent="0.25">
      <c r="A718" s="111">
        <v>45153</v>
      </c>
      <c r="B718" s="86">
        <v>0.77083333333333304</v>
      </c>
      <c r="C718" s="91">
        <v>83</v>
      </c>
      <c r="D718" s="118">
        <v>37</v>
      </c>
      <c r="E718" s="119">
        <v>0.75</v>
      </c>
      <c r="F718" s="119">
        <v>0.77083333333333304</v>
      </c>
      <c r="G718" s="115">
        <f t="shared" si="34"/>
        <v>3</v>
      </c>
      <c r="H718" s="116" t="str" cm="1">
        <f t="array" ref="H718">_xlfn.IFS((G718&gt;=2)*(G718&lt;=6), "Weekday", G718=7, "Saturday", G718=1, "Sunday")</f>
        <v>Weekday</v>
      </c>
      <c r="I718" s="116">
        <f t="shared" si="35"/>
        <v>8</v>
      </c>
      <c r="J718" s="116" t="str">
        <f t="shared" si="33"/>
        <v>High season</v>
      </c>
      <c r="K718" s="117" t="str" cm="1">
        <f t="array" ref="K718">_xlfn.IFS(AND(H718="Weekday", J718="High season"), VLOOKUP(B718, high_weekday, 2, 0),
    AND(H718="Saturday", J718="High season"), VLOOKUP(B718, high_saturday, 2, 0),
    AND(H718="Sunday", J718="High season"), VLOOKUP(B718, high_sunday, 2, 0),
    AND(H718="Weekday", J718="Low season"), VLOOKUP(B718, low_weekdays, 2, 0),
    AND(H718="Saturday", J718="Low season"), VLOOKUP(B718, low_saturday, 2, 0),
    AND(H718="Sunday", J718="Low season"), VLOOKUP(B718, low_sunday, 2, 0),
    TRUE, "error")</f>
        <v>Peak</v>
      </c>
    </row>
    <row r="719" spans="1:11" x14ac:dyDescent="0.25">
      <c r="A719" s="111">
        <v>45153</v>
      </c>
      <c r="B719" s="86">
        <v>0.79166666666666696</v>
      </c>
      <c r="C719" s="91">
        <v>96</v>
      </c>
      <c r="D719" s="118">
        <v>38</v>
      </c>
      <c r="E719" s="119">
        <v>0.77083333333333304</v>
      </c>
      <c r="F719" s="119">
        <v>0.79166666666666696</v>
      </c>
      <c r="G719" s="115">
        <f t="shared" si="34"/>
        <v>3</v>
      </c>
      <c r="H719" s="116" t="str" cm="1">
        <f t="array" ref="H719">_xlfn.IFS((G719&gt;=2)*(G719&lt;=6), "Weekday", G719=7, "Saturday", G719=1, "Sunday")</f>
        <v>Weekday</v>
      </c>
      <c r="I719" s="116">
        <f t="shared" si="35"/>
        <v>8</v>
      </c>
      <c r="J719" s="116" t="str">
        <f t="shared" si="33"/>
        <v>High season</v>
      </c>
      <c r="K719" s="117" t="str" cm="1">
        <f t="array" ref="K719">_xlfn.IFS(AND(H719="Weekday", J719="High season"), VLOOKUP(B719, high_weekday, 2, 0),
    AND(H719="Saturday", J719="High season"), VLOOKUP(B719, high_saturday, 2, 0),
    AND(H719="Sunday", J719="High season"), VLOOKUP(B719, high_sunday, 2, 0),
    AND(H719="Weekday", J719="Low season"), VLOOKUP(B719, low_weekdays, 2, 0),
    AND(H719="Saturday", J719="Low season"), VLOOKUP(B719, low_saturday, 2, 0),
    AND(H719="Sunday", J719="Low season"), VLOOKUP(B719, low_sunday, 2, 0),
    TRUE, "error")</f>
        <v>Peak</v>
      </c>
    </row>
    <row r="720" spans="1:11" x14ac:dyDescent="0.25">
      <c r="A720" s="111">
        <v>45153</v>
      </c>
      <c r="B720" s="86">
        <v>0.8125</v>
      </c>
      <c r="C720" s="91">
        <v>86</v>
      </c>
      <c r="D720" s="118">
        <v>39</v>
      </c>
      <c r="E720" s="119">
        <v>0.79166666666666696</v>
      </c>
      <c r="F720" s="119">
        <v>0.8125</v>
      </c>
      <c r="G720" s="115">
        <f t="shared" si="34"/>
        <v>3</v>
      </c>
      <c r="H720" s="116" t="str" cm="1">
        <f t="array" ref="H720">_xlfn.IFS((G720&gt;=2)*(G720&lt;=6), "Weekday", G720=7, "Saturday", G720=1, "Sunday")</f>
        <v>Weekday</v>
      </c>
      <c r="I720" s="116">
        <f t="shared" si="35"/>
        <v>8</v>
      </c>
      <c r="J720" s="116" t="str">
        <f t="shared" si="33"/>
        <v>High season</v>
      </c>
      <c r="K720" s="117" t="str" cm="1">
        <f t="array" ref="K720">_xlfn.IFS(AND(H720="Weekday", J720="High season"), VLOOKUP(B720, high_weekday, 2, 0),
    AND(H720="Saturday", J720="High season"), VLOOKUP(B720, high_saturday, 2, 0),
    AND(H720="Sunday", J720="High season"), VLOOKUP(B720, high_sunday, 2, 0),
    AND(H720="Weekday", J720="Low season"), VLOOKUP(B720, low_weekdays, 2, 0),
    AND(H720="Saturday", J720="Low season"), VLOOKUP(B720, low_saturday, 2, 0),
    AND(H720="Sunday", J720="Low season"), VLOOKUP(B720, low_sunday, 2, 0),
    TRUE, "error")</f>
        <v>Standard</v>
      </c>
    </row>
    <row r="721" spans="1:11" x14ac:dyDescent="0.25">
      <c r="A721" s="111">
        <v>45153</v>
      </c>
      <c r="B721" s="86">
        <v>0.83333333333333304</v>
      </c>
      <c r="C721" s="91">
        <v>72</v>
      </c>
      <c r="D721" s="118">
        <v>40</v>
      </c>
      <c r="E721" s="119">
        <v>0.8125</v>
      </c>
      <c r="F721" s="119">
        <v>0.83333333333333304</v>
      </c>
      <c r="G721" s="115">
        <f t="shared" si="34"/>
        <v>3</v>
      </c>
      <c r="H721" s="116" t="str" cm="1">
        <f t="array" ref="H721">_xlfn.IFS((G721&gt;=2)*(G721&lt;=6), "Weekday", G721=7, "Saturday", G721=1, "Sunday")</f>
        <v>Weekday</v>
      </c>
      <c r="I721" s="116">
        <f t="shared" si="35"/>
        <v>8</v>
      </c>
      <c r="J721" s="116" t="str">
        <f t="shared" si="33"/>
        <v>High season</v>
      </c>
      <c r="K721" s="117" t="str" cm="1">
        <f t="array" ref="K721">_xlfn.IFS(AND(H721="Weekday", J721="High season"), VLOOKUP(B721, high_weekday, 2, 0),
    AND(H721="Saturday", J721="High season"), VLOOKUP(B721, high_saturday, 2, 0),
    AND(H721="Sunday", J721="High season"), VLOOKUP(B721, high_sunday, 2, 0),
    AND(H721="Weekday", J721="Low season"), VLOOKUP(B721, low_weekdays, 2, 0),
    AND(H721="Saturday", J721="Low season"), VLOOKUP(B721, low_saturday, 2, 0),
    AND(H721="Sunday", J721="Low season"), VLOOKUP(B721, low_sunday, 2, 0),
    TRUE, "error")</f>
        <v>Standard</v>
      </c>
    </row>
    <row r="722" spans="1:11" x14ac:dyDescent="0.25">
      <c r="A722" s="111">
        <v>45153</v>
      </c>
      <c r="B722" s="86">
        <v>0.85416666666666696</v>
      </c>
      <c r="C722" s="91">
        <v>27</v>
      </c>
      <c r="D722" s="118">
        <v>41</v>
      </c>
      <c r="E722" s="119">
        <v>0.83333333333333304</v>
      </c>
      <c r="F722" s="119">
        <v>0.85416666666666696</v>
      </c>
      <c r="G722" s="115">
        <f t="shared" si="34"/>
        <v>3</v>
      </c>
      <c r="H722" s="116" t="str" cm="1">
        <f t="array" ref="H722">_xlfn.IFS((G722&gt;=2)*(G722&lt;=6), "Weekday", G722=7, "Saturday", G722=1, "Sunday")</f>
        <v>Weekday</v>
      </c>
      <c r="I722" s="116">
        <f t="shared" si="35"/>
        <v>8</v>
      </c>
      <c r="J722" s="116" t="str">
        <f t="shared" si="33"/>
        <v>High season</v>
      </c>
      <c r="K722" s="117" t="str" cm="1">
        <f t="array" ref="K722">_xlfn.IFS(AND(H722="Weekday", J722="High season"), VLOOKUP(B722, high_weekday, 2, 0),
    AND(H722="Saturday", J722="High season"), VLOOKUP(B722, high_saturday, 2, 0),
    AND(H722="Sunday", J722="High season"), VLOOKUP(B722, high_sunday, 2, 0),
    AND(H722="Weekday", J722="Low season"), VLOOKUP(B722, low_weekdays, 2, 0),
    AND(H722="Saturday", J722="Low season"), VLOOKUP(B722, low_saturday, 2, 0),
    AND(H722="Sunday", J722="Low season"), VLOOKUP(B722, low_sunday, 2, 0),
    TRUE, "error")</f>
        <v>Standard</v>
      </c>
    </row>
    <row r="723" spans="1:11" x14ac:dyDescent="0.25">
      <c r="A723" s="111">
        <v>45153</v>
      </c>
      <c r="B723" s="86">
        <v>0.875</v>
      </c>
      <c r="C723" s="91">
        <v>53</v>
      </c>
      <c r="D723" s="118">
        <v>42</v>
      </c>
      <c r="E723" s="119">
        <v>0.85416666666666696</v>
      </c>
      <c r="F723" s="119">
        <v>0.875</v>
      </c>
      <c r="G723" s="115">
        <f t="shared" si="34"/>
        <v>3</v>
      </c>
      <c r="H723" s="116" t="str" cm="1">
        <f t="array" ref="H723">_xlfn.IFS((G723&gt;=2)*(G723&lt;=6), "Weekday", G723=7, "Saturday", G723=1, "Sunday")</f>
        <v>Weekday</v>
      </c>
      <c r="I723" s="116">
        <f t="shared" si="35"/>
        <v>8</v>
      </c>
      <c r="J723" s="116" t="str">
        <f t="shared" si="33"/>
        <v>High season</v>
      </c>
      <c r="K723" s="117" t="str" cm="1">
        <f t="array" ref="K723">_xlfn.IFS(AND(H723="Weekday", J723="High season"), VLOOKUP(B723, high_weekday, 2, 0),
    AND(H723="Saturday", J723="High season"), VLOOKUP(B723, high_saturday, 2, 0),
    AND(H723="Sunday", J723="High season"), VLOOKUP(B723, high_sunday, 2, 0),
    AND(H723="Weekday", J723="Low season"), VLOOKUP(B723, low_weekdays, 2, 0),
    AND(H723="Saturday", J723="Low season"), VLOOKUP(B723, low_saturday, 2, 0),
    AND(H723="Sunday", J723="Low season"), VLOOKUP(B723, low_sunday, 2, 0),
    TRUE, "error")</f>
        <v>Standard</v>
      </c>
    </row>
    <row r="724" spans="1:11" x14ac:dyDescent="0.25">
      <c r="A724" s="111">
        <v>45153</v>
      </c>
      <c r="B724" s="86">
        <v>0.89583333333333304</v>
      </c>
      <c r="C724" s="91">
        <v>75</v>
      </c>
      <c r="D724" s="118">
        <v>43</v>
      </c>
      <c r="E724" s="119">
        <v>0.875</v>
      </c>
      <c r="F724" s="119">
        <v>0.89583333333333304</v>
      </c>
      <c r="G724" s="115">
        <f t="shared" si="34"/>
        <v>3</v>
      </c>
      <c r="H724" s="116" t="str" cm="1">
        <f t="array" ref="H724">_xlfn.IFS((G724&gt;=2)*(G724&lt;=6), "Weekday", G724=7, "Saturday", G724=1, "Sunday")</f>
        <v>Weekday</v>
      </c>
      <c r="I724" s="116">
        <f t="shared" si="35"/>
        <v>8</v>
      </c>
      <c r="J724" s="116" t="str">
        <f t="shared" si="33"/>
        <v>High season</v>
      </c>
      <c r="K724" s="117" t="str" cm="1">
        <f t="array" ref="K724">_xlfn.IFS(AND(H724="Weekday", J724="High season"), VLOOKUP(B724, high_weekday, 2, 0),
    AND(H724="Saturday", J724="High season"), VLOOKUP(B724, high_saturday, 2, 0),
    AND(H724="Sunday", J724="High season"), VLOOKUP(B724, high_sunday, 2, 0),
    AND(H724="Weekday", J724="Low season"), VLOOKUP(B724, low_weekdays, 2, 0),
    AND(H724="Saturday", J724="Low season"), VLOOKUP(B724, low_saturday, 2, 0),
    AND(H724="Sunday", J724="Low season"), VLOOKUP(B724, low_sunday, 2, 0),
    TRUE, "error")</f>
        <v>Standard</v>
      </c>
    </row>
    <row r="725" spans="1:11" x14ac:dyDescent="0.25">
      <c r="A725" s="111">
        <v>45153</v>
      </c>
      <c r="B725" s="86">
        <v>0.91666666666666696</v>
      </c>
      <c r="C725" s="91">
        <v>41</v>
      </c>
      <c r="D725" s="118">
        <v>44</v>
      </c>
      <c r="E725" s="119">
        <v>0.89583333333333304</v>
      </c>
      <c r="F725" s="119">
        <v>0.91666666666666696</v>
      </c>
      <c r="G725" s="115">
        <f t="shared" si="34"/>
        <v>3</v>
      </c>
      <c r="H725" s="116" t="str" cm="1">
        <f t="array" ref="H725">_xlfn.IFS((G725&gt;=2)*(G725&lt;=6), "Weekday", G725=7, "Saturday", G725=1, "Sunday")</f>
        <v>Weekday</v>
      </c>
      <c r="I725" s="116">
        <f t="shared" si="35"/>
        <v>8</v>
      </c>
      <c r="J725" s="116" t="str">
        <f t="shared" si="33"/>
        <v>High season</v>
      </c>
      <c r="K725" s="117" t="str" cm="1">
        <f t="array" ref="K725">_xlfn.IFS(AND(H725="Weekday", J725="High season"), VLOOKUP(B725, high_weekday, 2, 0),
    AND(H725="Saturday", J725="High season"), VLOOKUP(B725, high_saturday, 2, 0),
    AND(H725="Sunday", J725="High season"), VLOOKUP(B725, high_sunday, 2, 0),
    AND(H725="Weekday", J725="Low season"), VLOOKUP(B725, low_weekdays, 2, 0),
    AND(H725="Saturday", J725="Low season"), VLOOKUP(B725, low_saturday, 2, 0),
    AND(H725="Sunday", J725="Low season"), VLOOKUP(B725, low_sunday, 2, 0),
    TRUE, "error")</f>
        <v>Standard</v>
      </c>
    </row>
    <row r="726" spans="1:11" x14ac:dyDescent="0.25">
      <c r="A726" s="111">
        <v>45153</v>
      </c>
      <c r="B726" s="86">
        <v>0.9375</v>
      </c>
      <c r="C726" s="91">
        <v>100</v>
      </c>
      <c r="D726" s="118">
        <v>45</v>
      </c>
      <c r="E726" s="119">
        <v>0.91666666666666696</v>
      </c>
      <c r="F726" s="119">
        <v>0.9375</v>
      </c>
      <c r="G726" s="115">
        <f t="shared" si="34"/>
        <v>3</v>
      </c>
      <c r="H726" s="116" t="str" cm="1">
        <f t="array" ref="H726">_xlfn.IFS((G726&gt;=2)*(G726&lt;=6), "Weekday", G726=7, "Saturday", G726=1, "Sunday")</f>
        <v>Weekday</v>
      </c>
      <c r="I726" s="116">
        <f t="shared" si="35"/>
        <v>8</v>
      </c>
      <c r="J726" s="116" t="str">
        <f t="shared" si="33"/>
        <v>High season</v>
      </c>
      <c r="K726" s="117" t="str" cm="1">
        <f t="array" ref="K726">_xlfn.IFS(AND(H726="Weekday", J726="High season"), VLOOKUP(B726, high_weekday, 2, 0),
    AND(H726="Saturday", J726="High season"), VLOOKUP(B726, high_saturday, 2, 0),
    AND(H726="Sunday", J726="High season"), VLOOKUP(B726, high_sunday, 2, 0),
    AND(H726="Weekday", J726="Low season"), VLOOKUP(B726, low_weekdays, 2, 0),
    AND(H726="Saturday", J726="Low season"), VLOOKUP(B726, low_saturday, 2, 0),
    AND(H726="Sunday", J726="Low season"), VLOOKUP(B726, low_sunday, 2, 0),
    TRUE, "error")</f>
        <v>Off-peak</v>
      </c>
    </row>
    <row r="727" spans="1:11" x14ac:dyDescent="0.25">
      <c r="A727" s="111">
        <v>45153</v>
      </c>
      <c r="B727" s="86">
        <v>0.95833333333333304</v>
      </c>
      <c r="C727" s="91">
        <v>25</v>
      </c>
      <c r="D727" s="118">
        <v>46</v>
      </c>
      <c r="E727" s="119">
        <v>0.9375</v>
      </c>
      <c r="F727" s="119">
        <v>0.95833333333333304</v>
      </c>
      <c r="G727" s="115">
        <f t="shared" si="34"/>
        <v>3</v>
      </c>
      <c r="H727" s="116" t="str" cm="1">
        <f t="array" ref="H727">_xlfn.IFS((G727&gt;=2)*(G727&lt;=6), "Weekday", G727=7, "Saturday", G727=1, "Sunday")</f>
        <v>Weekday</v>
      </c>
      <c r="I727" s="116">
        <f t="shared" si="35"/>
        <v>8</v>
      </c>
      <c r="J727" s="116" t="str">
        <f t="shared" si="33"/>
        <v>High season</v>
      </c>
      <c r="K727" s="117" t="str" cm="1">
        <f t="array" ref="K727">_xlfn.IFS(AND(H727="Weekday", J727="High season"), VLOOKUP(B727, high_weekday, 2, 0),
    AND(H727="Saturday", J727="High season"), VLOOKUP(B727, high_saturday, 2, 0),
    AND(H727="Sunday", J727="High season"), VLOOKUP(B727, high_sunday, 2, 0),
    AND(H727="Weekday", J727="Low season"), VLOOKUP(B727, low_weekdays, 2, 0),
    AND(H727="Saturday", J727="Low season"), VLOOKUP(B727, low_saturday, 2, 0),
    AND(H727="Sunday", J727="Low season"), VLOOKUP(B727, low_sunday, 2, 0),
    TRUE, "error")</f>
        <v>Off-peak</v>
      </c>
    </row>
    <row r="728" spans="1:11" x14ac:dyDescent="0.25">
      <c r="A728" s="111">
        <v>45153</v>
      </c>
      <c r="B728" s="86">
        <v>0.97916666666666696</v>
      </c>
      <c r="C728" s="91">
        <v>32</v>
      </c>
      <c r="D728" s="118">
        <v>47</v>
      </c>
      <c r="E728" s="119">
        <v>0.95833333333333304</v>
      </c>
      <c r="F728" s="119">
        <v>0.97916666666666696</v>
      </c>
      <c r="G728" s="115">
        <f t="shared" si="34"/>
        <v>3</v>
      </c>
      <c r="H728" s="116" t="str" cm="1">
        <f t="array" ref="H728">_xlfn.IFS((G728&gt;=2)*(G728&lt;=6), "Weekday", G728=7, "Saturday", G728=1, "Sunday")</f>
        <v>Weekday</v>
      </c>
      <c r="I728" s="116">
        <f t="shared" si="35"/>
        <v>8</v>
      </c>
      <c r="J728" s="116" t="str">
        <f t="shared" si="33"/>
        <v>High season</v>
      </c>
      <c r="K728" s="117" t="str" cm="1">
        <f t="array" ref="K728">_xlfn.IFS(AND(H728="Weekday", J728="High season"), VLOOKUP(B728, high_weekday, 2, 0),
    AND(H728="Saturday", J728="High season"), VLOOKUP(B728, high_saturday, 2, 0),
    AND(H728="Sunday", J728="High season"), VLOOKUP(B728, high_sunday, 2, 0),
    AND(H728="Weekday", J728="Low season"), VLOOKUP(B728, low_weekdays, 2, 0),
    AND(H728="Saturday", J728="Low season"), VLOOKUP(B728, low_saturday, 2, 0),
    AND(H728="Sunday", J728="Low season"), VLOOKUP(B728, low_sunday, 2, 0),
    TRUE, "error")</f>
        <v>Off-peak</v>
      </c>
    </row>
    <row r="729" spans="1:11" x14ac:dyDescent="0.25">
      <c r="A729" s="111">
        <v>45153</v>
      </c>
      <c r="B729" s="86">
        <v>1</v>
      </c>
      <c r="C729" s="91">
        <v>37</v>
      </c>
      <c r="D729" s="118">
        <v>48</v>
      </c>
      <c r="E729" s="119">
        <v>0.97916666666666696</v>
      </c>
      <c r="F729" s="119">
        <v>1</v>
      </c>
      <c r="G729" s="115">
        <f t="shared" si="34"/>
        <v>3</v>
      </c>
      <c r="H729" s="116" t="str" cm="1">
        <f t="array" ref="H729">_xlfn.IFS((G729&gt;=2)*(G729&lt;=6), "Weekday", G729=7, "Saturday", G729=1, "Sunday")</f>
        <v>Weekday</v>
      </c>
      <c r="I729" s="116">
        <f t="shared" si="35"/>
        <v>8</v>
      </c>
      <c r="J729" s="116" t="str">
        <f t="shared" si="33"/>
        <v>High season</v>
      </c>
      <c r="K729" s="117" t="str" cm="1">
        <f t="array" ref="K729">_xlfn.IFS(AND(H729="Weekday", J729="High season"), VLOOKUP(B729, high_weekday, 2, 0),
    AND(H729="Saturday", J729="High season"), VLOOKUP(B729, high_saturday, 2, 0),
    AND(H729="Sunday", J729="High season"), VLOOKUP(B729, high_sunday, 2, 0),
    AND(H729="Weekday", J729="Low season"), VLOOKUP(B729, low_weekdays, 2, 0),
    AND(H729="Saturday", J729="Low season"), VLOOKUP(B729, low_saturday, 2, 0),
    AND(H729="Sunday", J729="Low season"), VLOOKUP(B729, low_sunday, 2, 0),
    TRUE, "error")</f>
        <v>Off-peak</v>
      </c>
    </row>
    <row r="730" spans="1:11" x14ac:dyDescent="0.25">
      <c r="A730" s="111">
        <v>45154</v>
      </c>
      <c r="B730" s="86">
        <v>2.0833333333333332E-2</v>
      </c>
      <c r="C730" s="91">
        <v>12</v>
      </c>
      <c r="D730" s="118">
        <v>1</v>
      </c>
      <c r="E730" s="119">
        <v>0</v>
      </c>
      <c r="F730" s="119">
        <v>2.0833333333333332E-2</v>
      </c>
      <c r="G730" s="115">
        <f t="shared" si="34"/>
        <v>4</v>
      </c>
      <c r="H730" s="116" t="str" cm="1">
        <f t="array" ref="H730">_xlfn.IFS((G730&gt;=2)*(G730&lt;=6), "Weekday", G730=7, "Saturday", G730=1, "Sunday")</f>
        <v>Weekday</v>
      </c>
      <c r="I730" s="116">
        <f t="shared" si="35"/>
        <v>8</v>
      </c>
      <c r="J730" s="116" t="str">
        <f t="shared" si="33"/>
        <v>High season</v>
      </c>
      <c r="K730" s="117" t="str" cm="1">
        <f t="array" ref="K730">_xlfn.IFS(AND(H730="Weekday", J730="High season"), VLOOKUP(B730, high_weekday, 2, 0),
    AND(H730="Saturday", J730="High season"), VLOOKUP(B730, high_saturday, 2, 0),
    AND(H730="Sunday", J730="High season"), VLOOKUP(B730, high_sunday, 2, 0),
    AND(H730="Weekday", J730="Low season"), VLOOKUP(B730, low_weekdays, 2, 0),
    AND(H730="Saturday", J730="Low season"), VLOOKUP(B730, low_saturday, 2, 0),
    AND(H730="Sunday", J730="Low season"), VLOOKUP(B730, low_sunday, 2, 0),
    TRUE, "error")</f>
        <v>Off-peak</v>
      </c>
    </row>
    <row r="731" spans="1:11" x14ac:dyDescent="0.25">
      <c r="A731" s="111">
        <v>45154</v>
      </c>
      <c r="B731" s="86">
        <v>4.1666666666666664E-2</v>
      </c>
      <c r="C731" s="91">
        <v>10</v>
      </c>
      <c r="D731" s="118">
        <v>2</v>
      </c>
      <c r="E731" s="119">
        <v>2.0833333333333332E-2</v>
      </c>
      <c r="F731" s="119">
        <v>4.1666666666666664E-2</v>
      </c>
      <c r="G731" s="115">
        <f t="shared" si="34"/>
        <v>4</v>
      </c>
      <c r="H731" s="116" t="str" cm="1">
        <f t="array" ref="H731">_xlfn.IFS((G731&gt;=2)*(G731&lt;=6), "Weekday", G731=7, "Saturday", G731=1, "Sunday")</f>
        <v>Weekday</v>
      </c>
      <c r="I731" s="116">
        <f t="shared" si="35"/>
        <v>8</v>
      </c>
      <c r="J731" s="116" t="str">
        <f t="shared" si="33"/>
        <v>High season</v>
      </c>
      <c r="K731" s="117" t="str" cm="1">
        <f t="array" ref="K731">_xlfn.IFS(AND(H731="Weekday", J731="High season"), VLOOKUP(B731, high_weekday, 2, 0),
    AND(H731="Saturday", J731="High season"), VLOOKUP(B731, high_saturday, 2, 0),
    AND(H731="Sunday", J731="High season"), VLOOKUP(B731, high_sunday, 2, 0),
    AND(H731="Weekday", J731="Low season"), VLOOKUP(B731, low_weekdays, 2, 0),
    AND(H731="Saturday", J731="Low season"), VLOOKUP(B731, low_saturday, 2, 0),
    AND(H731="Sunday", J731="Low season"), VLOOKUP(B731, low_sunday, 2, 0),
    TRUE, "error")</f>
        <v>Off-peak</v>
      </c>
    </row>
    <row r="732" spans="1:11" x14ac:dyDescent="0.25">
      <c r="A732" s="111">
        <v>45154</v>
      </c>
      <c r="B732" s="86">
        <v>6.25E-2</v>
      </c>
      <c r="C732" s="91">
        <v>81</v>
      </c>
      <c r="D732" s="118">
        <v>3</v>
      </c>
      <c r="E732" s="119">
        <v>4.1666666666666664E-2</v>
      </c>
      <c r="F732" s="119">
        <v>6.25E-2</v>
      </c>
      <c r="G732" s="115">
        <f t="shared" si="34"/>
        <v>4</v>
      </c>
      <c r="H732" s="116" t="str" cm="1">
        <f t="array" ref="H732">_xlfn.IFS((G732&gt;=2)*(G732&lt;=6), "Weekday", G732=7, "Saturday", G732=1, "Sunday")</f>
        <v>Weekday</v>
      </c>
      <c r="I732" s="116">
        <f t="shared" si="35"/>
        <v>8</v>
      </c>
      <c r="J732" s="116" t="str">
        <f t="shared" si="33"/>
        <v>High season</v>
      </c>
      <c r="K732" s="117" t="str" cm="1">
        <f t="array" ref="K732">_xlfn.IFS(AND(H732="Weekday", J732="High season"), VLOOKUP(B732, high_weekday, 2, 0),
    AND(H732="Saturday", J732="High season"), VLOOKUP(B732, high_saturday, 2, 0),
    AND(H732="Sunday", J732="High season"), VLOOKUP(B732, high_sunday, 2, 0),
    AND(H732="Weekday", J732="Low season"), VLOOKUP(B732, low_weekdays, 2, 0),
    AND(H732="Saturday", J732="Low season"), VLOOKUP(B732, low_saturday, 2, 0),
    AND(H732="Sunday", J732="Low season"), VLOOKUP(B732, low_sunday, 2, 0),
    TRUE, "error")</f>
        <v>Off-peak</v>
      </c>
    </row>
    <row r="733" spans="1:11" x14ac:dyDescent="0.25">
      <c r="A733" s="111">
        <v>45154</v>
      </c>
      <c r="B733" s="86">
        <v>8.3333333333333301E-2</v>
      </c>
      <c r="C733" s="91">
        <v>34</v>
      </c>
      <c r="D733" s="118">
        <v>4</v>
      </c>
      <c r="E733" s="119">
        <v>6.25E-2</v>
      </c>
      <c r="F733" s="119">
        <v>8.3333333333333301E-2</v>
      </c>
      <c r="G733" s="115">
        <f t="shared" si="34"/>
        <v>4</v>
      </c>
      <c r="H733" s="116" t="str" cm="1">
        <f t="array" ref="H733">_xlfn.IFS((G733&gt;=2)*(G733&lt;=6), "Weekday", G733=7, "Saturday", G733=1, "Sunday")</f>
        <v>Weekday</v>
      </c>
      <c r="I733" s="116">
        <f t="shared" si="35"/>
        <v>8</v>
      </c>
      <c r="J733" s="116" t="str">
        <f t="shared" si="33"/>
        <v>High season</v>
      </c>
      <c r="K733" s="117" t="str" cm="1">
        <f t="array" ref="K733">_xlfn.IFS(AND(H733="Weekday", J733="High season"), VLOOKUP(B733, high_weekday, 2, 0),
    AND(H733="Saturday", J733="High season"), VLOOKUP(B733, high_saturday, 2, 0),
    AND(H733="Sunday", J733="High season"), VLOOKUP(B733, high_sunday, 2, 0),
    AND(H733="Weekday", J733="Low season"), VLOOKUP(B733, low_weekdays, 2, 0),
    AND(H733="Saturday", J733="Low season"), VLOOKUP(B733, low_saturday, 2, 0),
    AND(H733="Sunday", J733="Low season"), VLOOKUP(B733, low_sunday, 2, 0),
    TRUE, "error")</f>
        <v>Off-peak</v>
      </c>
    </row>
    <row r="734" spans="1:11" x14ac:dyDescent="0.25">
      <c r="A734" s="111">
        <v>45154</v>
      </c>
      <c r="B734" s="86">
        <v>0.104166666666667</v>
      </c>
      <c r="C734" s="91">
        <v>67</v>
      </c>
      <c r="D734" s="118">
        <v>5</v>
      </c>
      <c r="E734" s="119">
        <v>8.3333333333333301E-2</v>
      </c>
      <c r="F734" s="119">
        <v>0.104166666666667</v>
      </c>
      <c r="G734" s="115">
        <f t="shared" si="34"/>
        <v>4</v>
      </c>
      <c r="H734" s="116" t="str" cm="1">
        <f t="array" ref="H734">_xlfn.IFS((G734&gt;=2)*(G734&lt;=6), "Weekday", G734=7, "Saturday", G734=1, "Sunday")</f>
        <v>Weekday</v>
      </c>
      <c r="I734" s="116">
        <f t="shared" si="35"/>
        <v>8</v>
      </c>
      <c r="J734" s="116" t="str">
        <f t="shared" si="33"/>
        <v>High season</v>
      </c>
      <c r="K734" s="117" t="str" cm="1">
        <f t="array" ref="K734">_xlfn.IFS(AND(H734="Weekday", J734="High season"), VLOOKUP(B734, high_weekday, 2, 0),
    AND(H734="Saturday", J734="High season"), VLOOKUP(B734, high_saturday, 2, 0),
    AND(H734="Sunday", J734="High season"), VLOOKUP(B734, high_sunday, 2, 0),
    AND(H734="Weekday", J734="Low season"), VLOOKUP(B734, low_weekdays, 2, 0),
    AND(H734="Saturday", J734="Low season"), VLOOKUP(B734, low_saturday, 2, 0),
    AND(H734="Sunday", J734="Low season"), VLOOKUP(B734, low_sunday, 2, 0),
    TRUE, "error")</f>
        <v>Off-peak</v>
      </c>
    </row>
    <row r="735" spans="1:11" x14ac:dyDescent="0.25">
      <c r="A735" s="111">
        <v>45154</v>
      </c>
      <c r="B735" s="86">
        <v>0.125</v>
      </c>
      <c r="C735" s="91">
        <v>26</v>
      </c>
      <c r="D735" s="118">
        <v>6</v>
      </c>
      <c r="E735" s="119">
        <v>0.104166666666667</v>
      </c>
      <c r="F735" s="119">
        <v>0.125</v>
      </c>
      <c r="G735" s="115">
        <f t="shared" si="34"/>
        <v>4</v>
      </c>
      <c r="H735" s="116" t="str" cm="1">
        <f t="array" ref="H735">_xlfn.IFS((G735&gt;=2)*(G735&lt;=6), "Weekday", G735=7, "Saturday", G735=1, "Sunday")</f>
        <v>Weekday</v>
      </c>
      <c r="I735" s="116">
        <f t="shared" si="35"/>
        <v>8</v>
      </c>
      <c r="J735" s="116" t="str">
        <f t="shared" si="33"/>
        <v>High season</v>
      </c>
      <c r="K735" s="117" t="str" cm="1">
        <f t="array" ref="K735">_xlfn.IFS(AND(H735="Weekday", J735="High season"), VLOOKUP(B735, high_weekday, 2, 0),
    AND(H735="Saturday", J735="High season"), VLOOKUP(B735, high_saturday, 2, 0),
    AND(H735="Sunday", J735="High season"), VLOOKUP(B735, high_sunday, 2, 0),
    AND(H735="Weekday", J735="Low season"), VLOOKUP(B735, low_weekdays, 2, 0),
    AND(H735="Saturday", J735="Low season"), VLOOKUP(B735, low_saturday, 2, 0),
    AND(H735="Sunday", J735="Low season"), VLOOKUP(B735, low_sunday, 2, 0),
    TRUE, "error")</f>
        <v>Off-peak</v>
      </c>
    </row>
    <row r="736" spans="1:11" x14ac:dyDescent="0.25">
      <c r="A736" s="111">
        <v>45154</v>
      </c>
      <c r="B736" s="86">
        <v>0.14583333333333301</v>
      </c>
      <c r="C736" s="91">
        <v>22</v>
      </c>
      <c r="D736" s="118">
        <v>7</v>
      </c>
      <c r="E736" s="119">
        <v>0.125</v>
      </c>
      <c r="F736" s="119">
        <v>0.14583333333333301</v>
      </c>
      <c r="G736" s="115">
        <f t="shared" si="34"/>
        <v>4</v>
      </c>
      <c r="H736" s="116" t="str" cm="1">
        <f t="array" ref="H736">_xlfn.IFS((G736&gt;=2)*(G736&lt;=6), "Weekday", G736=7, "Saturday", G736=1, "Sunday")</f>
        <v>Weekday</v>
      </c>
      <c r="I736" s="116">
        <f t="shared" si="35"/>
        <v>8</v>
      </c>
      <c r="J736" s="116" t="str">
        <f t="shared" si="33"/>
        <v>High season</v>
      </c>
      <c r="K736" s="117" t="str" cm="1">
        <f t="array" ref="K736">_xlfn.IFS(AND(H736="Weekday", J736="High season"), VLOOKUP(B736, high_weekday, 2, 0),
    AND(H736="Saturday", J736="High season"), VLOOKUP(B736, high_saturday, 2, 0),
    AND(H736="Sunday", J736="High season"), VLOOKUP(B736, high_sunday, 2, 0),
    AND(H736="Weekday", J736="Low season"), VLOOKUP(B736, low_weekdays, 2, 0),
    AND(H736="Saturday", J736="Low season"), VLOOKUP(B736, low_saturday, 2, 0),
    AND(H736="Sunday", J736="Low season"), VLOOKUP(B736, low_sunday, 2, 0),
    TRUE, "error")</f>
        <v>Off-peak</v>
      </c>
    </row>
    <row r="737" spans="1:11" x14ac:dyDescent="0.25">
      <c r="A737" s="111">
        <v>45154</v>
      </c>
      <c r="B737" s="86">
        <v>0.16666666666666699</v>
      </c>
      <c r="C737" s="91">
        <v>69</v>
      </c>
      <c r="D737" s="118">
        <v>8</v>
      </c>
      <c r="E737" s="119">
        <v>0.14583333333333301</v>
      </c>
      <c r="F737" s="119">
        <v>0.16666666666666699</v>
      </c>
      <c r="G737" s="115">
        <f t="shared" si="34"/>
        <v>4</v>
      </c>
      <c r="H737" s="116" t="str" cm="1">
        <f t="array" ref="H737">_xlfn.IFS((G737&gt;=2)*(G737&lt;=6), "Weekday", G737=7, "Saturday", G737=1, "Sunday")</f>
        <v>Weekday</v>
      </c>
      <c r="I737" s="116">
        <f t="shared" si="35"/>
        <v>8</v>
      </c>
      <c r="J737" s="116" t="str">
        <f t="shared" si="33"/>
        <v>High season</v>
      </c>
      <c r="K737" s="117" t="str" cm="1">
        <f t="array" ref="K737">_xlfn.IFS(AND(H737="Weekday", J737="High season"), VLOOKUP(B737, high_weekday, 2, 0),
    AND(H737="Saturday", J737="High season"), VLOOKUP(B737, high_saturday, 2, 0),
    AND(H737="Sunday", J737="High season"), VLOOKUP(B737, high_sunday, 2, 0),
    AND(H737="Weekday", J737="Low season"), VLOOKUP(B737, low_weekdays, 2, 0),
    AND(H737="Saturday", J737="Low season"), VLOOKUP(B737, low_saturday, 2, 0),
    AND(H737="Sunday", J737="Low season"), VLOOKUP(B737, low_sunday, 2, 0),
    TRUE, "error")</f>
        <v>Off-peak</v>
      </c>
    </row>
    <row r="738" spans="1:11" x14ac:dyDescent="0.25">
      <c r="A738" s="111">
        <v>45154</v>
      </c>
      <c r="B738" s="86">
        <v>0.1875</v>
      </c>
      <c r="C738" s="91">
        <v>88</v>
      </c>
      <c r="D738" s="118">
        <v>9</v>
      </c>
      <c r="E738" s="119">
        <v>0.16666666666666699</v>
      </c>
      <c r="F738" s="119">
        <v>0.1875</v>
      </c>
      <c r="G738" s="115">
        <f t="shared" si="34"/>
        <v>4</v>
      </c>
      <c r="H738" s="116" t="str" cm="1">
        <f t="array" ref="H738">_xlfn.IFS((G738&gt;=2)*(G738&lt;=6), "Weekday", G738=7, "Saturday", G738=1, "Sunday")</f>
        <v>Weekday</v>
      </c>
      <c r="I738" s="116">
        <f t="shared" si="35"/>
        <v>8</v>
      </c>
      <c r="J738" s="116" t="str">
        <f t="shared" si="33"/>
        <v>High season</v>
      </c>
      <c r="K738" s="117" t="str" cm="1">
        <f t="array" ref="K738">_xlfn.IFS(AND(H738="Weekday", J738="High season"), VLOOKUP(B738, high_weekday, 2, 0),
    AND(H738="Saturday", J738="High season"), VLOOKUP(B738, high_saturday, 2, 0),
    AND(H738="Sunday", J738="High season"), VLOOKUP(B738, high_sunday, 2, 0),
    AND(H738="Weekday", J738="Low season"), VLOOKUP(B738, low_weekdays, 2, 0),
    AND(H738="Saturday", J738="Low season"), VLOOKUP(B738, low_saturday, 2, 0),
    AND(H738="Sunday", J738="Low season"), VLOOKUP(B738, low_sunday, 2, 0),
    TRUE, "error")</f>
        <v>Off-peak</v>
      </c>
    </row>
    <row r="739" spans="1:11" x14ac:dyDescent="0.25">
      <c r="A739" s="111">
        <v>45154</v>
      </c>
      <c r="B739" s="86">
        <v>0.20833333333333301</v>
      </c>
      <c r="C739" s="91">
        <v>15</v>
      </c>
      <c r="D739" s="118">
        <v>10</v>
      </c>
      <c r="E739" s="119">
        <v>0.1875</v>
      </c>
      <c r="F739" s="119">
        <v>0.20833333333333301</v>
      </c>
      <c r="G739" s="115">
        <f t="shared" si="34"/>
        <v>4</v>
      </c>
      <c r="H739" s="116" t="str" cm="1">
        <f t="array" ref="H739">_xlfn.IFS((G739&gt;=2)*(G739&lt;=6), "Weekday", G739=7, "Saturday", G739=1, "Sunday")</f>
        <v>Weekday</v>
      </c>
      <c r="I739" s="116">
        <f t="shared" si="35"/>
        <v>8</v>
      </c>
      <c r="J739" s="116" t="str">
        <f t="shared" si="33"/>
        <v>High season</v>
      </c>
      <c r="K739" s="117" t="str" cm="1">
        <f t="array" ref="K739">_xlfn.IFS(AND(H739="Weekday", J739="High season"), VLOOKUP(B739, high_weekday, 2, 0),
    AND(H739="Saturday", J739="High season"), VLOOKUP(B739, high_saturday, 2, 0),
    AND(H739="Sunday", J739="High season"), VLOOKUP(B739, high_sunday, 2, 0),
    AND(H739="Weekday", J739="Low season"), VLOOKUP(B739, low_weekdays, 2, 0),
    AND(H739="Saturday", J739="Low season"), VLOOKUP(B739, low_saturday, 2, 0),
    AND(H739="Sunday", J739="Low season"), VLOOKUP(B739, low_sunday, 2, 0),
    TRUE, "error")</f>
        <v>Off-peak</v>
      </c>
    </row>
    <row r="740" spans="1:11" x14ac:dyDescent="0.25">
      <c r="A740" s="111">
        <v>45154</v>
      </c>
      <c r="B740" s="86">
        <v>0.22916666666666699</v>
      </c>
      <c r="C740" s="91">
        <v>22</v>
      </c>
      <c r="D740" s="118">
        <v>11</v>
      </c>
      <c r="E740" s="119">
        <v>0.20833333333333301</v>
      </c>
      <c r="F740" s="119">
        <v>0.22916666666666699</v>
      </c>
      <c r="G740" s="115">
        <f t="shared" si="34"/>
        <v>4</v>
      </c>
      <c r="H740" s="116" t="str" cm="1">
        <f t="array" ref="H740">_xlfn.IFS((G740&gt;=2)*(G740&lt;=6), "Weekday", G740=7, "Saturday", G740=1, "Sunday")</f>
        <v>Weekday</v>
      </c>
      <c r="I740" s="116">
        <f t="shared" si="35"/>
        <v>8</v>
      </c>
      <c r="J740" s="116" t="str">
        <f t="shared" si="33"/>
        <v>High season</v>
      </c>
      <c r="K740" s="117" t="str" cm="1">
        <f t="array" ref="K740">_xlfn.IFS(AND(H740="Weekday", J740="High season"), VLOOKUP(B740, high_weekday, 2, 0),
    AND(H740="Saturday", J740="High season"), VLOOKUP(B740, high_saturday, 2, 0),
    AND(H740="Sunday", J740="High season"), VLOOKUP(B740, high_sunday, 2, 0),
    AND(H740="Weekday", J740="Low season"), VLOOKUP(B740, low_weekdays, 2, 0),
    AND(H740="Saturday", J740="Low season"), VLOOKUP(B740, low_saturday, 2, 0),
    AND(H740="Sunday", J740="Low season"), VLOOKUP(B740, low_sunday, 2, 0),
    TRUE, "error")</f>
        <v>Off-peak</v>
      </c>
    </row>
    <row r="741" spans="1:11" x14ac:dyDescent="0.25">
      <c r="A741" s="111">
        <v>45154</v>
      </c>
      <c r="B741" s="86">
        <v>0.25</v>
      </c>
      <c r="C741" s="91">
        <v>20</v>
      </c>
      <c r="D741" s="118">
        <v>12</v>
      </c>
      <c r="E741" s="119">
        <v>0.22916666666666699</v>
      </c>
      <c r="F741" s="119">
        <v>0.25</v>
      </c>
      <c r="G741" s="115">
        <f t="shared" si="34"/>
        <v>4</v>
      </c>
      <c r="H741" s="116" t="str" cm="1">
        <f t="array" ref="H741">_xlfn.IFS((G741&gt;=2)*(G741&lt;=6), "Weekday", G741=7, "Saturday", G741=1, "Sunday")</f>
        <v>Weekday</v>
      </c>
      <c r="I741" s="116">
        <f t="shared" si="35"/>
        <v>8</v>
      </c>
      <c r="J741" s="116" t="str">
        <f t="shared" si="33"/>
        <v>High season</v>
      </c>
      <c r="K741" s="117" t="str" cm="1">
        <f t="array" ref="K741">_xlfn.IFS(AND(H741="Weekday", J741="High season"), VLOOKUP(B741, high_weekday, 2, 0),
    AND(H741="Saturday", J741="High season"), VLOOKUP(B741, high_saturday, 2, 0),
    AND(H741="Sunday", J741="High season"), VLOOKUP(B741, high_sunday, 2, 0),
    AND(H741="Weekday", J741="Low season"), VLOOKUP(B741, low_weekdays, 2, 0),
    AND(H741="Saturday", J741="Low season"), VLOOKUP(B741, low_saturday, 2, 0),
    AND(H741="Sunday", J741="Low season"), VLOOKUP(B741, low_sunday, 2, 0),
    TRUE, "error")</f>
        <v>Off-peak</v>
      </c>
    </row>
    <row r="742" spans="1:11" x14ac:dyDescent="0.25">
      <c r="A742" s="111">
        <v>45154</v>
      </c>
      <c r="B742" s="86">
        <v>0.27083333333333298</v>
      </c>
      <c r="C742" s="91">
        <v>93</v>
      </c>
      <c r="D742" s="118">
        <v>13</v>
      </c>
      <c r="E742" s="119">
        <v>0.25</v>
      </c>
      <c r="F742" s="119">
        <v>0.27083333333333298</v>
      </c>
      <c r="G742" s="115">
        <f t="shared" si="34"/>
        <v>4</v>
      </c>
      <c r="H742" s="116" t="str" cm="1">
        <f t="array" ref="H742">_xlfn.IFS((G742&gt;=2)*(G742&lt;=6), "Weekday", G742=7, "Saturday", G742=1, "Sunday")</f>
        <v>Weekday</v>
      </c>
      <c r="I742" s="116">
        <f t="shared" si="35"/>
        <v>8</v>
      </c>
      <c r="J742" s="116" t="str">
        <f t="shared" si="33"/>
        <v>High season</v>
      </c>
      <c r="K742" s="117" t="str" cm="1">
        <f t="array" ref="K742">_xlfn.IFS(AND(H742="Weekday", J742="High season"), VLOOKUP(B742, high_weekday, 2, 0),
    AND(H742="Saturday", J742="High season"), VLOOKUP(B742, high_saturday, 2, 0),
    AND(H742="Sunday", J742="High season"), VLOOKUP(B742, high_sunday, 2, 0),
    AND(H742="Weekday", J742="Low season"), VLOOKUP(B742, low_weekdays, 2, 0),
    AND(H742="Saturday", J742="Low season"), VLOOKUP(B742, low_saturday, 2, 0),
    AND(H742="Sunday", J742="Low season"), VLOOKUP(B742, low_sunday, 2, 0),
    TRUE, "error")</f>
        <v>Peak</v>
      </c>
    </row>
    <row r="743" spans="1:11" x14ac:dyDescent="0.25">
      <c r="A743" s="111">
        <v>45154</v>
      </c>
      <c r="B743" s="86">
        <v>0.29166666666666702</v>
      </c>
      <c r="C743" s="91">
        <v>95</v>
      </c>
      <c r="D743" s="118">
        <v>14</v>
      </c>
      <c r="E743" s="119">
        <v>0.27083333333333298</v>
      </c>
      <c r="F743" s="119">
        <v>0.29166666666666702</v>
      </c>
      <c r="G743" s="115">
        <f t="shared" si="34"/>
        <v>4</v>
      </c>
      <c r="H743" s="116" t="str" cm="1">
        <f t="array" ref="H743">_xlfn.IFS((G743&gt;=2)*(G743&lt;=6), "Weekday", G743=7, "Saturday", G743=1, "Sunday")</f>
        <v>Weekday</v>
      </c>
      <c r="I743" s="116">
        <f t="shared" si="35"/>
        <v>8</v>
      </c>
      <c r="J743" s="116" t="str">
        <f t="shared" si="33"/>
        <v>High season</v>
      </c>
      <c r="K743" s="117" t="str" cm="1">
        <f t="array" ref="K743">_xlfn.IFS(AND(H743="Weekday", J743="High season"), VLOOKUP(B743, high_weekday, 2, 0),
    AND(H743="Saturday", J743="High season"), VLOOKUP(B743, high_saturday, 2, 0),
    AND(H743="Sunday", J743="High season"), VLOOKUP(B743, high_sunday, 2, 0),
    AND(H743="Weekday", J743="Low season"), VLOOKUP(B743, low_weekdays, 2, 0),
    AND(H743="Saturday", J743="Low season"), VLOOKUP(B743, low_saturday, 2, 0),
    AND(H743="Sunday", J743="Low season"), VLOOKUP(B743, low_sunday, 2, 0),
    TRUE, "error")</f>
        <v>Peak</v>
      </c>
    </row>
    <row r="744" spans="1:11" x14ac:dyDescent="0.25">
      <c r="A744" s="111">
        <v>45154</v>
      </c>
      <c r="B744" s="86">
        <v>0.3125</v>
      </c>
      <c r="C744" s="91">
        <v>89</v>
      </c>
      <c r="D744" s="118">
        <v>15</v>
      </c>
      <c r="E744" s="119">
        <v>0.29166666666666702</v>
      </c>
      <c r="F744" s="119">
        <v>0.3125</v>
      </c>
      <c r="G744" s="115">
        <f t="shared" si="34"/>
        <v>4</v>
      </c>
      <c r="H744" s="116" t="str" cm="1">
        <f t="array" ref="H744">_xlfn.IFS((G744&gt;=2)*(G744&lt;=6), "Weekday", G744=7, "Saturday", G744=1, "Sunday")</f>
        <v>Weekday</v>
      </c>
      <c r="I744" s="116">
        <f t="shared" si="35"/>
        <v>8</v>
      </c>
      <c r="J744" s="116" t="str">
        <f t="shared" si="33"/>
        <v>High season</v>
      </c>
      <c r="K744" s="117" t="str" cm="1">
        <f t="array" ref="K744">_xlfn.IFS(AND(H744="Weekday", J744="High season"), VLOOKUP(B744, high_weekday, 2, 0),
    AND(H744="Saturday", J744="High season"), VLOOKUP(B744, high_saturday, 2, 0),
    AND(H744="Sunday", J744="High season"), VLOOKUP(B744, high_sunday, 2, 0),
    AND(H744="Weekday", J744="Low season"), VLOOKUP(B744, low_weekdays, 2, 0),
    AND(H744="Saturday", J744="Low season"), VLOOKUP(B744, low_saturday, 2, 0),
    AND(H744="Sunday", J744="Low season"), VLOOKUP(B744, low_sunday, 2, 0),
    TRUE, "error")</f>
        <v>Peak</v>
      </c>
    </row>
    <row r="745" spans="1:11" x14ac:dyDescent="0.25">
      <c r="A745" s="111">
        <v>45154</v>
      </c>
      <c r="B745" s="86">
        <v>0.33333333333333298</v>
      </c>
      <c r="C745" s="91">
        <v>86</v>
      </c>
      <c r="D745" s="118">
        <v>16</v>
      </c>
      <c r="E745" s="119">
        <v>0.3125</v>
      </c>
      <c r="F745" s="119">
        <v>0.33333333333333298</v>
      </c>
      <c r="G745" s="115">
        <f t="shared" si="34"/>
        <v>4</v>
      </c>
      <c r="H745" s="116" t="str" cm="1">
        <f t="array" ref="H745">_xlfn.IFS((G745&gt;=2)*(G745&lt;=6), "Weekday", G745=7, "Saturday", G745=1, "Sunday")</f>
        <v>Weekday</v>
      </c>
      <c r="I745" s="116">
        <f t="shared" si="35"/>
        <v>8</v>
      </c>
      <c r="J745" s="116" t="str">
        <f t="shared" si="33"/>
        <v>High season</v>
      </c>
      <c r="K745" s="117" t="str" cm="1">
        <f t="array" ref="K745">_xlfn.IFS(AND(H745="Weekday", J745="High season"), VLOOKUP(B745, high_weekday, 2, 0),
    AND(H745="Saturday", J745="High season"), VLOOKUP(B745, high_saturday, 2, 0),
    AND(H745="Sunday", J745="High season"), VLOOKUP(B745, high_sunday, 2, 0),
    AND(H745="Weekday", J745="Low season"), VLOOKUP(B745, low_weekdays, 2, 0),
    AND(H745="Saturday", J745="Low season"), VLOOKUP(B745, low_saturday, 2, 0),
    AND(H745="Sunday", J745="Low season"), VLOOKUP(B745, low_sunday, 2, 0),
    TRUE, "error")</f>
        <v>Peak</v>
      </c>
    </row>
    <row r="746" spans="1:11" x14ac:dyDescent="0.25">
      <c r="A746" s="111">
        <v>45154</v>
      </c>
      <c r="B746" s="86">
        <v>0.35416666666666702</v>
      </c>
      <c r="C746" s="91">
        <v>56</v>
      </c>
      <c r="D746" s="118">
        <v>17</v>
      </c>
      <c r="E746" s="119">
        <v>0.33333333333333298</v>
      </c>
      <c r="F746" s="119">
        <v>0.35416666666666702</v>
      </c>
      <c r="G746" s="115">
        <f t="shared" si="34"/>
        <v>4</v>
      </c>
      <c r="H746" s="116" t="str" cm="1">
        <f t="array" ref="H746">_xlfn.IFS((G746&gt;=2)*(G746&lt;=6), "Weekday", G746=7, "Saturday", G746=1, "Sunday")</f>
        <v>Weekday</v>
      </c>
      <c r="I746" s="116">
        <f t="shared" si="35"/>
        <v>8</v>
      </c>
      <c r="J746" s="116" t="str">
        <f t="shared" si="33"/>
        <v>High season</v>
      </c>
      <c r="K746" s="117" t="str" cm="1">
        <f t="array" ref="K746">_xlfn.IFS(AND(H746="Weekday", J746="High season"), VLOOKUP(B746, high_weekday, 2, 0),
    AND(H746="Saturday", J746="High season"), VLOOKUP(B746, high_saturday, 2, 0),
    AND(H746="Sunday", J746="High season"), VLOOKUP(B746, high_sunday, 2, 0),
    AND(H746="Weekday", J746="Low season"), VLOOKUP(B746, low_weekdays, 2, 0),
    AND(H746="Saturday", J746="Low season"), VLOOKUP(B746, low_saturday, 2, 0),
    AND(H746="Sunday", J746="Low season"), VLOOKUP(B746, low_sunday, 2, 0),
    TRUE, "error")</f>
        <v>Peak</v>
      </c>
    </row>
    <row r="747" spans="1:11" x14ac:dyDescent="0.25">
      <c r="A747" s="111">
        <v>45154</v>
      </c>
      <c r="B747" s="86">
        <v>0.375</v>
      </c>
      <c r="C747" s="91">
        <v>62</v>
      </c>
      <c r="D747" s="118">
        <v>18</v>
      </c>
      <c r="E747" s="119">
        <v>0.35416666666666702</v>
      </c>
      <c r="F747" s="119">
        <v>0.375</v>
      </c>
      <c r="G747" s="115">
        <f t="shared" si="34"/>
        <v>4</v>
      </c>
      <c r="H747" s="116" t="str" cm="1">
        <f t="array" ref="H747">_xlfn.IFS((G747&gt;=2)*(G747&lt;=6), "Weekday", G747=7, "Saturday", G747=1, "Sunday")</f>
        <v>Weekday</v>
      </c>
      <c r="I747" s="116">
        <f t="shared" si="35"/>
        <v>8</v>
      </c>
      <c r="J747" s="116" t="str">
        <f t="shared" si="33"/>
        <v>High season</v>
      </c>
      <c r="K747" s="117" t="str" cm="1">
        <f t="array" ref="K747">_xlfn.IFS(AND(H747="Weekday", J747="High season"), VLOOKUP(B747, high_weekday, 2, 0),
    AND(H747="Saturday", J747="High season"), VLOOKUP(B747, high_saturday, 2, 0),
    AND(H747="Sunday", J747="High season"), VLOOKUP(B747, high_sunday, 2, 0),
    AND(H747="Weekday", J747="Low season"), VLOOKUP(B747, low_weekdays, 2, 0),
    AND(H747="Saturday", J747="Low season"), VLOOKUP(B747, low_saturday, 2, 0),
    AND(H747="Sunday", J747="Low season"), VLOOKUP(B747, low_sunday, 2, 0),
    TRUE, "error")</f>
        <v>Peak</v>
      </c>
    </row>
    <row r="748" spans="1:11" x14ac:dyDescent="0.25">
      <c r="A748" s="111">
        <v>45154</v>
      </c>
      <c r="B748" s="86">
        <v>0.39583333333333298</v>
      </c>
      <c r="C748" s="91">
        <v>82</v>
      </c>
      <c r="D748" s="118">
        <v>19</v>
      </c>
      <c r="E748" s="119">
        <v>0.375</v>
      </c>
      <c r="F748" s="119">
        <v>0.39583333333333298</v>
      </c>
      <c r="G748" s="115">
        <f t="shared" si="34"/>
        <v>4</v>
      </c>
      <c r="H748" s="116" t="str" cm="1">
        <f t="array" ref="H748">_xlfn.IFS((G748&gt;=2)*(G748&lt;=6), "Weekday", G748=7, "Saturday", G748=1, "Sunday")</f>
        <v>Weekday</v>
      </c>
      <c r="I748" s="116">
        <f t="shared" si="35"/>
        <v>8</v>
      </c>
      <c r="J748" s="116" t="str">
        <f t="shared" si="33"/>
        <v>High season</v>
      </c>
      <c r="K748" s="117" t="str" cm="1">
        <f t="array" ref="K748">_xlfn.IFS(AND(H748="Weekday", J748="High season"), VLOOKUP(B748, high_weekday, 2, 0),
    AND(H748="Saturday", J748="High season"), VLOOKUP(B748, high_saturday, 2, 0),
    AND(H748="Sunday", J748="High season"), VLOOKUP(B748, high_sunday, 2, 0),
    AND(H748="Weekday", J748="Low season"), VLOOKUP(B748, low_weekdays, 2, 0),
    AND(H748="Saturday", J748="Low season"), VLOOKUP(B748, low_saturday, 2, 0),
    AND(H748="Sunday", J748="Low season"), VLOOKUP(B748, low_sunday, 2, 0),
    TRUE, "error")</f>
        <v>Standard</v>
      </c>
    </row>
    <row r="749" spans="1:11" x14ac:dyDescent="0.25">
      <c r="A749" s="111">
        <v>45154</v>
      </c>
      <c r="B749" s="86">
        <v>0.41666666666666702</v>
      </c>
      <c r="C749" s="91">
        <v>94</v>
      </c>
      <c r="D749" s="118">
        <v>20</v>
      </c>
      <c r="E749" s="119">
        <v>0.39583333333333298</v>
      </c>
      <c r="F749" s="119">
        <v>0.41666666666666702</v>
      </c>
      <c r="G749" s="115">
        <f t="shared" si="34"/>
        <v>4</v>
      </c>
      <c r="H749" s="116" t="str" cm="1">
        <f t="array" ref="H749">_xlfn.IFS((G749&gt;=2)*(G749&lt;=6), "Weekday", G749=7, "Saturday", G749=1, "Sunday")</f>
        <v>Weekday</v>
      </c>
      <c r="I749" s="116">
        <f t="shared" si="35"/>
        <v>8</v>
      </c>
      <c r="J749" s="116" t="str">
        <f t="shared" si="33"/>
        <v>High season</v>
      </c>
      <c r="K749" s="117" t="str" cm="1">
        <f t="array" ref="K749">_xlfn.IFS(AND(H749="Weekday", J749="High season"), VLOOKUP(B749, high_weekday, 2, 0),
    AND(H749="Saturday", J749="High season"), VLOOKUP(B749, high_saturday, 2, 0),
    AND(H749="Sunday", J749="High season"), VLOOKUP(B749, high_sunday, 2, 0),
    AND(H749="Weekday", J749="Low season"), VLOOKUP(B749, low_weekdays, 2, 0),
    AND(H749="Saturday", J749="Low season"), VLOOKUP(B749, low_saturday, 2, 0),
    AND(H749="Sunday", J749="Low season"), VLOOKUP(B749, low_sunday, 2, 0),
    TRUE, "error")</f>
        <v>Standard</v>
      </c>
    </row>
    <row r="750" spans="1:11" x14ac:dyDescent="0.25">
      <c r="A750" s="111">
        <v>45154</v>
      </c>
      <c r="B750" s="86">
        <v>0.4375</v>
      </c>
      <c r="C750" s="91">
        <v>96</v>
      </c>
      <c r="D750" s="118">
        <v>21</v>
      </c>
      <c r="E750" s="119">
        <v>0.41666666666666702</v>
      </c>
      <c r="F750" s="119">
        <v>0.4375</v>
      </c>
      <c r="G750" s="115">
        <f t="shared" si="34"/>
        <v>4</v>
      </c>
      <c r="H750" s="116" t="str" cm="1">
        <f t="array" ref="H750">_xlfn.IFS((G750&gt;=2)*(G750&lt;=6), "Weekday", G750=7, "Saturday", G750=1, "Sunday")</f>
        <v>Weekday</v>
      </c>
      <c r="I750" s="116">
        <f t="shared" si="35"/>
        <v>8</v>
      </c>
      <c r="J750" s="116" t="str">
        <f t="shared" si="33"/>
        <v>High season</v>
      </c>
      <c r="K750" s="117" t="str" cm="1">
        <f t="array" ref="K750">_xlfn.IFS(AND(H750="Weekday", J750="High season"), VLOOKUP(B750, high_weekday, 2, 0),
    AND(H750="Saturday", J750="High season"), VLOOKUP(B750, high_saturday, 2, 0),
    AND(H750="Sunday", J750="High season"), VLOOKUP(B750, high_sunday, 2, 0),
    AND(H750="Weekday", J750="Low season"), VLOOKUP(B750, low_weekdays, 2, 0),
    AND(H750="Saturday", J750="Low season"), VLOOKUP(B750, low_saturday, 2, 0),
    AND(H750="Sunday", J750="Low season"), VLOOKUP(B750, low_sunday, 2, 0),
    TRUE, "error")</f>
        <v>Standard</v>
      </c>
    </row>
    <row r="751" spans="1:11" x14ac:dyDescent="0.25">
      <c r="A751" s="111">
        <v>45154</v>
      </c>
      <c r="B751" s="86">
        <v>0.45833333333333298</v>
      </c>
      <c r="C751" s="91">
        <v>100</v>
      </c>
      <c r="D751" s="118">
        <v>22</v>
      </c>
      <c r="E751" s="119">
        <v>0.4375</v>
      </c>
      <c r="F751" s="119">
        <v>0.45833333333333298</v>
      </c>
      <c r="G751" s="115">
        <f t="shared" si="34"/>
        <v>4</v>
      </c>
      <c r="H751" s="116" t="str" cm="1">
        <f t="array" ref="H751">_xlfn.IFS((G751&gt;=2)*(G751&lt;=6), "Weekday", G751=7, "Saturday", G751=1, "Sunday")</f>
        <v>Weekday</v>
      </c>
      <c r="I751" s="116">
        <f t="shared" si="35"/>
        <v>8</v>
      </c>
      <c r="J751" s="116" t="str">
        <f t="shared" si="33"/>
        <v>High season</v>
      </c>
      <c r="K751" s="117" t="str" cm="1">
        <f t="array" ref="K751">_xlfn.IFS(AND(H751="Weekday", J751="High season"), VLOOKUP(B751, high_weekday, 2, 0),
    AND(H751="Saturday", J751="High season"), VLOOKUP(B751, high_saturday, 2, 0),
    AND(H751="Sunday", J751="High season"), VLOOKUP(B751, high_sunday, 2, 0),
    AND(H751="Weekday", J751="Low season"), VLOOKUP(B751, low_weekdays, 2, 0),
    AND(H751="Saturday", J751="Low season"), VLOOKUP(B751, low_saturday, 2, 0),
    AND(H751="Sunday", J751="Low season"), VLOOKUP(B751, low_sunday, 2, 0),
    TRUE, "error")</f>
        <v>Standard</v>
      </c>
    </row>
    <row r="752" spans="1:11" x14ac:dyDescent="0.25">
      <c r="A752" s="111">
        <v>45154</v>
      </c>
      <c r="B752" s="86">
        <v>0.47916666666666702</v>
      </c>
      <c r="C752" s="91">
        <v>25</v>
      </c>
      <c r="D752" s="118">
        <v>23</v>
      </c>
      <c r="E752" s="119">
        <v>0.45833333333333298</v>
      </c>
      <c r="F752" s="119">
        <v>0.47916666666666702</v>
      </c>
      <c r="G752" s="115">
        <f t="shared" si="34"/>
        <v>4</v>
      </c>
      <c r="H752" s="116" t="str" cm="1">
        <f t="array" ref="H752">_xlfn.IFS((G752&gt;=2)*(G752&lt;=6), "Weekday", G752=7, "Saturday", G752=1, "Sunday")</f>
        <v>Weekday</v>
      </c>
      <c r="I752" s="116">
        <f t="shared" si="35"/>
        <v>8</v>
      </c>
      <c r="J752" s="116" t="str">
        <f t="shared" si="33"/>
        <v>High season</v>
      </c>
      <c r="K752" s="117" t="str" cm="1">
        <f t="array" ref="K752">_xlfn.IFS(AND(H752="Weekday", J752="High season"), VLOOKUP(B752, high_weekday, 2, 0),
    AND(H752="Saturday", J752="High season"), VLOOKUP(B752, high_saturday, 2, 0),
    AND(H752="Sunday", J752="High season"), VLOOKUP(B752, high_sunday, 2, 0),
    AND(H752="Weekday", J752="Low season"), VLOOKUP(B752, low_weekdays, 2, 0),
    AND(H752="Saturday", J752="Low season"), VLOOKUP(B752, low_saturday, 2, 0),
    AND(H752="Sunday", J752="Low season"), VLOOKUP(B752, low_sunday, 2, 0),
    TRUE, "error")</f>
        <v>Standard</v>
      </c>
    </row>
    <row r="753" spans="1:11" x14ac:dyDescent="0.25">
      <c r="A753" s="111">
        <v>45154</v>
      </c>
      <c r="B753" s="86">
        <v>0.5</v>
      </c>
      <c r="C753" s="91">
        <v>84</v>
      </c>
      <c r="D753" s="118">
        <v>24</v>
      </c>
      <c r="E753" s="119">
        <v>0.47916666666666702</v>
      </c>
      <c r="F753" s="119">
        <v>0.5</v>
      </c>
      <c r="G753" s="115">
        <f t="shared" si="34"/>
        <v>4</v>
      </c>
      <c r="H753" s="116" t="str" cm="1">
        <f t="array" ref="H753">_xlfn.IFS((G753&gt;=2)*(G753&lt;=6), "Weekday", G753=7, "Saturday", G753=1, "Sunday")</f>
        <v>Weekday</v>
      </c>
      <c r="I753" s="116">
        <f t="shared" si="35"/>
        <v>8</v>
      </c>
      <c r="J753" s="116" t="str">
        <f t="shared" si="33"/>
        <v>High season</v>
      </c>
      <c r="K753" s="117" t="str" cm="1">
        <f t="array" ref="K753">_xlfn.IFS(AND(H753="Weekday", J753="High season"), VLOOKUP(B753, high_weekday, 2, 0),
    AND(H753="Saturday", J753="High season"), VLOOKUP(B753, high_saturday, 2, 0),
    AND(H753="Sunday", J753="High season"), VLOOKUP(B753, high_sunday, 2, 0),
    AND(H753="Weekday", J753="Low season"), VLOOKUP(B753, low_weekdays, 2, 0),
    AND(H753="Saturday", J753="Low season"), VLOOKUP(B753, low_saturday, 2, 0),
    AND(H753="Sunday", J753="Low season"), VLOOKUP(B753, low_sunday, 2, 0),
    TRUE, "error")</f>
        <v>Standard</v>
      </c>
    </row>
    <row r="754" spans="1:11" x14ac:dyDescent="0.25">
      <c r="A754" s="111">
        <v>45154</v>
      </c>
      <c r="B754" s="86">
        <v>0.52083333333333304</v>
      </c>
      <c r="C754" s="91">
        <v>94</v>
      </c>
      <c r="D754" s="118">
        <v>25</v>
      </c>
      <c r="E754" s="119">
        <v>0.5</v>
      </c>
      <c r="F754" s="119">
        <v>0.52083333333333304</v>
      </c>
      <c r="G754" s="115">
        <f t="shared" si="34"/>
        <v>4</v>
      </c>
      <c r="H754" s="116" t="str" cm="1">
        <f t="array" ref="H754">_xlfn.IFS((G754&gt;=2)*(G754&lt;=6), "Weekday", G754=7, "Saturday", G754=1, "Sunday")</f>
        <v>Weekday</v>
      </c>
      <c r="I754" s="116">
        <f t="shared" si="35"/>
        <v>8</v>
      </c>
      <c r="J754" s="116" t="str">
        <f t="shared" si="33"/>
        <v>High season</v>
      </c>
      <c r="K754" s="117" t="str" cm="1">
        <f t="array" ref="K754">_xlfn.IFS(AND(H754="Weekday", J754="High season"), VLOOKUP(B754, high_weekday, 2, 0),
    AND(H754="Saturday", J754="High season"), VLOOKUP(B754, high_saturday, 2, 0),
    AND(H754="Sunday", J754="High season"), VLOOKUP(B754, high_sunday, 2, 0),
    AND(H754="Weekday", J754="Low season"), VLOOKUP(B754, low_weekdays, 2, 0),
    AND(H754="Saturday", J754="Low season"), VLOOKUP(B754, low_saturday, 2, 0),
    AND(H754="Sunday", J754="Low season"), VLOOKUP(B754, low_sunday, 2, 0),
    TRUE, "error")</f>
        <v>Standard</v>
      </c>
    </row>
    <row r="755" spans="1:11" x14ac:dyDescent="0.25">
      <c r="A755" s="111">
        <v>45154</v>
      </c>
      <c r="B755" s="86">
        <v>0.54166666666666696</v>
      </c>
      <c r="C755" s="91">
        <v>83</v>
      </c>
      <c r="D755" s="118">
        <v>26</v>
      </c>
      <c r="E755" s="119">
        <v>0.52083333333333304</v>
      </c>
      <c r="F755" s="119">
        <v>0.54166666666666696</v>
      </c>
      <c r="G755" s="115">
        <f t="shared" si="34"/>
        <v>4</v>
      </c>
      <c r="H755" s="116" t="str" cm="1">
        <f t="array" ref="H755">_xlfn.IFS((G755&gt;=2)*(G755&lt;=6), "Weekday", G755=7, "Saturday", G755=1, "Sunday")</f>
        <v>Weekday</v>
      </c>
      <c r="I755" s="116">
        <f t="shared" si="35"/>
        <v>8</v>
      </c>
      <c r="J755" s="116" t="str">
        <f t="shared" si="33"/>
        <v>High season</v>
      </c>
      <c r="K755" s="117" t="str" cm="1">
        <f t="array" ref="K755">_xlfn.IFS(AND(H755="Weekday", J755="High season"), VLOOKUP(B755, high_weekday, 2, 0),
    AND(H755="Saturday", J755="High season"), VLOOKUP(B755, high_saturday, 2, 0),
    AND(H755="Sunday", J755="High season"), VLOOKUP(B755, high_sunday, 2, 0),
    AND(H755="Weekday", J755="Low season"), VLOOKUP(B755, low_weekdays, 2, 0),
    AND(H755="Saturday", J755="Low season"), VLOOKUP(B755, low_saturday, 2, 0),
    AND(H755="Sunday", J755="Low season"), VLOOKUP(B755, low_sunday, 2, 0),
    TRUE, "error")</f>
        <v>Standard</v>
      </c>
    </row>
    <row r="756" spans="1:11" x14ac:dyDescent="0.25">
      <c r="A756" s="111">
        <v>45154</v>
      </c>
      <c r="B756" s="86">
        <v>0.5625</v>
      </c>
      <c r="C756" s="91">
        <v>73</v>
      </c>
      <c r="D756" s="118">
        <v>27</v>
      </c>
      <c r="E756" s="119">
        <v>0.54166666666666696</v>
      </c>
      <c r="F756" s="119">
        <v>0.5625</v>
      </c>
      <c r="G756" s="115">
        <f t="shared" si="34"/>
        <v>4</v>
      </c>
      <c r="H756" s="116" t="str" cm="1">
        <f t="array" ref="H756">_xlfn.IFS((G756&gt;=2)*(G756&lt;=6), "Weekday", G756=7, "Saturday", G756=1, "Sunday")</f>
        <v>Weekday</v>
      </c>
      <c r="I756" s="116">
        <f t="shared" si="35"/>
        <v>8</v>
      </c>
      <c r="J756" s="116" t="str">
        <f t="shared" si="33"/>
        <v>High season</v>
      </c>
      <c r="K756" s="117" t="str" cm="1">
        <f t="array" ref="K756">_xlfn.IFS(AND(H756="Weekday", J756="High season"), VLOOKUP(B756, high_weekday, 2, 0),
    AND(H756="Saturday", J756="High season"), VLOOKUP(B756, high_saturday, 2, 0),
    AND(H756="Sunday", J756="High season"), VLOOKUP(B756, high_sunday, 2, 0),
    AND(H756="Weekday", J756="Low season"), VLOOKUP(B756, low_weekdays, 2, 0),
    AND(H756="Saturday", J756="Low season"), VLOOKUP(B756, low_saturday, 2, 0),
    AND(H756="Sunday", J756="Low season"), VLOOKUP(B756, low_sunday, 2, 0),
    TRUE, "error")</f>
        <v>Standard</v>
      </c>
    </row>
    <row r="757" spans="1:11" x14ac:dyDescent="0.25">
      <c r="A757" s="111">
        <v>45154</v>
      </c>
      <c r="B757" s="86">
        <v>0.58333333333333304</v>
      </c>
      <c r="C757" s="91">
        <v>99</v>
      </c>
      <c r="D757" s="118">
        <v>28</v>
      </c>
      <c r="E757" s="119">
        <v>0.5625</v>
      </c>
      <c r="F757" s="119">
        <v>0.58333333333333304</v>
      </c>
      <c r="G757" s="115">
        <f t="shared" si="34"/>
        <v>4</v>
      </c>
      <c r="H757" s="116" t="str" cm="1">
        <f t="array" ref="H757">_xlfn.IFS((G757&gt;=2)*(G757&lt;=6), "Weekday", G757=7, "Saturday", G757=1, "Sunday")</f>
        <v>Weekday</v>
      </c>
      <c r="I757" s="116">
        <f t="shared" si="35"/>
        <v>8</v>
      </c>
      <c r="J757" s="116" t="str">
        <f t="shared" si="33"/>
        <v>High season</v>
      </c>
      <c r="K757" s="117" t="str" cm="1">
        <f t="array" ref="K757">_xlfn.IFS(AND(H757="Weekday", J757="High season"), VLOOKUP(B757, high_weekday, 2, 0),
    AND(H757="Saturday", J757="High season"), VLOOKUP(B757, high_saturday, 2, 0),
    AND(H757="Sunday", J757="High season"), VLOOKUP(B757, high_sunday, 2, 0),
    AND(H757="Weekday", J757="Low season"), VLOOKUP(B757, low_weekdays, 2, 0),
    AND(H757="Saturday", J757="Low season"), VLOOKUP(B757, low_saturday, 2, 0),
    AND(H757="Sunday", J757="Low season"), VLOOKUP(B757, low_sunday, 2, 0),
    TRUE, "error")</f>
        <v>Standard</v>
      </c>
    </row>
    <row r="758" spans="1:11" x14ac:dyDescent="0.25">
      <c r="A758" s="111">
        <v>45154</v>
      </c>
      <c r="B758" s="86">
        <v>0.60416666666666696</v>
      </c>
      <c r="C758" s="91">
        <v>46</v>
      </c>
      <c r="D758" s="118">
        <v>29</v>
      </c>
      <c r="E758" s="119">
        <v>0.58333333333333304</v>
      </c>
      <c r="F758" s="119">
        <v>0.60416666666666696</v>
      </c>
      <c r="G758" s="115">
        <f t="shared" si="34"/>
        <v>4</v>
      </c>
      <c r="H758" s="116" t="str" cm="1">
        <f t="array" ref="H758">_xlfn.IFS((G758&gt;=2)*(G758&lt;=6), "Weekday", G758=7, "Saturday", G758=1, "Sunday")</f>
        <v>Weekday</v>
      </c>
      <c r="I758" s="116">
        <f t="shared" si="35"/>
        <v>8</v>
      </c>
      <c r="J758" s="116" t="str">
        <f t="shared" si="33"/>
        <v>High season</v>
      </c>
      <c r="K758" s="117" t="str" cm="1">
        <f t="array" ref="K758">_xlfn.IFS(AND(H758="Weekday", J758="High season"), VLOOKUP(B758, high_weekday, 2, 0),
    AND(H758="Saturday", J758="High season"), VLOOKUP(B758, high_saturday, 2, 0),
    AND(H758="Sunday", J758="High season"), VLOOKUP(B758, high_sunday, 2, 0),
    AND(H758="Weekday", J758="Low season"), VLOOKUP(B758, low_weekdays, 2, 0),
    AND(H758="Saturday", J758="Low season"), VLOOKUP(B758, low_saturday, 2, 0),
    AND(H758="Sunday", J758="Low season"), VLOOKUP(B758, low_sunday, 2, 0),
    TRUE, "error")</f>
        <v>Standard</v>
      </c>
    </row>
    <row r="759" spans="1:11" x14ac:dyDescent="0.25">
      <c r="A759" s="111">
        <v>45154</v>
      </c>
      <c r="B759" s="86">
        <v>0.625</v>
      </c>
      <c r="C759" s="91">
        <v>88</v>
      </c>
      <c r="D759" s="118">
        <v>30</v>
      </c>
      <c r="E759" s="119">
        <v>0.60416666666666696</v>
      </c>
      <c r="F759" s="119">
        <v>0.625</v>
      </c>
      <c r="G759" s="115">
        <f t="shared" si="34"/>
        <v>4</v>
      </c>
      <c r="H759" s="116" t="str" cm="1">
        <f t="array" ref="H759">_xlfn.IFS((G759&gt;=2)*(G759&lt;=6), "Weekday", G759=7, "Saturday", G759=1, "Sunday")</f>
        <v>Weekday</v>
      </c>
      <c r="I759" s="116">
        <f t="shared" si="35"/>
        <v>8</v>
      </c>
      <c r="J759" s="116" t="str">
        <f t="shared" si="33"/>
        <v>High season</v>
      </c>
      <c r="K759" s="117" t="str" cm="1">
        <f t="array" ref="K759">_xlfn.IFS(AND(H759="Weekday", J759="High season"), VLOOKUP(B759, high_weekday, 2, 0),
    AND(H759="Saturday", J759="High season"), VLOOKUP(B759, high_saturday, 2, 0),
    AND(H759="Sunday", J759="High season"), VLOOKUP(B759, high_sunday, 2, 0),
    AND(H759="Weekday", J759="Low season"), VLOOKUP(B759, low_weekdays, 2, 0),
    AND(H759="Saturday", J759="Low season"), VLOOKUP(B759, low_saturday, 2, 0),
    AND(H759="Sunday", J759="Low season"), VLOOKUP(B759, low_sunday, 2, 0),
    TRUE, "error")</f>
        <v>Standard</v>
      </c>
    </row>
    <row r="760" spans="1:11" x14ac:dyDescent="0.25">
      <c r="A760" s="111">
        <v>45154</v>
      </c>
      <c r="B760" s="86">
        <v>0.64583333333333304</v>
      </c>
      <c r="C760" s="91">
        <v>97</v>
      </c>
      <c r="D760" s="118">
        <v>31</v>
      </c>
      <c r="E760" s="119">
        <v>0.625</v>
      </c>
      <c r="F760" s="119">
        <v>0.64583333333333304</v>
      </c>
      <c r="G760" s="115">
        <f t="shared" si="34"/>
        <v>4</v>
      </c>
      <c r="H760" s="116" t="str" cm="1">
        <f t="array" ref="H760">_xlfn.IFS((G760&gt;=2)*(G760&lt;=6), "Weekday", G760=7, "Saturday", G760=1, "Sunday")</f>
        <v>Weekday</v>
      </c>
      <c r="I760" s="116">
        <f t="shared" si="35"/>
        <v>8</v>
      </c>
      <c r="J760" s="116" t="str">
        <f t="shared" si="33"/>
        <v>High season</v>
      </c>
      <c r="K760" s="117" t="str" cm="1">
        <f t="array" ref="K760">_xlfn.IFS(AND(H760="Weekday", J760="High season"), VLOOKUP(B760, high_weekday, 2, 0),
    AND(H760="Saturday", J760="High season"), VLOOKUP(B760, high_saturday, 2, 0),
    AND(H760="Sunday", J760="High season"), VLOOKUP(B760, high_sunday, 2, 0),
    AND(H760="Weekday", J760="Low season"), VLOOKUP(B760, low_weekdays, 2, 0),
    AND(H760="Saturday", J760="Low season"), VLOOKUP(B760, low_saturday, 2, 0),
    AND(H760="Sunday", J760="Low season"), VLOOKUP(B760, low_sunday, 2, 0),
    TRUE, "error")</f>
        <v>Standard</v>
      </c>
    </row>
    <row r="761" spans="1:11" x14ac:dyDescent="0.25">
      <c r="A761" s="111">
        <v>45154</v>
      </c>
      <c r="B761" s="86">
        <v>0.66666666666666696</v>
      </c>
      <c r="C761" s="91">
        <v>57</v>
      </c>
      <c r="D761" s="118">
        <v>32</v>
      </c>
      <c r="E761" s="119">
        <v>0.64583333333333304</v>
      </c>
      <c r="F761" s="119">
        <v>0.66666666666666696</v>
      </c>
      <c r="G761" s="115">
        <f t="shared" si="34"/>
        <v>4</v>
      </c>
      <c r="H761" s="116" t="str" cm="1">
        <f t="array" ref="H761">_xlfn.IFS((G761&gt;=2)*(G761&lt;=6), "Weekday", G761=7, "Saturday", G761=1, "Sunday")</f>
        <v>Weekday</v>
      </c>
      <c r="I761" s="116">
        <f t="shared" si="35"/>
        <v>8</v>
      </c>
      <c r="J761" s="116" t="str">
        <f t="shared" si="33"/>
        <v>High season</v>
      </c>
      <c r="K761" s="117" t="str" cm="1">
        <f t="array" ref="K761">_xlfn.IFS(AND(H761="Weekday", J761="High season"), VLOOKUP(B761, high_weekday, 2, 0),
    AND(H761="Saturday", J761="High season"), VLOOKUP(B761, high_saturday, 2, 0),
    AND(H761="Sunday", J761="High season"), VLOOKUP(B761, high_sunday, 2, 0),
    AND(H761="Weekday", J761="Low season"), VLOOKUP(B761, low_weekdays, 2, 0),
    AND(H761="Saturday", J761="Low season"), VLOOKUP(B761, low_saturday, 2, 0),
    AND(H761="Sunday", J761="Low season"), VLOOKUP(B761, low_sunday, 2, 0),
    TRUE, "error")</f>
        <v>Standard</v>
      </c>
    </row>
    <row r="762" spans="1:11" x14ac:dyDescent="0.25">
      <c r="A762" s="111">
        <v>45154</v>
      </c>
      <c r="B762" s="86">
        <v>0.6875</v>
      </c>
      <c r="C762" s="91">
        <v>70</v>
      </c>
      <c r="D762" s="118">
        <v>33</v>
      </c>
      <c r="E762" s="119">
        <v>0.66666666666666696</v>
      </c>
      <c r="F762" s="119">
        <v>0.6875</v>
      </c>
      <c r="G762" s="115">
        <f t="shared" si="34"/>
        <v>4</v>
      </c>
      <c r="H762" s="116" t="str" cm="1">
        <f t="array" ref="H762">_xlfn.IFS((G762&gt;=2)*(G762&lt;=6), "Weekday", G762=7, "Saturday", G762=1, "Sunday")</f>
        <v>Weekday</v>
      </c>
      <c r="I762" s="116">
        <f t="shared" si="35"/>
        <v>8</v>
      </c>
      <c r="J762" s="116" t="str">
        <f t="shared" ref="J762:J825" si="36">IF(AND(I762&gt;6, I762&lt;9), "High season", "Low season")</f>
        <v>High season</v>
      </c>
      <c r="K762" s="117" t="str" cm="1">
        <f t="array" ref="K762">_xlfn.IFS(AND(H762="Weekday", J762="High season"), VLOOKUP(B762, high_weekday, 2, 0),
    AND(H762="Saturday", J762="High season"), VLOOKUP(B762, high_saturday, 2, 0),
    AND(H762="Sunday", J762="High season"), VLOOKUP(B762, high_sunday, 2, 0),
    AND(H762="Weekday", J762="Low season"), VLOOKUP(B762, low_weekdays, 2, 0),
    AND(H762="Saturday", J762="Low season"), VLOOKUP(B762, low_saturday, 2, 0),
    AND(H762="Sunday", J762="Low season"), VLOOKUP(B762, low_sunday, 2, 0),
    TRUE, "error")</f>
        <v>Standard</v>
      </c>
    </row>
    <row r="763" spans="1:11" x14ac:dyDescent="0.25">
      <c r="A763" s="111">
        <v>45154</v>
      </c>
      <c r="B763" s="86">
        <v>0.70833333333333304</v>
      </c>
      <c r="C763" s="91">
        <v>17</v>
      </c>
      <c r="D763" s="118">
        <v>34</v>
      </c>
      <c r="E763" s="119">
        <v>0.6875</v>
      </c>
      <c r="F763" s="119">
        <v>0.70833333333333304</v>
      </c>
      <c r="G763" s="115">
        <f t="shared" ref="G763:G826" si="37">WEEKDAY(A763)</f>
        <v>4</v>
      </c>
      <c r="H763" s="116" t="str" cm="1">
        <f t="array" ref="H763">_xlfn.IFS((G763&gt;=2)*(G763&lt;=6), "Weekday", G763=7, "Saturday", G763=1, "Sunday")</f>
        <v>Weekday</v>
      </c>
      <c r="I763" s="116">
        <f t="shared" ref="I763:I826" si="38">MONTH(A763)</f>
        <v>8</v>
      </c>
      <c r="J763" s="116" t="str">
        <f t="shared" si="36"/>
        <v>High season</v>
      </c>
      <c r="K763" s="117" t="str" cm="1">
        <f t="array" ref="K763">_xlfn.IFS(AND(H763="Weekday", J763="High season"), VLOOKUP(B763, high_weekday, 2, 0),
    AND(H763="Saturday", J763="High season"), VLOOKUP(B763, high_saturday, 2, 0),
    AND(H763="Sunday", J763="High season"), VLOOKUP(B763, high_sunday, 2, 0),
    AND(H763="Weekday", J763="Low season"), VLOOKUP(B763, low_weekdays, 2, 0),
    AND(H763="Saturday", J763="Low season"), VLOOKUP(B763, low_saturday, 2, 0),
    AND(H763="Sunday", J763="Low season"), VLOOKUP(B763, low_sunday, 2, 0),
    TRUE, "error")</f>
        <v>Standard</v>
      </c>
    </row>
    <row r="764" spans="1:11" x14ac:dyDescent="0.25">
      <c r="A764" s="111">
        <v>45154</v>
      </c>
      <c r="B764" s="86">
        <v>0.72916666666666696</v>
      </c>
      <c r="C764" s="91">
        <v>43</v>
      </c>
      <c r="D764" s="118">
        <v>35</v>
      </c>
      <c r="E764" s="119">
        <v>0.70833333333333304</v>
      </c>
      <c r="F764" s="119">
        <v>0.72916666666666696</v>
      </c>
      <c r="G764" s="115">
        <f t="shared" si="37"/>
        <v>4</v>
      </c>
      <c r="H764" s="116" t="str" cm="1">
        <f t="array" ref="H764">_xlfn.IFS((G764&gt;=2)*(G764&lt;=6), "Weekday", G764=7, "Saturday", G764=1, "Sunday")</f>
        <v>Weekday</v>
      </c>
      <c r="I764" s="116">
        <f t="shared" si="38"/>
        <v>8</v>
      </c>
      <c r="J764" s="116" t="str">
        <f t="shared" si="36"/>
        <v>High season</v>
      </c>
      <c r="K764" s="117" t="str" cm="1">
        <f t="array" ref="K764">_xlfn.IFS(AND(H764="Weekday", J764="High season"), VLOOKUP(B764, high_weekday, 2, 0),
    AND(H764="Saturday", J764="High season"), VLOOKUP(B764, high_saturday, 2, 0),
    AND(H764="Sunday", J764="High season"), VLOOKUP(B764, high_sunday, 2, 0),
    AND(H764="Weekday", J764="Low season"), VLOOKUP(B764, low_weekdays, 2, 0),
    AND(H764="Saturday", J764="Low season"), VLOOKUP(B764, low_saturday, 2, 0),
    AND(H764="Sunday", J764="Low season"), VLOOKUP(B764, low_sunday, 2, 0),
    TRUE, "error")</f>
        <v>Peak</v>
      </c>
    </row>
    <row r="765" spans="1:11" x14ac:dyDescent="0.25">
      <c r="A765" s="111">
        <v>45154</v>
      </c>
      <c r="B765" s="86">
        <v>0.75</v>
      </c>
      <c r="C765" s="91">
        <v>58</v>
      </c>
      <c r="D765" s="118">
        <v>36</v>
      </c>
      <c r="E765" s="119">
        <v>0.72916666666666696</v>
      </c>
      <c r="F765" s="119">
        <v>0.75</v>
      </c>
      <c r="G765" s="115">
        <f t="shared" si="37"/>
        <v>4</v>
      </c>
      <c r="H765" s="116" t="str" cm="1">
        <f t="array" ref="H765">_xlfn.IFS((G765&gt;=2)*(G765&lt;=6), "Weekday", G765=7, "Saturday", G765=1, "Sunday")</f>
        <v>Weekday</v>
      </c>
      <c r="I765" s="116">
        <f t="shared" si="38"/>
        <v>8</v>
      </c>
      <c r="J765" s="116" t="str">
        <f t="shared" si="36"/>
        <v>High season</v>
      </c>
      <c r="K765" s="117" t="str" cm="1">
        <f t="array" ref="K765">_xlfn.IFS(AND(H765="Weekday", J765="High season"), VLOOKUP(B765, high_weekday, 2, 0),
    AND(H765="Saturday", J765="High season"), VLOOKUP(B765, high_saturday, 2, 0),
    AND(H765="Sunday", J765="High season"), VLOOKUP(B765, high_sunday, 2, 0),
    AND(H765="Weekday", J765="Low season"), VLOOKUP(B765, low_weekdays, 2, 0),
    AND(H765="Saturday", J765="Low season"), VLOOKUP(B765, low_saturday, 2, 0),
    AND(H765="Sunday", J765="Low season"), VLOOKUP(B765, low_sunday, 2, 0),
    TRUE, "error")</f>
        <v>Peak</v>
      </c>
    </row>
    <row r="766" spans="1:11" x14ac:dyDescent="0.25">
      <c r="A766" s="111">
        <v>45154</v>
      </c>
      <c r="B766" s="86">
        <v>0.77083333333333304</v>
      </c>
      <c r="C766" s="91">
        <v>83</v>
      </c>
      <c r="D766" s="118">
        <v>37</v>
      </c>
      <c r="E766" s="119">
        <v>0.75</v>
      </c>
      <c r="F766" s="119">
        <v>0.77083333333333304</v>
      </c>
      <c r="G766" s="115">
        <f t="shared" si="37"/>
        <v>4</v>
      </c>
      <c r="H766" s="116" t="str" cm="1">
        <f t="array" ref="H766">_xlfn.IFS((G766&gt;=2)*(G766&lt;=6), "Weekday", G766=7, "Saturday", G766=1, "Sunday")</f>
        <v>Weekday</v>
      </c>
      <c r="I766" s="116">
        <f t="shared" si="38"/>
        <v>8</v>
      </c>
      <c r="J766" s="116" t="str">
        <f t="shared" si="36"/>
        <v>High season</v>
      </c>
      <c r="K766" s="117" t="str" cm="1">
        <f t="array" ref="K766">_xlfn.IFS(AND(H766="Weekday", J766="High season"), VLOOKUP(B766, high_weekday, 2, 0),
    AND(H766="Saturday", J766="High season"), VLOOKUP(B766, high_saturday, 2, 0),
    AND(H766="Sunday", J766="High season"), VLOOKUP(B766, high_sunday, 2, 0),
    AND(H766="Weekday", J766="Low season"), VLOOKUP(B766, low_weekdays, 2, 0),
    AND(H766="Saturday", J766="Low season"), VLOOKUP(B766, low_saturday, 2, 0),
    AND(H766="Sunday", J766="Low season"), VLOOKUP(B766, low_sunday, 2, 0),
    TRUE, "error")</f>
        <v>Peak</v>
      </c>
    </row>
    <row r="767" spans="1:11" x14ac:dyDescent="0.25">
      <c r="A767" s="111">
        <v>45154</v>
      </c>
      <c r="B767" s="86">
        <v>0.79166666666666696</v>
      </c>
      <c r="C767" s="91">
        <v>96</v>
      </c>
      <c r="D767" s="118">
        <v>38</v>
      </c>
      <c r="E767" s="119">
        <v>0.77083333333333304</v>
      </c>
      <c r="F767" s="119">
        <v>0.79166666666666696</v>
      </c>
      <c r="G767" s="115">
        <f t="shared" si="37"/>
        <v>4</v>
      </c>
      <c r="H767" s="116" t="str" cm="1">
        <f t="array" ref="H767">_xlfn.IFS((G767&gt;=2)*(G767&lt;=6), "Weekday", G767=7, "Saturday", G767=1, "Sunday")</f>
        <v>Weekday</v>
      </c>
      <c r="I767" s="116">
        <f t="shared" si="38"/>
        <v>8</v>
      </c>
      <c r="J767" s="116" t="str">
        <f t="shared" si="36"/>
        <v>High season</v>
      </c>
      <c r="K767" s="117" t="str" cm="1">
        <f t="array" ref="K767">_xlfn.IFS(AND(H767="Weekday", J767="High season"), VLOOKUP(B767, high_weekday, 2, 0),
    AND(H767="Saturday", J767="High season"), VLOOKUP(B767, high_saturday, 2, 0),
    AND(H767="Sunday", J767="High season"), VLOOKUP(B767, high_sunday, 2, 0),
    AND(H767="Weekday", J767="Low season"), VLOOKUP(B767, low_weekdays, 2, 0),
    AND(H767="Saturday", J767="Low season"), VLOOKUP(B767, low_saturday, 2, 0),
    AND(H767="Sunday", J767="Low season"), VLOOKUP(B767, low_sunday, 2, 0),
    TRUE, "error")</f>
        <v>Peak</v>
      </c>
    </row>
    <row r="768" spans="1:11" x14ac:dyDescent="0.25">
      <c r="A768" s="111">
        <v>45154</v>
      </c>
      <c r="B768" s="86">
        <v>0.8125</v>
      </c>
      <c r="C768" s="91">
        <v>86</v>
      </c>
      <c r="D768" s="118">
        <v>39</v>
      </c>
      <c r="E768" s="119">
        <v>0.79166666666666696</v>
      </c>
      <c r="F768" s="119">
        <v>0.8125</v>
      </c>
      <c r="G768" s="115">
        <f t="shared" si="37"/>
        <v>4</v>
      </c>
      <c r="H768" s="116" t="str" cm="1">
        <f t="array" ref="H768">_xlfn.IFS((G768&gt;=2)*(G768&lt;=6), "Weekday", G768=7, "Saturday", G768=1, "Sunday")</f>
        <v>Weekday</v>
      </c>
      <c r="I768" s="116">
        <f t="shared" si="38"/>
        <v>8</v>
      </c>
      <c r="J768" s="116" t="str">
        <f t="shared" si="36"/>
        <v>High season</v>
      </c>
      <c r="K768" s="117" t="str" cm="1">
        <f t="array" ref="K768">_xlfn.IFS(AND(H768="Weekday", J768="High season"), VLOOKUP(B768, high_weekday, 2, 0),
    AND(H768="Saturday", J768="High season"), VLOOKUP(B768, high_saturday, 2, 0),
    AND(H768="Sunday", J768="High season"), VLOOKUP(B768, high_sunday, 2, 0),
    AND(H768="Weekday", J768="Low season"), VLOOKUP(B768, low_weekdays, 2, 0),
    AND(H768="Saturday", J768="Low season"), VLOOKUP(B768, low_saturday, 2, 0),
    AND(H768="Sunday", J768="Low season"), VLOOKUP(B768, low_sunday, 2, 0),
    TRUE, "error")</f>
        <v>Standard</v>
      </c>
    </row>
    <row r="769" spans="1:11" x14ac:dyDescent="0.25">
      <c r="A769" s="111">
        <v>45154</v>
      </c>
      <c r="B769" s="86">
        <v>0.83333333333333304</v>
      </c>
      <c r="C769" s="91">
        <v>72</v>
      </c>
      <c r="D769" s="118">
        <v>40</v>
      </c>
      <c r="E769" s="119">
        <v>0.8125</v>
      </c>
      <c r="F769" s="119">
        <v>0.83333333333333304</v>
      </c>
      <c r="G769" s="115">
        <f t="shared" si="37"/>
        <v>4</v>
      </c>
      <c r="H769" s="116" t="str" cm="1">
        <f t="array" ref="H769">_xlfn.IFS((G769&gt;=2)*(G769&lt;=6), "Weekday", G769=7, "Saturday", G769=1, "Sunday")</f>
        <v>Weekday</v>
      </c>
      <c r="I769" s="116">
        <f t="shared" si="38"/>
        <v>8</v>
      </c>
      <c r="J769" s="116" t="str">
        <f t="shared" si="36"/>
        <v>High season</v>
      </c>
      <c r="K769" s="117" t="str" cm="1">
        <f t="array" ref="K769">_xlfn.IFS(AND(H769="Weekday", J769="High season"), VLOOKUP(B769, high_weekday, 2, 0),
    AND(H769="Saturday", J769="High season"), VLOOKUP(B769, high_saturday, 2, 0),
    AND(H769="Sunday", J769="High season"), VLOOKUP(B769, high_sunday, 2, 0),
    AND(H769="Weekday", J769="Low season"), VLOOKUP(B769, low_weekdays, 2, 0),
    AND(H769="Saturday", J769="Low season"), VLOOKUP(B769, low_saturday, 2, 0),
    AND(H769="Sunday", J769="Low season"), VLOOKUP(B769, low_sunday, 2, 0),
    TRUE, "error")</f>
        <v>Standard</v>
      </c>
    </row>
    <row r="770" spans="1:11" x14ac:dyDescent="0.25">
      <c r="A770" s="111">
        <v>45154</v>
      </c>
      <c r="B770" s="86">
        <v>0.85416666666666696</v>
      </c>
      <c r="C770" s="91">
        <v>27</v>
      </c>
      <c r="D770" s="118">
        <v>41</v>
      </c>
      <c r="E770" s="119">
        <v>0.83333333333333304</v>
      </c>
      <c r="F770" s="119">
        <v>0.85416666666666696</v>
      </c>
      <c r="G770" s="115">
        <f t="shared" si="37"/>
        <v>4</v>
      </c>
      <c r="H770" s="116" t="str" cm="1">
        <f t="array" ref="H770">_xlfn.IFS((G770&gt;=2)*(G770&lt;=6), "Weekday", G770=7, "Saturday", G770=1, "Sunday")</f>
        <v>Weekday</v>
      </c>
      <c r="I770" s="116">
        <f t="shared" si="38"/>
        <v>8</v>
      </c>
      <c r="J770" s="116" t="str">
        <f t="shared" si="36"/>
        <v>High season</v>
      </c>
      <c r="K770" s="117" t="str" cm="1">
        <f t="array" ref="K770">_xlfn.IFS(AND(H770="Weekday", J770="High season"), VLOOKUP(B770, high_weekday, 2, 0),
    AND(H770="Saturday", J770="High season"), VLOOKUP(B770, high_saturday, 2, 0),
    AND(H770="Sunday", J770="High season"), VLOOKUP(B770, high_sunday, 2, 0),
    AND(H770="Weekday", J770="Low season"), VLOOKUP(B770, low_weekdays, 2, 0),
    AND(H770="Saturday", J770="Low season"), VLOOKUP(B770, low_saturday, 2, 0),
    AND(H770="Sunday", J770="Low season"), VLOOKUP(B770, low_sunday, 2, 0),
    TRUE, "error")</f>
        <v>Standard</v>
      </c>
    </row>
    <row r="771" spans="1:11" x14ac:dyDescent="0.25">
      <c r="A771" s="111">
        <v>45154</v>
      </c>
      <c r="B771" s="86">
        <v>0.875</v>
      </c>
      <c r="C771" s="91">
        <v>53</v>
      </c>
      <c r="D771" s="118">
        <v>42</v>
      </c>
      <c r="E771" s="119">
        <v>0.85416666666666696</v>
      </c>
      <c r="F771" s="119">
        <v>0.875</v>
      </c>
      <c r="G771" s="115">
        <f t="shared" si="37"/>
        <v>4</v>
      </c>
      <c r="H771" s="116" t="str" cm="1">
        <f t="array" ref="H771">_xlfn.IFS((G771&gt;=2)*(G771&lt;=6), "Weekday", G771=7, "Saturday", G771=1, "Sunday")</f>
        <v>Weekday</v>
      </c>
      <c r="I771" s="116">
        <f t="shared" si="38"/>
        <v>8</v>
      </c>
      <c r="J771" s="116" t="str">
        <f t="shared" si="36"/>
        <v>High season</v>
      </c>
      <c r="K771" s="117" t="str" cm="1">
        <f t="array" ref="K771">_xlfn.IFS(AND(H771="Weekday", J771="High season"), VLOOKUP(B771, high_weekday, 2, 0),
    AND(H771="Saturday", J771="High season"), VLOOKUP(B771, high_saturday, 2, 0),
    AND(H771="Sunday", J771="High season"), VLOOKUP(B771, high_sunday, 2, 0),
    AND(H771="Weekday", J771="Low season"), VLOOKUP(B771, low_weekdays, 2, 0),
    AND(H771="Saturday", J771="Low season"), VLOOKUP(B771, low_saturday, 2, 0),
    AND(H771="Sunday", J771="Low season"), VLOOKUP(B771, low_sunday, 2, 0),
    TRUE, "error")</f>
        <v>Standard</v>
      </c>
    </row>
    <row r="772" spans="1:11" x14ac:dyDescent="0.25">
      <c r="A772" s="111">
        <v>45154</v>
      </c>
      <c r="B772" s="86">
        <v>0.89583333333333304</v>
      </c>
      <c r="C772" s="91">
        <v>75</v>
      </c>
      <c r="D772" s="118">
        <v>43</v>
      </c>
      <c r="E772" s="119">
        <v>0.875</v>
      </c>
      <c r="F772" s="119">
        <v>0.89583333333333304</v>
      </c>
      <c r="G772" s="115">
        <f t="shared" si="37"/>
        <v>4</v>
      </c>
      <c r="H772" s="116" t="str" cm="1">
        <f t="array" ref="H772">_xlfn.IFS((G772&gt;=2)*(G772&lt;=6), "Weekday", G772=7, "Saturday", G772=1, "Sunday")</f>
        <v>Weekday</v>
      </c>
      <c r="I772" s="116">
        <f t="shared" si="38"/>
        <v>8</v>
      </c>
      <c r="J772" s="116" t="str">
        <f t="shared" si="36"/>
        <v>High season</v>
      </c>
      <c r="K772" s="117" t="str" cm="1">
        <f t="array" ref="K772">_xlfn.IFS(AND(H772="Weekday", J772="High season"), VLOOKUP(B772, high_weekday, 2, 0),
    AND(H772="Saturday", J772="High season"), VLOOKUP(B772, high_saturday, 2, 0),
    AND(H772="Sunday", J772="High season"), VLOOKUP(B772, high_sunday, 2, 0),
    AND(H772="Weekday", J772="Low season"), VLOOKUP(B772, low_weekdays, 2, 0),
    AND(H772="Saturday", J772="Low season"), VLOOKUP(B772, low_saturday, 2, 0),
    AND(H772="Sunday", J772="Low season"), VLOOKUP(B772, low_sunday, 2, 0),
    TRUE, "error")</f>
        <v>Standard</v>
      </c>
    </row>
    <row r="773" spans="1:11" x14ac:dyDescent="0.25">
      <c r="A773" s="111">
        <v>45154</v>
      </c>
      <c r="B773" s="86">
        <v>0.91666666666666696</v>
      </c>
      <c r="C773" s="91">
        <v>41</v>
      </c>
      <c r="D773" s="118">
        <v>44</v>
      </c>
      <c r="E773" s="119">
        <v>0.89583333333333304</v>
      </c>
      <c r="F773" s="119">
        <v>0.91666666666666696</v>
      </c>
      <c r="G773" s="115">
        <f t="shared" si="37"/>
        <v>4</v>
      </c>
      <c r="H773" s="116" t="str" cm="1">
        <f t="array" ref="H773">_xlfn.IFS((G773&gt;=2)*(G773&lt;=6), "Weekday", G773=7, "Saturday", G773=1, "Sunday")</f>
        <v>Weekday</v>
      </c>
      <c r="I773" s="116">
        <f t="shared" si="38"/>
        <v>8</v>
      </c>
      <c r="J773" s="116" t="str">
        <f t="shared" si="36"/>
        <v>High season</v>
      </c>
      <c r="K773" s="117" t="str" cm="1">
        <f t="array" ref="K773">_xlfn.IFS(AND(H773="Weekday", J773="High season"), VLOOKUP(B773, high_weekday, 2, 0),
    AND(H773="Saturday", J773="High season"), VLOOKUP(B773, high_saturday, 2, 0),
    AND(H773="Sunday", J773="High season"), VLOOKUP(B773, high_sunday, 2, 0),
    AND(H773="Weekday", J773="Low season"), VLOOKUP(B773, low_weekdays, 2, 0),
    AND(H773="Saturday", J773="Low season"), VLOOKUP(B773, low_saturday, 2, 0),
    AND(H773="Sunday", J773="Low season"), VLOOKUP(B773, low_sunday, 2, 0),
    TRUE, "error")</f>
        <v>Standard</v>
      </c>
    </row>
    <row r="774" spans="1:11" x14ac:dyDescent="0.25">
      <c r="A774" s="111">
        <v>45154</v>
      </c>
      <c r="B774" s="86">
        <v>0.9375</v>
      </c>
      <c r="C774" s="91">
        <v>100</v>
      </c>
      <c r="D774" s="118">
        <v>45</v>
      </c>
      <c r="E774" s="119">
        <v>0.91666666666666696</v>
      </c>
      <c r="F774" s="119">
        <v>0.9375</v>
      </c>
      <c r="G774" s="115">
        <f t="shared" si="37"/>
        <v>4</v>
      </c>
      <c r="H774" s="116" t="str" cm="1">
        <f t="array" ref="H774">_xlfn.IFS((G774&gt;=2)*(G774&lt;=6), "Weekday", G774=7, "Saturday", G774=1, "Sunday")</f>
        <v>Weekday</v>
      </c>
      <c r="I774" s="116">
        <f t="shared" si="38"/>
        <v>8</v>
      </c>
      <c r="J774" s="116" t="str">
        <f t="shared" si="36"/>
        <v>High season</v>
      </c>
      <c r="K774" s="117" t="str" cm="1">
        <f t="array" ref="K774">_xlfn.IFS(AND(H774="Weekday", J774="High season"), VLOOKUP(B774, high_weekday, 2, 0),
    AND(H774="Saturday", J774="High season"), VLOOKUP(B774, high_saturday, 2, 0),
    AND(H774="Sunday", J774="High season"), VLOOKUP(B774, high_sunday, 2, 0),
    AND(H774="Weekday", J774="Low season"), VLOOKUP(B774, low_weekdays, 2, 0),
    AND(H774="Saturday", J774="Low season"), VLOOKUP(B774, low_saturday, 2, 0),
    AND(H774="Sunday", J774="Low season"), VLOOKUP(B774, low_sunday, 2, 0),
    TRUE, "error")</f>
        <v>Off-peak</v>
      </c>
    </row>
    <row r="775" spans="1:11" x14ac:dyDescent="0.25">
      <c r="A775" s="111">
        <v>45154</v>
      </c>
      <c r="B775" s="86">
        <v>0.95833333333333304</v>
      </c>
      <c r="C775" s="91">
        <v>25</v>
      </c>
      <c r="D775" s="118">
        <v>46</v>
      </c>
      <c r="E775" s="119">
        <v>0.9375</v>
      </c>
      <c r="F775" s="119">
        <v>0.95833333333333304</v>
      </c>
      <c r="G775" s="115">
        <f t="shared" si="37"/>
        <v>4</v>
      </c>
      <c r="H775" s="116" t="str" cm="1">
        <f t="array" ref="H775">_xlfn.IFS((G775&gt;=2)*(G775&lt;=6), "Weekday", G775=7, "Saturday", G775=1, "Sunday")</f>
        <v>Weekday</v>
      </c>
      <c r="I775" s="116">
        <f t="shared" si="38"/>
        <v>8</v>
      </c>
      <c r="J775" s="116" t="str">
        <f t="shared" si="36"/>
        <v>High season</v>
      </c>
      <c r="K775" s="117" t="str" cm="1">
        <f t="array" ref="K775">_xlfn.IFS(AND(H775="Weekday", J775="High season"), VLOOKUP(B775, high_weekday, 2, 0),
    AND(H775="Saturday", J775="High season"), VLOOKUP(B775, high_saturday, 2, 0),
    AND(H775="Sunday", J775="High season"), VLOOKUP(B775, high_sunday, 2, 0),
    AND(H775="Weekday", J775="Low season"), VLOOKUP(B775, low_weekdays, 2, 0),
    AND(H775="Saturday", J775="Low season"), VLOOKUP(B775, low_saturday, 2, 0),
    AND(H775="Sunday", J775="Low season"), VLOOKUP(B775, low_sunday, 2, 0),
    TRUE, "error")</f>
        <v>Off-peak</v>
      </c>
    </row>
    <row r="776" spans="1:11" x14ac:dyDescent="0.25">
      <c r="A776" s="111">
        <v>45154</v>
      </c>
      <c r="B776" s="86">
        <v>0.97916666666666696</v>
      </c>
      <c r="C776" s="91">
        <v>32</v>
      </c>
      <c r="D776" s="118">
        <v>47</v>
      </c>
      <c r="E776" s="119">
        <v>0.95833333333333304</v>
      </c>
      <c r="F776" s="119">
        <v>0.97916666666666696</v>
      </c>
      <c r="G776" s="115">
        <f t="shared" si="37"/>
        <v>4</v>
      </c>
      <c r="H776" s="116" t="str" cm="1">
        <f t="array" ref="H776">_xlfn.IFS((G776&gt;=2)*(G776&lt;=6), "Weekday", G776=7, "Saturday", G776=1, "Sunday")</f>
        <v>Weekday</v>
      </c>
      <c r="I776" s="116">
        <f t="shared" si="38"/>
        <v>8</v>
      </c>
      <c r="J776" s="116" t="str">
        <f t="shared" si="36"/>
        <v>High season</v>
      </c>
      <c r="K776" s="117" t="str" cm="1">
        <f t="array" ref="K776">_xlfn.IFS(AND(H776="Weekday", J776="High season"), VLOOKUP(B776, high_weekday, 2, 0),
    AND(H776="Saturday", J776="High season"), VLOOKUP(B776, high_saturday, 2, 0),
    AND(H776="Sunday", J776="High season"), VLOOKUP(B776, high_sunday, 2, 0),
    AND(H776="Weekday", J776="Low season"), VLOOKUP(B776, low_weekdays, 2, 0),
    AND(H776="Saturday", J776="Low season"), VLOOKUP(B776, low_saturday, 2, 0),
    AND(H776="Sunday", J776="Low season"), VLOOKUP(B776, low_sunday, 2, 0),
    TRUE, "error")</f>
        <v>Off-peak</v>
      </c>
    </row>
    <row r="777" spans="1:11" x14ac:dyDescent="0.25">
      <c r="A777" s="111">
        <v>45154</v>
      </c>
      <c r="B777" s="86">
        <v>1</v>
      </c>
      <c r="C777" s="91">
        <v>37</v>
      </c>
      <c r="D777" s="118">
        <v>48</v>
      </c>
      <c r="E777" s="119">
        <v>0.97916666666666696</v>
      </c>
      <c r="F777" s="119">
        <v>1</v>
      </c>
      <c r="G777" s="115">
        <f t="shared" si="37"/>
        <v>4</v>
      </c>
      <c r="H777" s="116" t="str" cm="1">
        <f t="array" ref="H777">_xlfn.IFS((G777&gt;=2)*(G777&lt;=6), "Weekday", G777=7, "Saturday", G777=1, "Sunday")</f>
        <v>Weekday</v>
      </c>
      <c r="I777" s="116">
        <f t="shared" si="38"/>
        <v>8</v>
      </c>
      <c r="J777" s="116" t="str">
        <f t="shared" si="36"/>
        <v>High season</v>
      </c>
      <c r="K777" s="117" t="str" cm="1">
        <f t="array" ref="K777">_xlfn.IFS(AND(H777="Weekday", J777="High season"), VLOOKUP(B777, high_weekday, 2, 0),
    AND(H777="Saturday", J777="High season"), VLOOKUP(B777, high_saturday, 2, 0),
    AND(H777="Sunday", J777="High season"), VLOOKUP(B777, high_sunday, 2, 0),
    AND(H777="Weekday", J777="Low season"), VLOOKUP(B777, low_weekdays, 2, 0),
    AND(H777="Saturday", J777="Low season"), VLOOKUP(B777, low_saturday, 2, 0),
    AND(H777="Sunday", J777="Low season"), VLOOKUP(B777, low_sunday, 2, 0),
    TRUE, "error")</f>
        <v>Off-peak</v>
      </c>
    </row>
    <row r="778" spans="1:11" x14ac:dyDescent="0.25">
      <c r="A778" s="111">
        <v>45155</v>
      </c>
      <c r="B778" s="86">
        <v>2.0833333333333332E-2</v>
      </c>
      <c r="C778" s="91">
        <v>12</v>
      </c>
      <c r="D778" s="118">
        <v>1</v>
      </c>
      <c r="E778" s="119">
        <v>0</v>
      </c>
      <c r="F778" s="119">
        <v>2.0833333333333332E-2</v>
      </c>
      <c r="G778" s="115">
        <f t="shared" si="37"/>
        <v>5</v>
      </c>
      <c r="H778" s="116" t="str" cm="1">
        <f t="array" ref="H778">_xlfn.IFS((G778&gt;=2)*(G778&lt;=6), "Weekday", G778=7, "Saturday", G778=1, "Sunday")</f>
        <v>Weekday</v>
      </c>
      <c r="I778" s="116">
        <f t="shared" si="38"/>
        <v>8</v>
      </c>
      <c r="J778" s="116" t="str">
        <f t="shared" si="36"/>
        <v>High season</v>
      </c>
      <c r="K778" s="117" t="str" cm="1">
        <f t="array" ref="K778">_xlfn.IFS(AND(H778="Weekday", J778="High season"), VLOOKUP(B778, high_weekday, 2, 0),
    AND(H778="Saturday", J778="High season"), VLOOKUP(B778, high_saturday, 2, 0),
    AND(H778="Sunday", J778="High season"), VLOOKUP(B778, high_sunday, 2, 0),
    AND(H778="Weekday", J778="Low season"), VLOOKUP(B778, low_weekdays, 2, 0),
    AND(H778="Saturday", J778="Low season"), VLOOKUP(B778, low_saturday, 2, 0),
    AND(H778="Sunday", J778="Low season"), VLOOKUP(B778, low_sunday, 2, 0),
    TRUE, "error")</f>
        <v>Off-peak</v>
      </c>
    </row>
    <row r="779" spans="1:11" x14ac:dyDescent="0.25">
      <c r="A779" s="111">
        <v>45155</v>
      </c>
      <c r="B779" s="86">
        <v>4.1666666666666664E-2</v>
      </c>
      <c r="C779" s="91">
        <v>10</v>
      </c>
      <c r="D779" s="118">
        <v>2</v>
      </c>
      <c r="E779" s="119">
        <v>2.0833333333333332E-2</v>
      </c>
      <c r="F779" s="119">
        <v>4.1666666666666664E-2</v>
      </c>
      <c r="G779" s="115">
        <f t="shared" si="37"/>
        <v>5</v>
      </c>
      <c r="H779" s="116" t="str" cm="1">
        <f t="array" ref="H779">_xlfn.IFS((G779&gt;=2)*(G779&lt;=6), "Weekday", G779=7, "Saturday", G779=1, "Sunday")</f>
        <v>Weekday</v>
      </c>
      <c r="I779" s="116">
        <f t="shared" si="38"/>
        <v>8</v>
      </c>
      <c r="J779" s="116" t="str">
        <f t="shared" si="36"/>
        <v>High season</v>
      </c>
      <c r="K779" s="117" t="str" cm="1">
        <f t="array" ref="K779">_xlfn.IFS(AND(H779="Weekday", J779="High season"), VLOOKUP(B779, high_weekday, 2, 0),
    AND(H779="Saturday", J779="High season"), VLOOKUP(B779, high_saturday, 2, 0),
    AND(H779="Sunday", J779="High season"), VLOOKUP(B779, high_sunday, 2, 0),
    AND(H779="Weekday", J779="Low season"), VLOOKUP(B779, low_weekdays, 2, 0),
    AND(H779="Saturday", J779="Low season"), VLOOKUP(B779, low_saturday, 2, 0),
    AND(H779="Sunday", J779="Low season"), VLOOKUP(B779, low_sunday, 2, 0),
    TRUE, "error")</f>
        <v>Off-peak</v>
      </c>
    </row>
    <row r="780" spans="1:11" x14ac:dyDescent="0.25">
      <c r="A780" s="111">
        <v>45155</v>
      </c>
      <c r="B780" s="86">
        <v>6.25E-2</v>
      </c>
      <c r="C780" s="91">
        <v>81</v>
      </c>
      <c r="D780" s="118">
        <v>3</v>
      </c>
      <c r="E780" s="119">
        <v>4.1666666666666664E-2</v>
      </c>
      <c r="F780" s="119">
        <v>6.25E-2</v>
      </c>
      <c r="G780" s="115">
        <f t="shared" si="37"/>
        <v>5</v>
      </c>
      <c r="H780" s="116" t="str" cm="1">
        <f t="array" ref="H780">_xlfn.IFS((G780&gt;=2)*(G780&lt;=6), "Weekday", G780=7, "Saturday", G780=1, "Sunday")</f>
        <v>Weekday</v>
      </c>
      <c r="I780" s="116">
        <f t="shared" si="38"/>
        <v>8</v>
      </c>
      <c r="J780" s="116" t="str">
        <f t="shared" si="36"/>
        <v>High season</v>
      </c>
      <c r="K780" s="117" t="str" cm="1">
        <f t="array" ref="K780">_xlfn.IFS(AND(H780="Weekday", J780="High season"), VLOOKUP(B780, high_weekday, 2, 0),
    AND(H780="Saturday", J780="High season"), VLOOKUP(B780, high_saturday, 2, 0),
    AND(H780="Sunday", J780="High season"), VLOOKUP(B780, high_sunday, 2, 0),
    AND(H780="Weekday", J780="Low season"), VLOOKUP(B780, low_weekdays, 2, 0),
    AND(H780="Saturday", J780="Low season"), VLOOKUP(B780, low_saturday, 2, 0),
    AND(H780="Sunday", J780="Low season"), VLOOKUP(B780, low_sunday, 2, 0),
    TRUE, "error")</f>
        <v>Off-peak</v>
      </c>
    </row>
    <row r="781" spans="1:11" x14ac:dyDescent="0.25">
      <c r="A781" s="111">
        <v>45155</v>
      </c>
      <c r="B781" s="86">
        <v>8.3333333333333301E-2</v>
      </c>
      <c r="C781" s="91">
        <v>34</v>
      </c>
      <c r="D781" s="118">
        <v>4</v>
      </c>
      <c r="E781" s="119">
        <v>6.25E-2</v>
      </c>
      <c r="F781" s="119">
        <v>8.3333333333333301E-2</v>
      </c>
      <c r="G781" s="115">
        <f t="shared" si="37"/>
        <v>5</v>
      </c>
      <c r="H781" s="116" t="str" cm="1">
        <f t="array" ref="H781">_xlfn.IFS((G781&gt;=2)*(G781&lt;=6), "Weekday", G781=7, "Saturday", G781=1, "Sunday")</f>
        <v>Weekday</v>
      </c>
      <c r="I781" s="116">
        <f t="shared" si="38"/>
        <v>8</v>
      </c>
      <c r="J781" s="116" t="str">
        <f t="shared" si="36"/>
        <v>High season</v>
      </c>
      <c r="K781" s="117" t="str" cm="1">
        <f t="array" ref="K781">_xlfn.IFS(AND(H781="Weekday", J781="High season"), VLOOKUP(B781, high_weekday, 2, 0),
    AND(H781="Saturday", J781="High season"), VLOOKUP(B781, high_saturday, 2, 0),
    AND(H781="Sunday", J781="High season"), VLOOKUP(B781, high_sunday, 2, 0),
    AND(H781="Weekday", J781="Low season"), VLOOKUP(B781, low_weekdays, 2, 0),
    AND(H781="Saturday", J781="Low season"), VLOOKUP(B781, low_saturday, 2, 0),
    AND(H781="Sunday", J781="Low season"), VLOOKUP(B781, low_sunday, 2, 0),
    TRUE, "error")</f>
        <v>Off-peak</v>
      </c>
    </row>
    <row r="782" spans="1:11" x14ac:dyDescent="0.25">
      <c r="A782" s="111">
        <v>45155</v>
      </c>
      <c r="B782" s="86">
        <v>0.104166666666667</v>
      </c>
      <c r="C782" s="91">
        <v>67</v>
      </c>
      <c r="D782" s="118">
        <v>5</v>
      </c>
      <c r="E782" s="119">
        <v>8.3333333333333301E-2</v>
      </c>
      <c r="F782" s="119">
        <v>0.104166666666667</v>
      </c>
      <c r="G782" s="115">
        <f t="shared" si="37"/>
        <v>5</v>
      </c>
      <c r="H782" s="116" t="str" cm="1">
        <f t="array" ref="H782">_xlfn.IFS((G782&gt;=2)*(G782&lt;=6), "Weekday", G782=7, "Saturday", G782=1, "Sunday")</f>
        <v>Weekday</v>
      </c>
      <c r="I782" s="116">
        <f t="shared" si="38"/>
        <v>8</v>
      </c>
      <c r="J782" s="116" t="str">
        <f t="shared" si="36"/>
        <v>High season</v>
      </c>
      <c r="K782" s="117" t="str" cm="1">
        <f t="array" ref="K782">_xlfn.IFS(AND(H782="Weekday", J782="High season"), VLOOKUP(B782, high_weekday, 2, 0),
    AND(H782="Saturday", J782="High season"), VLOOKUP(B782, high_saturday, 2, 0),
    AND(H782="Sunday", J782="High season"), VLOOKUP(B782, high_sunday, 2, 0),
    AND(H782="Weekday", J782="Low season"), VLOOKUP(B782, low_weekdays, 2, 0),
    AND(H782="Saturday", J782="Low season"), VLOOKUP(B782, low_saturday, 2, 0),
    AND(H782="Sunday", J782="Low season"), VLOOKUP(B782, low_sunday, 2, 0),
    TRUE, "error")</f>
        <v>Off-peak</v>
      </c>
    </row>
    <row r="783" spans="1:11" x14ac:dyDescent="0.25">
      <c r="A783" s="111">
        <v>45155</v>
      </c>
      <c r="B783" s="86">
        <v>0.125</v>
      </c>
      <c r="C783" s="91">
        <v>26</v>
      </c>
      <c r="D783" s="118">
        <v>6</v>
      </c>
      <c r="E783" s="119">
        <v>0.104166666666667</v>
      </c>
      <c r="F783" s="119">
        <v>0.125</v>
      </c>
      <c r="G783" s="115">
        <f t="shared" si="37"/>
        <v>5</v>
      </c>
      <c r="H783" s="116" t="str" cm="1">
        <f t="array" ref="H783">_xlfn.IFS((G783&gt;=2)*(G783&lt;=6), "Weekday", G783=7, "Saturday", G783=1, "Sunday")</f>
        <v>Weekday</v>
      </c>
      <c r="I783" s="116">
        <f t="shared" si="38"/>
        <v>8</v>
      </c>
      <c r="J783" s="116" t="str">
        <f t="shared" si="36"/>
        <v>High season</v>
      </c>
      <c r="K783" s="117" t="str" cm="1">
        <f t="array" ref="K783">_xlfn.IFS(AND(H783="Weekday", J783="High season"), VLOOKUP(B783, high_weekday, 2, 0),
    AND(H783="Saturday", J783="High season"), VLOOKUP(B783, high_saturday, 2, 0),
    AND(H783="Sunday", J783="High season"), VLOOKUP(B783, high_sunday, 2, 0),
    AND(H783="Weekday", J783="Low season"), VLOOKUP(B783, low_weekdays, 2, 0),
    AND(H783="Saturday", J783="Low season"), VLOOKUP(B783, low_saturday, 2, 0),
    AND(H783="Sunday", J783="Low season"), VLOOKUP(B783, low_sunday, 2, 0),
    TRUE, "error")</f>
        <v>Off-peak</v>
      </c>
    </row>
    <row r="784" spans="1:11" x14ac:dyDescent="0.25">
      <c r="A784" s="111">
        <v>45155</v>
      </c>
      <c r="B784" s="86">
        <v>0.14583333333333301</v>
      </c>
      <c r="C784" s="91">
        <v>22</v>
      </c>
      <c r="D784" s="118">
        <v>7</v>
      </c>
      <c r="E784" s="119">
        <v>0.125</v>
      </c>
      <c r="F784" s="119">
        <v>0.14583333333333301</v>
      </c>
      <c r="G784" s="115">
        <f t="shared" si="37"/>
        <v>5</v>
      </c>
      <c r="H784" s="116" t="str" cm="1">
        <f t="array" ref="H784">_xlfn.IFS((G784&gt;=2)*(G784&lt;=6), "Weekday", G784=7, "Saturday", G784=1, "Sunday")</f>
        <v>Weekday</v>
      </c>
      <c r="I784" s="116">
        <f t="shared" si="38"/>
        <v>8</v>
      </c>
      <c r="J784" s="116" t="str">
        <f t="shared" si="36"/>
        <v>High season</v>
      </c>
      <c r="K784" s="117" t="str" cm="1">
        <f t="array" ref="K784">_xlfn.IFS(AND(H784="Weekday", J784="High season"), VLOOKUP(B784, high_weekday, 2, 0),
    AND(H784="Saturday", J784="High season"), VLOOKUP(B784, high_saturday, 2, 0),
    AND(H784="Sunday", J784="High season"), VLOOKUP(B784, high_sunday, 2, 0),
    AND(H784="Weekday", J784="Low season"), VLOOKUP(B784, low_weekdays, 2, 0),
    AND(H784="Saturday", J784="Low season"), VLOOKUP(B784, low_saturday, 2, 0),
    AND(H784="Sunday", J784="Low season"), VLOOKUP(B784, low_sunday, 2, 0),
    TRUE, "error")</f>
        <v>Off-peak</v>
      </c>
    </row>
    <row r="785" spans="1:11" x14ac:dyDescent="0.25">
      <c r="A785" s="111">
        <v>45155</v>
      </c>
      <c r="B785" s="86">
        <v>0.16666666666666699</v>
      </c>
      <c r="C785" s="91">
        <v>69</v>
      </c>
      <c r="D785" s="118">
        <v>8</v>
      </c>
      <c r="E785" s="119">
        <v>0.14583333333333301</v>
      </c>
      <c r="F785" s="119">
        <v>0.16666666666666699</v>
      </c>
      <c r="G785" s="115">
        <f t="shared" si="37"/>
        <v>5</v>
      </c>
      <c r="H785" s="116" t="str" cm="1">
        <f t="array" ref="H785">_xlfn.IFS((G785&gt;=2)*(G785&lt;=6), "Weekday", G785=7, "Saturday", G785=1, "Sunday")</f>
        <v>Weekday</v>
      </c>
      <c r="I785" s="116">
        <f t="shared" si="38"/>
        <v>8</v>
      </c>
      <c r="J785" s="116" t="str">
        <f t="shared" si="36"/>
        <v>High season</v>
      </c>
      <c r="K785" s="117" t="str" cm="1">
        <f t="array" ref="K785">_xlfn.IFS(AND(H785="Weekday", J785="High season"), VLOOKUP(B785, high_weekday, 2, 0),
    AND(H785="Saturday", J785="High season"), VLOOKUP(B785, high_saturday, 2, 0),
    AND(H785="Sunday", J785="High season"), VLOOKUP(B785, high_sunday, 2, 0),
    AND(H785="Weekday", J785="Low season"), VLOOKUP(B785, low_weekdays, 2, 0),
    AND(H785="Saturday", J785="Low season"), VLOOKUP(B785, low_saturday, 2, 0),
    AND(H785="Sunday", J785="Low season"), VLOOKUP(B785, low_sunday, 2, 0),
    TRUE, "error")</f>
        <v>Off-peak</v>
      </c>
    </row>
    <row r="786" spans="1:11" x14ac:dyDescent="0.25">
      <c r="A786" s="111">
        <v>45155</v>
      </c>
      <c r="B786" s="86">
        <v>0.1875</v>
      </c>
      <c r="C786" s="91">
        <v>88</v>
      </c>
      <c r="D786" s="118">
        <v>9</v>
      </c>
      <c r="E786" s="119">
        <v>0.16666666666666699</v>
      </c>
      <c r="F786" s="119">
        <v>0.1875</v>
      </c>
      <c r="G786" s="115">
        <f t="shared" si="37"/>
        <v>5</v>
      </c>
      <c r="H786" s="116" t="str" cm="1">
        <f t="array" ref="H786">_xlfn.IFS((G786&gt;=2)*(G786&lt;=6), "Weekday", G786=7, "Saturday", G786=1, "Sunday")</f>
        <v>Weekday</v>
      </c>
      <c r="I786" s="116">
        <f t="shared" si="38"/>
        <v>8</v>
      </c>
      <c r="J786" s="116" t="str">
        <f t="shared" si="36"/>
        <v>High season</v>
      </c>
      <c r="K786" s="117" t="str" cm="1">
        <f t="array" ref="K786">_xlfn.IFS(AND(H786="Weekday", J786="High season"), VLOOKUP(B786, high_weekday, 2, 0),
    AND(H786="Saturday", J786="High season"), VLOOKUP(B786, high_saturday, 2, 0),
    AND(H786="Sunday", J786="High season"), VLOOKUP(B786, high_sunday, 2, 0),
    AND(H786="Weekday", J786="Low season"), VLOOKUP(B786, low_weekdays, 2, 0),
    AND(H786="Saturday", J786="Low season"), VLOOKUP(B786, low_saturday, 2, 0),
    AND(H786="Sunday", J786="Low season"), VLOOKUP(B786, low_sunday, 2, 0),
    TRUE, "error")</f>
        <v>Off-peak</v>
      </c>
    </row>
    <row r="787" spans="1:11" x14ac:dyDescent="0.25">
      <c r="A787" s="111">
        <v>45155</v>
      </c>
      <c r="B787" s="86">
        <v>0.20833333333333301</v>
      </c>
      <c r="C787" s="91">
        <v>15</v>
      </c>
      <c r="D787" s="118">
        <v>10</v>
      </c>
      <c r="E787" s="119">
        <v>0.1875</v>
      </c>
      <c r="F787" s="119">
        <v>0.20833333333333301</v>
      </c>
      <c r="G787" s="115">
        <f t="shared" si="37"/>
        <v>5</v>
      </c>
      <c r="H787" s="116" t="str" cm="1">
        <f t="array" ref="H787">_xlfn.IFS((G787&gt;=2)*(G787&lt;=6), "Weekday", G787=7, "Saturday", G787=1, "Sunday")</f>
        <v>Weekday</v>
      </c>
      <c r="I787" s="116">
        <f t="shared" si="38"/>
        <v>8</v>
      </c>
      <c r="J787" s="116" t="str">
        <f t="shared" si="36"/>
        <v>High season</v>
      </c>
      <c r="K787" s="117" t="str" cm="1">
        <f t="array" ref="K787">_xlfn.IFS(AND(H787="Weekday", J787="High season"), VLOOKUP(B787, high_weekday, 2, 0),
    AND(H787="Saturday", J787="High season"), VLOOKUP(B787, high_saturday, 2, 0),
    AND(H787="Sunday", J787="High season"), VLOOKUP(B787, high_sunday, 2, 0),
    AND(H787="Weekday", J787="Low season"), VLOOKUP(B787, low_weekdays, 2, 0),
    AND(H787="Saturday", J787="Low season"), VLOOKUP(B787, low_saturday, 2, 0),
    AND(H787="Sunday", J787="Low season"), VLOOKUP(B787, low_sunday, 2, 0),
    TRUE, "error")</f>
        <v>Off-peak</v>
      </c>
    </row>
    <row r="788" spans="1:11" x14ac:dyDescent="0.25">
      <c r="A788" s="111">
        <v>45155</v>
      </c>
      <c r="B788" s="86">
        <v>0.22916666666666699</v>
      </c>
      <c r="C788" s="91">
        <v>22</v>
      </c>
      <c r="D788" s="118">
        <v>11</v>
      </c>
      <c r="E788" s="119">
        <v>0.20833333333333301</v>
      </c>
      <c r="F788" s="119">
        <v>0.22916666666666699</v>
      </c>
      <c r="G788" s="115">
        <f t="shared" si="37"/>
        <v>5</v>
      </c>
      <c r="H788" s="116" t="str" cm="1">
        <f t="array" ref="H788">_xlfn.IFS((G788&gt;=2)*(G788&lt;=6), "Weekday", G788=7, "Saturday", G788=1, "Sunday")</f>
        <v>Weekday</v>
      </c>
      <c r="I788" s="116">
        <f t="shared" si="38"/>
        <v>8</v>
      </c>
      <c r="J788" s="116" t="str">
        <f t="shared" si="36"/>
        <v>High season</v>
      </c>
      <c r="K788" s="117" t="str" cm="1">
        <f t="array" ref="K788">_xlfn.IFS(AND(H788="Weekday", J788="High season"), VLOOKUP(B788, high_weekday, 2, 0),
    AND(H788="Saturday", J788="High season"), VLOOKUP(B788, high_saturday, 2, 0),
    AND(H788="Sunday", J788="High season"), VLOOKUP(B788, high_sunday, 2, 0),
    AND(H788="Weekday", J788="Low season"), VLOOKUP(B788, low_weekdays, 2, 0),
    AND(H788="Saturday", J788="Low season"), VLOOKUP(B788, low_saturday, 2, 0),
    AND(H788="Sunday", J788="Low season"), VLOOKUP(B788, low_sunday, 2, 0),
    TRUE, "error")</f>
        <v>Off-peak</v>
      </c>
    </row>
    <row r="789" spans="1:11" x14ac:dyDescent="0.25">
      <c r="A789" s="111">
        <v>45155</v>
      </c>
      <c r="B789" s="86">
        <v>0.25</v>
      </c>
      <c r="C789" s="91">
        <v>20</v>
      </c>
      <c r="D789" s="118">
        <v>12</v>
      </c>
      <c r="E789" s="119">
        <v>0.22916666666666699</v>
      </c>
      <c r="F789" s="119">
        <v>0.25</v>
      </c>
      <c r="G789" s="115">
        <f t="shared" si="37"/>
        <v>5</v>
      </c>
      <c r="H789" s="116" t="str" cm="1">
        <f t="array" ref="H789">_xlfn.IFS((G789&gt;=2)*(G789&lt;=6), "Weekday", G789=7, "Saturday", G789=1, "Sunday")</f>
        <v>Weekday</v>
      </c>
      <c r="I789" s="116">
        <f t="shared" si="38"/>
        <v>8</v>
      </c>
      <c r="J789" s="116" t="str">
        <f t="shared" si="36"/>
        <v>High season</v>
      </c>
      <c r="K789" s="117" t="str" cm="1">
        <f t="array" ref="K789">_xlfn.IFS(AND(H789="Weekday", J789="High season"), VLOOKUP(B789, high_weekday, 2, 0),
    AND(H789="Saturday", J789="High season"), VLOOKUP(B789, high_saturday, 2, 0),
    AND(H789="Sunday", J789="High season"), VLOOKUP(B789, high_sunday, 2, 0),
    AND(H789="Weekday", J789="Low season"), VLOOKUP(B789, low_weekdays, 2, 0),
    AND(H789="Saturday", J789="Low season"), VLOOKUP(B789, low_saturday, 2, 0),
    AND(H789="Sunday", J789="Low season"), VLOOKUP(B789, low_sunday, 2, 0),
    TRUE, "error")</f>
        <v>Off-peak</v>
      </c>
    </row>
    <row r="790" spans="1:11" x14ac:dyDescent="0.25">
      <c r="A790" s="111">
        <v>45155</v>
      </c>
      <c r="B790" s="86">
        <v>0.27083333333333298</v>
      </c>
      <c r="C790" s="91">
        <v>93</v>
      </c>
      <c r="D790" s="118">
        <v>13</v>
      </c>
      <c r="E790" s="119">
        <v>0.25</v>
      </c>
      <c r="F790" s="119">
        <v>0.27083333333333298</v>
      </c>
      <c r="G790" s="115">
        <f t="shared" si="37"/>
        <v>5</v>
      </c>
      <c r="H790" s="116" t="str" cm="1">
        <f t="array" ref="H790">_xlfn.IFS((G790&gt;=2)*(G790&lt;=6), "Weekday", G790=7, "Saturday", G790=1, "Sunday")</f>
        <v>Weekday</v>
      </c>
      <c r="I790" s="116">
        <f t="shared" si="38"/>
        <v>8</v>
      </c>
      <c r="J790" s="116" t="str">
        <f t="shared" si="36"/>
        <v>High season</v>
      </c>
      <c r="K790" s="117" t="str" cm="1">
        <f t="array" ref="K790">_xlfn.IFS(AND(H790="Weekday", J790="High season"), VLOOKUP(B790, high_weekday, 2, 0),
    AND(H790="Saturday", J790="High season"), VLOOKUP(B790, high_saturday, 2, 0),
    AND(H790="Sunday", J790="High season"), VLOOKUP(B790, high_sunday, 2, 0),
    AND(H790="Weekday", J790="Low season"), VLOOKUP(B790, low_weekdays, 2, 0),
    AND(H790="Saturday", J790="Low season"), VLOOKUP(B790, low_saturday, 2, 0),
    AND(H790="Sunday", J790="Low season"), VLOOKUP(B790, low_sunday, 2, 0),
    TRUE, "error")</f>
        <v>Peak</v>
      </c>
    </row>
    <row r="791" spans="1:11" x14ac:dyDescent="0.25">
      <c r="A791" s="111">
        <v>45155</v>
      </c>
      <c r="B791" s="86">
        <v>0.29166666666666702</v>
      </c>
      <c r="C791" s="91">
        <v>95</v>
      </c>
      <c r="D791" s="118">
        <v>14</v>
      </c>
      <c r="E791" s="119">
        <v>0.27083333333333298</v>
      </c>
      <c r="F791" s="119">
        <v>0.29166666666666702</v>
      </c>
      <c r="G791" s="115">
        <f t="shared" si="37"/>
        <v>5</v>
      </c>
      <c r="H791" s="116" t="str" cm="1">
        <f t="array" ref="H791">_xlfn.IFS((G791&gt;=2)*(G791&lt;=6), "Weekday", G791=7, "Saturday", G791=1, "Sunday")</f>
        <v>Weekday</v>
      </c>
      <c r="I791" s="116">
        <f t="shared" si="38"/>
        <v>8</v>
      </c>
      <c r="J791" s="116" t="str">
        <f t="shared" si="36"/>
        <v>High season</v>
      </c>
      <c r="K791" s="117" t="str" cm="1">
        <f t="array" ref="K791">_xlfn.IFS(AND(H791="Weekday", J791="High season"), VLOOKUP(B791, high_weekday, 2, 0),
    AND(H791="Saturday", J791="High season"), VLOOKUP(B791, high_saturday, 2, 0),
    AND(H791="Sunday", J791="High season"), VLOOKUP(B791, high_sunday, 2, 0),
    AND(H791="Weekday", J791="Low season"), VLOOKUP(B791, low_weekdays, 2, 0),
    AND(H791="Saturday", J791="Low season"), VLOOKUP(B791, low_saturday, 2, 0),
    AND(H791="Sunday", J791="Low season"), VLOOKUP(B791, low_sunday, 2, 0),
    TRUE, "error")</f>
        <v>Peak</v>
      </c>
    </row>
    <row r="792" spans="1:11" x14ac:dyDescent="0.25">
      <c r="A792" s="111">
        <v>45155</v>
      </c>
      <c r="B792" s="86">
        <v>0.3125</v>
      </c>
      <c r="C792" s="91">
        <v>89</v>
      </c>
      <c r="D792" s="118">
        <v>15</v>
      </c>
      <c r="E792" s="119">
        <v>0.29166666666666702</v>
      </c>
      <c r="F792" s="119">
        <v>0.3125</v>
      </c>
      <c r="G792" s="115">
        <f t="shared" si="37"/>
        <v>5</v>
      </c>
      <c r="H792" s="116" t="str" cm="1">
        <f t="array" ref="H792">_xlfn.IFS((G792&gt;=2)*(G792&lt;=6), "Weekday", G792=7, "Saturday", G792=1, "Sunday")</f>
        <v>Weekday</v>
      </c>
      <c r="I792" s="116">
        <f t="shared" si="38"/>
        <v>8</v>
      </c>
      <c r="J792" s="116" t="str">
        <f t="shared" si="36"/>
        <v>High season</v>
      </c>
      <c r="K792" s="117" t="str" cm="1">
        <f t="array" ref="K792">_xlfn.IFS(AND(H792="Weekday", J792="High season"), VLOOKUP(B792, high_weekday, 2, 0),
    AND(H792="Saturday", J792="High season"), VLOOKUP(B792, high_saturday, 2, 0),
    AND(H792="Sunday", J792="High season"), VLOOKUP(B792, high_sunday, 2, 0),
    AND(H792="Weekday", J792="Low season"), VLOOKUP(B792, low_weekdays, 2, 0),
    AND(H792="Saturday", J792="Low season"), VLOOKUP(B792, low_saturday, 2, 0),
    AND(H792="Sunday", J792="Low season"), VLOOKUP(B792, low_sunday, 2, 0),
    TRUE, "error")</f>
        <v>Peak</v>
      </c>
    </row>
    <row r="793" spans="1:11" x14ac:dyDescent="0.25">
      <c r="A793" s="111">
        <v>45155</v>
      </c>
      <c r="B793" s="86">
        <v>0.33333333333333298</v>
      </c>
      <c r="C793" s="91">
        <v>86</v>
      </c>
      <c r="D793" s="118">
        <v>16</v>
      </c>
      <c r="E793" s="119">
        <v>0.3125</v>
      </c>
      <c r="F793" s="119">
        <v>0.33333333333333298</v>
      </c>
      <c r="G793" s="115">
        <f t="shared" si="37"/>
        <v>5</v>
      </c>
      <c r="H793" s="116" t="str" cm="1">
        <f t="array" ref="H793">_xlfn.IFS((G793&gt;=2)*(G793&lt;=6), "Weekday", G793=7, "Saturday", G793=1, "Sunday")</f>
        <v>Weekday</v>
      </c>
      <c r="I793" s="116">
        <f t="shared" si="38"/>
        <v>8</v>
      </c>
      <c r="J793" s="116" t="str">
        <f t="shared" si="36"/>
        <v>High season</v>
      </c>
      <c r="K793" s="117" t="str" cm="1">
        <f t="array" ref="K793">_xlfn.IFS(AND(H793="Weekday", J793="High season"), VLOOKUP(B793, high_weekday, 2, 0),
    AND(H793="Saturday", J793="High season"), VLOOKUP(B793, high_saturday, 2, 0),
    AND(H793="Sunday", J793="High season"), VLOOKUP(B793, high_sunday, 2, 0),
    AND(H793="Weekday", J793="Low season"), VLOOKUP(B793, low_weekdays, 2, 0),
    AND(H793="Saturday", J793="Low season"), VLOOKUP(B793, low_saturday, 2, 0),
    AND(H793="Sunday", J793="Low season"), VLOOKUP(B793, low_sunday, 2, 0),
    TRUE, "error")</f>
        <v>Peak</v>
      </c>
    </row>
    <row r="794" spans="1:11" x14ac:dyDescent="0.25">
      <c r="A794" s="111">
        <v>45155</v>
      </c>
      <c r="B794" s="86">
        <v>0.35416666666666702</v>
      </c>
      <c r="C794" s="91">
        <v>56</v>
      </c>
      <c r="D794" s="118">
        <v>17</v>
      </c>
      <c r="E794" s="119">
        <v>0.33333333333333298</v>
      </c>
      <c r="F794" s="119">
        <v>0.35416666666666702</v>
      </c>
      <c r="G794" s="115">
        <f t="shared" si="37"/>
        <v>5</v>
      </c>
      <c r="H794" s="116" t="str" cm="1">
        <f t="array" ref="H794">_xlfn.IFS((G794&gt;=2)*(G794&lt;=6), "Weekday", G794=7, "Saturday", G794=1, "Sunday")</f>
        <v>Weekday</v>
      </c>
      <c r="I794" s="116">
        <f t="shared" si="38"/>
        <v>8</v>
      </c>
      <c r="J794" s="116" t="str">
        <f t="shared" si="36"/>
        <v>High season</v>
      </c>
      <c r="K794" s="117" t="str" cm="1">
        <f t="array" ref="K794">_xlfn.IFS(AND(H794="Weekday", J794="High season"), VLOOKUP(B794, high_weekday, 2, 0),
    AND(H794="Saturday", J794="High season"), VLOOKUP(B794, high_saturday, 2, 0),
    AND(H794="Sunday", J794="High season"), VLOOKUP(B794, high_sunday, 2, 0),
    AND(H794="Weekday", J794="Low season"), VLOOKUP(B794, low_weekdays, 2, 0),
    AND(H794="Saturday", J794="Low season"), VLOOKUP(B794, low_saturday, 2, 0),
    AND(H794="Sunday", J794="Low season"), VLOOKUP(B794, low_sunday, 2, 0),
    TRUE, "error")</f>
        <v>Peak</v>
      </c>
    </row>
    <row r="795" spans="1:11" x14ac:dyDescent="0.25">
      <c r="A795" s="111">
        <v>45155</v>
      </c>
      <c r="B795" s="86">
        <v>0.375</v>
      </c>
      <c r="C795" s="91">
        <v>62</v>
      </c>
      <c r="D795" s="118">
        <v>18</v>
      </c>
      <c r="E795" s="119">
        <v>0.35416666666666702</v>
      </c>
      <c r="F795" s="119">
        <v>0.375</v>
      </c>
      <c r="G795" s="115">
        <f t="shared" si="37"/>
        <v>5</v>
      </c>
      <c r="H795" s="116" t="str" cm="1">
        <f t="array" ref="H795">_xlfn.IFS((G795&gt;=2)*(G795&lt;=6), "Weekday", G795=7, "Saturday", G795=1, "Sunday")</f>
        <v>Weekday</v>
      </c>
      <c r="I795" s="116">
        <f t="shared" si="38"/>
        <v>8</v>
      </c>
      <c r="J795" s="116" t="str">
        <f t="shared" si="36"/>
        <v>High season</v>
      </c>
      <c r="K795" s="117" t="str" cm="1">
        <f t="array" ref="K795">_xlfn.IFS(AND(H795="Weekday", J795="High season"), VLOOKUP(B795, high_weekday, 2, 0),
    AND(H795="Saturday", J795="High season"), VLOOKUP(B795, high_saturday, 2, 0),
    AND(H795="Sunday", J795="High season"), VLOOKUP(B795, high_sunday, 2, 0),
    AND(H795="Weekday", J795="Low season"), VLOOKUP(B795, low_weekdays, 2, 0),
    AND(H795="Saturday", J795="Low season"), VLOOKUP(B795, low_saturday, 2, 0),
    AND(H795="Sunday", J795="Low season"), VLOOKUP(B795, low_sunday, 2, 0),
    TRUE, "error")</f>
        <v>Peak</v>
      </c>
    </row>
    <row r="796" spans="1:11" x14ac:dyDescent="0.25">
      <c r="A796" s="111">
        <v>45155</v>
      </c>
      <c r="B796" s="86">
        <v>0.39583333333333298</v>
      </c>
      <c r="C796" s="91">
        <v>82</v>
      </c>
      <c r="D796" s="118">
        <v>19</v>
      </c>
      <c r="E796" s="119">
        <v>0.375</v>
      </c>
      <c r="F796" s="119">
        <v>0.39583333333333298</v>
      </c>
      <c r="G796" s="115">
        <f t="shared" si="37"/>
        <v>5</v>
      </c>
      <c r="H796" s="116" t="str" cm="1">
        <f t="array" ref="H796">_xlfn.IFS((G796&gt;=2)*(G796&lt;=6), "Weekday", G796=7, "Saturday", G796=1, "Sunday")</f>
        <v>Weekday</v>
      </c>
      <c r="I796" s="116">
        <f t="shared" si="38"/>
        <v>8</v>
      </c>
      <c r="J796" s="116" t="str">
        <f t="shared" si="36"/>
        <v>High season</v>
      </c>
      <c r="K796" s="117" t="str" cm="1">
        <f t="array" ref="K796">_xlfn.IFS(AND(H796="Weekday", J796="High season"), VLOOKUP(B796, high_weekday, 2, 0),
    AND(H796="Saturday", J796="High season"), VLOOKUP(B796, high_saturday, 2, 0),
    AND(H796="Sunday", J796="High season"), VLOOKUP(B796, high_sunday, 2, 0),
    AND(H796="Weekday", J796="Low season"), VLOOKUP(B796, low_weekdays, 2, 0),
    AND(H796="Saturday", J796="Low season"), VLOOKUP(B796, low_saturday, 2, 0),
    AND(H796="Sunday", J796="Low season"), VLOOKUP(B796, low_sunday, 2, 0),
    TRUE, "error")</f>
        <v>Standard</v>
      </c>
    </row>
    <row r="797" spans="1:11" x14ac:dyDescent="0.25">
      <c r="A797" s="111">
        <v>45155</v>
      </c>
      <c r="B797" s="86">
        <v>0.41666666666666702</v>
      </c>
      <c r="C797" s="91">
        <v>94</v>
      </c>
      <c r="D797" s="118">
        <v>20</v>
      </c>
      <c r="E797" s="119">
        <v>0.39583333333333298</v>
      </c>
      <c r="F797" s="119">
        <v>0.41666666666666702</v>
      </c>
      <c r="G797" s="115">
        <f t="shared" si="37"/>
        <v>5</v>
      </c>
      <c r="H797" s="116" t="str" cm="1">
        <f t="array" ref="H797">_xlfn.IFS((G797&gt;=2)*(G797&lt;=6), "Weekday", G797=7, "Saturday", G797=1, "Sunday")</f>
        <v>Weekday</v>
      </c>
      <c r="I797" s="116">
        <f t="shared" si="38"/>
        <v>8</v>
      </c>
      <c r="J797" s="116" t="str">
        <f t="shared" si="36"/>
        <v>High season</v>
      </c>
      <c r="K797" s="117" t="str" cm="1">
        <f t="array" ref="K797">_xlfn.IFS(AND(H797="Weekday", J797="High season"), VLOOKUP(B797, high_weekday, 2, 0),
    AND(H797="Saturday", J797="High season"), VLOOKUP(B797, high_saturday, 2, 0),
    AND(H797="Sunday", J797="High season"), VLOOKUP(B797, high_sunday, 2, 0),
    AND(H797="Weekday", J797="Low season"), VLOOKUP(B797, low_weekdays, 2, 0),
    AND(H797="Saturday", J797="Low season"), VLOOKUP(B797, low_saturday, 2, 0),
    AND(H797="Sunday", J797="Low season"), VLOOKUP(B797, low_sunday, 2, 0),
    TRUE, "error")</f>
        <v>Standard</v>
      </c>
    </row>
    <row r="798" spans="1:11" x14ac:dyDescent="0.25">
      <c r="A798" s="111">
        <v>45155</v>
      </c>
      <c r="B798" s="86">
        <v>0.4375</v>
      </c>
      <c r="C798" s="91">
        <v>96</v>
      </c>
      <c r="D798" s="118">
        <v>21</v>
      </c>
      <c r="E798" s="119">
        <v>0.41666666666666702</v>
      </c>
      <c r="F798" s="119">
        <v>0.4375</v>
      </c>
      <c r="G798" s="115">
        <f t="shared" si="37"/>
        <v>5</v>
      </c>
      <c r="H798" s="116" t="str" cm="1">
        <f t="array" ref="H798">_xlfn.IFS((G798&gt;=2)*(G798&lt;=6), "Weekday", G798=7, "Saturday", G798=1, "Sunday")</f>
        <v>Weekday</v>
      </c>
      <c r="I798" s="116">
        <f t="shared" si="38"/>
        <v>8</v>
      </c>
      <c r="J798" s="116" t="str">
        <f t="shared" si="36"/>
        <v>High season</v>
      </c>
      <c r="K798" s="117" t="str" cm="1">
        <f t="array" ref="K798">_xlfn.IFS(AND(H798="Weekday", J798="High season"), VLOOKUP(B798, high_weekday, 2, 0),
    AND(H798="Saturday", J798="High season"), VLOOKUP(B798, high_saturday, 2, 0),
    AND(H798="Sunday", J798="High season"), VLOOKUP(B798, high_sunday, 2, 0),
    AND(H798="Weekday", J798="Low season"), VLOOKUP(B798, low_weekdays, 2, 0),
    AND(H798="Saturday", J798="Low season"), VLOOKUP(B798, low_saturday, 2, 0),
    AND(H798="Sunday", J798="Low season"), VLOOKUP(B798, low_sunday, 2, 0),
    TRUE, "error")</f>
        <v>Standard</v>
      </c>
    </row>
    <row r="799" spans="1:11" x14ac:dyDescent="0.25">
      <c r="A799" s="111">
        <v>45155</v>
      </c>
      <c r="B799" s="86">
        <v>0.45833333333333298</v>
      </c>
      <c r="C799" s="91">
        <v>100</v>
      </c>
      <c r="D799" s="118">
        <v>22</v>
      </c>
      <c r="E799" s="119">
        <v>0.4375</v>
      </c>
      <c r="F799" s="119">
        <v>0.45833333333333298</v>
      </c>
      <c r="G799" s="115">
        <f t="shared" si="37"/>
        <v>5</v>
      </c>
      <c r="H799" s="116" t="str" cm="1">
        <f t="array" ref="H799">_xlfn.IFS((G799&gt;=2)*(G799&lt;=6), "Weekday", G799=7, "Saturday", G799=1, "Sunday")</f>
        <v>Weekday</v>
      </c>
      <c r="I799" s="116">
        <f t="shared" si="38"/>
        <v>8</v>
      </c>
      <c r="J799" s="116" t="str">
        <f t="shared" si="36"/>
        <v>High season</v>
      </c>
      <c r="K799" s="117" t="str" cm="1">
        <f t="array" ref="K799">_xlfn.IFS(AND(H799="Weekday", J799="High season"), VLOOKUP(B799, high_weekday, 2, 0),
    AND(H799="Saturday", J799="High season"), VLOOKUP(B799, high_saturday, 2, 0),
    AND(H799="Sunday", J799="High season"), VLOOKUP(B799, high_sunday, 2, 0),
    AND(H799="Weekday", J799="Low season"), VLOOKUP(B799, low_weekdays, 2, 0),
    AND(H799="Saturday", J799="Low season"), VLOOKUP(B799, low_saturday, 2, 0),
    AND(H799="Sunday", J799="Low season"), VLOOKUP(B799, low_sunday, 2, 0),
    TRUE, "error")</f>
        <v>Standard</v>
      </c>
    </row>
    <row r="800" spans="1:11" x14ac:dyDescent="0.25">
      <c r="A800" s="111">
        <v>45155</v>
      </c>
      <c r="B800" s="86">
        <v>0.47916666666666702</v>
      </c>
      <c r="C800" s="91">
        <v>25</v>
      </c>
      <c r="D800" s="118">
        <v>23</v>
      </c>
      <c r="E800" s="119">
        <v>0.45833333333333298</v>
      </c>
      <c r="F800" s="119">
        <v>0.47916666666666702</v>
      </c>
      <c r="G800" s="115">
        <f t="shared" si="37"/>
        <v>5</v>
      </c>
      <c r="H800" s="116" t="str" cm="1">
        <f t="array" ref="H800">_xlfn.IFS((G800&gt;=2)*(G800&lt;=6), "Weekday", G800=7, "Saturday", G800=1, "Sunday")</f>
        <v>Weekday</v>
      </c>
      <c r="I800" s="116">
        <f t="shared" si="38"/>
        <v>8</v>
      </c>
      <c r="J800" s="116" t="str">
        <f t="shared" si="36"/>
        <v>High season</v>
      </c>
      <c r="K800" s="117" t="str" cm="1">
        <f t="array" ref="K800">_xlfn.IFS(AND(H800="Weekday", J800="High season"), VLOOKUP(B800, high_weekday, 2, 0),
    AND(H800="Saturday", J800="High season"), VLOOKUP(B800, high_saturday, 2, 0),
    AND(H800="Sunday", J800="High season"), VLOOKUP(B800, high_sunday, 2, 0),
    AND(H800="Weekday", J800="Low season"), VLOOKUP(B800, low_weekdays, 2, 0),
    AND(H800="Saturday", J800="Low season"), VLOOKUP(B800, low_saturday, 2, 0),
    AND(H800="Sunday", J800="Low season"), VLOOKUP(B800, low_sunday, 2, 0),
    TRUE, "error")</f>
        <v>Standard</v>
      </c>
    </row>
    <row r="801" spans="1:11" x14ac:dyDescent="0.25">
      <c r="A801" s="111">
        <v>45155</v>
      </c>
      <c r="B801" s="86">
        <v>0.5</v>
      </c>
      <c r="C801" s="91">
        <v>84</v>
      </c>
      <c r="D801" s="118">
        <v>24</v>
      </c>
      <c r="E801" s="119">
        <v>0.47916666666666702</v>
      </c>
      <c r="F801" s="119">
        <v>0.5</v>
      </c>
      <c r="G801" s="115">
        <f t="shared" si="37"/>
        <v>5</v>
      </c>
      <c r="H801" s="116" t="str" cm="1">
        <f t="array" ref="H801">_xlfn.IFS((G801&gt;=2)*(G801&lt;=6), "Weekday", G801=7, "Saturday", G801=1, "Sunday")</f>
        <v>Weekday</v>
      </c>
      <c r="I801" s="116">
        <f t="shared" si="38"/>
        <v>8</v>
      </c>
      <c r="J801" s="116" t="str">
        <f t="shared" si="36"/>
        <v>High season</v>
      </c>
      <c r="K801" s="117" t="str" cm="1">
        <f t="array" ref="K801">_xlfn.IFS(AND(H801="Weekday", J801="High season"), VLOOKUP(B801, high_weekday, 2, 0),
    AND(H801="Saturday", J801="High season"), VLOOKUP(B801, high_saturday, 2, 0),
    AND(H801="Sunday", J801="High season"), VLOOKUP(B801, high_sunday, 2, 0),
    AND(H801="Weekday", J801="Low season"), VLOOKUP(B801, low_weekdays, 2, 0),
    AND(H801="Saturday", J801="Low season"), VLOOKUP(B801, low_saturday, 2, 0),
    AND(H801="Sunday", J801="Low season"), VLOOKUP(B801, low_sunday, 2, 0),
    TRUE, "error")</f>
        <v>Standard</v>
      </c>
    </row>
    <row r="802" spans="1:11" x14ac:dyDescent="0.25">
      <c r="A802" s="111">
        <v>45155</v>
      </c>
      <c r="B802" s="86">
        <v>0.52083333333333304</v>
      </c>
      <c r="C802" s="91">
        <v>94</v>
      </c>
      <c r="D802" s="118">
        <v>25</v>
      </c>
      <c r="E802" s="119">
        <v>0.5</v>
      </c>
      <c r="F802" s="119">
        <v>0.52083333333333304</v>
      </c>
      <c r="G802" s="115">
        <f t="shared" si="37"/>
        <v>5</v>
      </c>
      <c r="H802" s="116" t="str" cm="1">
        <f t="array" ref="H802">_xlfn.IFS((G802&gt;=2)*(G802&lt;=6), "Weekday", G802=7, "Saturday", G802=1, "Sunday")</f>
        <v>Weekday</v>
      </c>
      <c r="I802" s="116">
        <f t="shared" si="38"/>
        <v>8</v>
      </c>
      <c r="J802" s="116" t="str">
        <f t="shared" si="36"/>
        <v>High season</v>
      </c>
      <c r="K802" s="117" t="str" cm="1">
        <f t="array" ref="K802">_xlfn.IFS(AND(H802="Weekday", J802="High season"), VLOOKUP(B802, high_weekday, 2, 0),
    AND(H802="Saturday", J802="High season"), VLOOKUP(B802, high_saturday, 2, 0),
    AND(H802="Sunday", J802="High season"), VLOOKUP(B802, high_sunday, 2, 0),
    AND(H802="Weekday", J802="Low season"), VLOOKUP(B802, low_weekdays, 2, 0),
    AND(H802="Saturday", J802="Low season"), VLOOKUP(B802, low_saturday, 2, 0),
    AND(H802="Sunday", J802="Low season"), VLOOKUP(B802, low_sunday, 2, 0),
    TRUE, "error")</f>
        <v>Standard</v>
      </c>
    </row>
    <row r="803" spans="1:11" x14ac:dyDescent="0.25">
      <c r="A803" s="111">
        <v>45155</v>
      </c>
      <c r="B803" s="86">
        <v>0.54166666666666696</v>
      </c>
      <c r="C803" s="91">
        <v>83</v>
      </c>
      <c r="D803" s="118">
        <v>26</v>
      </c>
      <c r="E803" s="119">
        <v>0.52083333333333304</v>
      </c>
      <c r="F803" s="119">
        <v>0.54166666666666696</v>
      </c>
      <c r="G803" s="115">
        <f t="shared" si="37"/>
        <v>5</v>
      </c>
      <c r="H803" s="116" t="str" cm="1">
        <f t="array" ref="H803">_xlfn.IFS((G803&gt;=2)*(G803&lt;=6), "Weekday", G803=7, "Saturday", G803=1, "Sunday")</f>
        <v>Weekday</v>
      </c>
      <c r="I803" s="116">
        <f t="shared" si="38"/>
        <v>8</v>
      </c>
      <c r="J803" s="116" t="str">
        <f t="shared" si="36"/>
        <v>High season</v>
      </c>
      <c r="K803" s="117" t="str" cm="1">
        <f t="array" ref="K803">_xlfn.IFS(AND(H803="Weekday", J803="High season"), VLOOKUP(B803, high_weekday, 2, 0),
    AND(H803="Saturday", J803="High season"), VLOOKUP(B803, high_saturday, 2, 0),
    AND(H803="Sunday", J803="High season"), VLOOKUP(B803, high_sunday, 2, 0),
    AND(H803="Weekday", J803="Low season"), VLOOKUP(B803, low_weekdays, 2, 0),
    AND(H803="Saturday", J803="Low season"), VLOOKUP(B803, low_saturday, 2, 0),
    AND(H803="Sunday", J803="Low season"), VLOOKUP(B803, low_sunday, 2, 0),
    TRUE, "error")</f>
        <v>Standard</v>
      </c>
    </row>
    <row r="804" spans="1:11" x14ac:dyDescent="0.25">
      <c r="A804" s="111">
        <v>45155</v>
      </c>
      <c r="B804" s="86">
        <v>0.5625</v>
      </c>
      <c r="C804" s="91">
        <v>73</v>
      </c>
      <c r="D804" s="118">
        <v>27</v>
      </c>
      <c r="E804" s="119">
        <v>0.54166666666666696</v>
      </c>
      <c r="F804" s="119">
        <v>0.5625</v>
      </c>
      <c r="G804" s="115">
        <f t="shared" si="37"/>
        <v>5</v>
      </c>
      <c r="H804" s="116" t="str" cm="1">
        <f t="array" ref="H804">_xlfn.IFS((G804&gt;=2)*(G804&lt;=6), "Weekday", G804=7, "Saturday", G804=1, "Sunday")</f>
        <v>Weekday</v>
      </c>
      <c r="I804" s="116">
        <f t="shared" si="38"/>
        <v>8</v>
      </c>
      <c r="J804" s="116" t="str">
        <f t="shared" si="36"/>
        <v>High season</v>
      </c>
      <c r="K804" s="117" t="str" cm="1">
        <f t="array" ref="K804">_xlfn.IFS(AND(H804="Weekday", J804="High season"), VLOOKUP(B804, high_weekday, 2, 0),
    AND(H804="Saturday", J804="High season"), VLOOKUP(B804, high_saturday, 2, 0),
    AND(H804="Sunday", J804="High season"), VLOOKUP(B804, high_sunday, 2, 0),
    AND(H804="Weekday", J804="Low season"), VLOOKUP(B804, low_weekdays, 2, 0),
    AND(H804="Saturday", J804="Low season"), VLOOKUP(B804, low_saturday, 2, 0),
    AND(H804="Sunday", J804="Low season"), VLOOKUP(B804, low_sunday, 2, 0),
    TRUE, "error")</f>
        <v>Standard</v>
      </c>
    </row>
    <row r="805" spans="1:11" x14ac:dyDescent="0.25">
      <c r="A805" s="111">
        <v>45155</v>
      </c>
      <c r="B805" s="86">
        <v>0.58333333333333304</v>
      </c>
      <c r="C805" s="91">
        <v>99</v>
      </c>
      <c r="D805" s="118">
        <v>28</v>
      </c>
      <c r="E805" s="119">
        <v>0.5625</v>
      </c>
      <c r="F805" s="119">
        <v>0.58333333333333304</v>
      </c>
      <c r="G805" s="115">
        <f t="shared" si="37"/>
        <v>5</v>
      </c>
      <c r="H805" s="116" t="str" cm="1">
        <f t="array" ref="H805">_xlfn.IFS((G805&gt;=2)*(G805&lt;=6), "Weekday", G805=7, "Saturday", G805=1, "Sunday")</f>
        <v>Weekday</v>
      </c>
      <c r="I805" s="116">
        <f t="shared" si="38"/>
        <v>8</v>
      </c>
      <c r="J805" s="116" t="str">
        <f t="shared" si="36"/>
        <v>High season</v>
      </c>
      <c r="K805" s="117" t="str" cm="1">
        <f t="array" ref="K805">_xlfn.IFS(AND(H805="Weekday", J805="High season"), VLOOKUP(B805, high_weekday, 2, 0),
    AND(H805="Saturday", J805="High season"), VLOOKUP(B805, high_saturday, 2, 0),
    AND(H805="Sunday", J805="High season"), VLOOKUP(B805, high_sunday, 2, 0),
    AND(H805="Weekday", J805="Low season"), VLOOKUP(B805, low_weekdays, 2, 0),
    AND(H805="Saturday", J805="Low season"), VLOOKUP(B805, low_saturday, 2, 0),
    AND(H805="Sunday", J805="Low season"), VLOOKUP(B805, low_sunday, 2, 0),
    TRUE, "error")</f>
        <v>Standard</v>
      </c>
    </row>
    <row r="806" spans="1:11" x14ac:dyDescent="0.25">
      <c r="A806" s="111">
        <v>45155</v>
      </c>
      <c r="B806" s="86">
        <v>0.60416666666666696</v>
      </c>
      <c r="C806" s="91">
        <v>46</v>
      </c>
      <c r="D806" s="118">
        <v>29</v>
      </c>
      <c r="E806" s="119">
        <v>0.58333333333333304</v>
      </c>
      <c r="F806" s="119">
        <v>0.60416666666666696</v>
      </c>
      <c r="G806" s="115">
        <f t="shared" si="37"/>
        <v>5</v>
      </c>
      <c r="H806" s="116" t="str" cm="1">
        <f t="array" ref="H806">_xlfn.IFS((G806&gt;=2)*(G806&lt;=6), "Weekday", G806=7, "Saturday", G806=1, "Sunday")</f>
        <v>Weekday</v>
      </c>
      <c r="I806" s="116">
        <f t="shared" si="38"/>
        <v>8</v>
      </c>
      <c r="J806" s="116" t="str">
        <f t="shared" si="36"/>
        <v>High season</v>
      </c>
      <c r="K806" s="117" t="str" cm="1">
        <f t="array" ref="K806">_xlfn.IFS(AND(H806="Weekday", J806="High season"), VLOOKUP(B806, high_weekday, 2, 0),
    AND(H806="Saturday", J806="High season"), VLOOKUP(B806, high_saturday, 2, 0),
    AND(H806="Sunday", J806="High season"), VLOOKUP(B806, high_sunday, 2, 0),
    AND(H806="Weekday", J806="Low season"), VLOOKUP(B806, low_weekdays, 2, 0),
    AND(H806="Saturday", J806="Low season"), VLOOKUP(B806, low_saturday, 2, 0),
    AND(H806="Sunday", J806="Low season"), VLOOKUP(B806, low_sunday, 2, 0),
    TRUE, "error")</f>
        <v>Standard</v>
      </c>
    </row>
    <row r="807" spans="1:11" x14ac:dyDescent="0.25">
      <c r="A807" s="111">
        <v>45155</v>
      </c>
      <c r="B807" s="86">
        <v>0.625</v>
      </c>
      <c r="C807" s="91">
        <v>88</v>
      </c>
      <c r="D807" s="118">
        <v>30</v>
      </c>
      <c r="E807" s="119">
        <v>0.60416666666666696</v>
      </c>
      <c r="F807" s="119">
        <v>0.625</v>
      </c>
      <c r="G807" s="115">
        <f t="shared" si="37"/>
        <v>5</v>
      </c>
      <c r="H807" s="116" t="str" cm="1">
        <f t="array" ref="H807">_xlfn.IFS((G807&gt;=2)*(G807&lt;=6), "Weekday", G807=7, "Saturday", G807=1, "Sunday")</f>
        <v>Weekday</v>
      </c>
      <c r="I807" s="116">
        <f t="shared" si="38"/>
        <v>8</v>
      </c>
      <c r="J807" s="116" t="str">
        <f t="shared" si="36"/>
        <v>High season</v>
      </c>
      <c r="K807" s="117" t="str" cm="1">
        <f t="array" ref="K807">_xlfn.IFS(AND(H807="Weekday", J807="High season"), VLOOKUP(B807, high_weekday, 2, 0),
    AND(H807="Saturday", J807="High season"), VLOOKUP(B807, high_saturday, 2, 0),
    AND(H807="Sunday", J807="High season"), VLOOKUP(B807, high_sunday, 2, 0),
    AND(H807="Weekday", J807="Low season"), VLOOKUP(B807, low_weekdays, 2, 0),
    AND(H807="Saturday", J807="Low season"), VLOOKUP(B807, low_saturday, 2, 0),
    AND(H807="Sunday", J807="Low season"), VLOOKUP(B807, low_sunday, 2, 0),
    TRUE, "error")</f>
        <v>Standard</v>
      </c>
    </row>
    <row r="808" spans="1:11" x14ac:dyDescent="0.25">
      <c r="A808" s="111">
        <v>45155</v>
      </c>
      <c r="B808" s="86">
        <v>0.64583333333333304</v>
      </c>
      <c r="C808" s="91">
        <v>97</v>
      </c>
      <c r="D808" s="118">
        <v>31</v>
      </c>
      <c r="E808" s="119">
        <v>0.625</v>
      </c>
      <c r="F808" s="119">
        <v>0.64583333333333304</v>
      </c>
      <c r="G808" s="115">
        <f t="shared" si="37"/>
        <v>5</v>
      </c>
      <c r="H808" s="116" t="str" cm="1">
        <f t="array" ref="H808">_xlfn.IFS((G808&gt;=2)*(G808&lt;=6), "Weekday", G808=7, "Saturday", G808=1, "Sunday")</f>
        <v>Weekday</v>
      </c>
      <c r="I808" s="116">
        <f t="shared" si="38"/>
        <v>8</v>
      </c>
      <c r="J808" s="116" t="str">
        <f t="shared" si="36"/>
        <v>High season</v>
      </c>
      <c r="K808" s="117" t="str" cm="1">
        <f t="array" ref="K808">_xlfn.IFS(AND(H808="Weekday", J808="High season"), VLOOKUP(B808, high_weekday, 2, 0),
    AND(H808="Saturday", J808="High season"), VLOOKUP(B808, high_saturday, 2, 0),
    AND(H808="Sunday", J808="High season"), VLOOKUP(B808, high_sunday, 2, 0),
    AND(H808="Weekday", J808="Low season"), VLOOKUP(B808, low_weekdays, 2, 0),
    AND(H808="Saturday", J808="Low season"), VLOOKUP(B808, low_saturday, 2, 0),
    AND(H808="Sunday", J808="Low season"), VLOOKUP(B808, low_sunday, 2, 0),
    TRUE, "error")</f>
        <v>Standard</v>
      </c>
    </row>
    <row r="809" spans="1:11" x14ac:dyDescent="0.25">
      <c r="A809" s="111">
        <v>45155</v>
      </c>
      <c r="B809" s="86">
        <v>0.66666666666666696</v>
      </c>
      <c r="C809" s="91">
        <v>57</v>
      </c>
      <c r="D809" s="118">
        <v>32</v>
      </c>
      <c r="E809" s="119">
        <v>0.64583333333333304</v>
      </c>
      <c r="F809" s="119">
        <v>0.66666666666666696</v>
      </c>
      <c r="G809" s="115">
        <f t="shared" si="37"/>
        <v>5</v>
      </c>
      <c r="H809" s="116" t="str" cm="1">
        <f t="array" ref="H809">_xlfn.IFS((G809&gt;=2)*(G809&lt;=6), "Weekday", G809=7, "Saturday", G809=1, "Sunday")</f>
        <v>Weekday</v>
      </c>
      <c r="I809" s="116">
        <f t="shared" si="38"/>
        <v>8</v>
      </c>
      <c r="J809" s="116" t="str">
        <f t="shared" si="36"/>
        <v>High season</v>
      </c>
      <c r="K809" s="117" t="str" cm="1">
        <f t="array" ref="K809">_xlfn.IFS(AND(H809="Weekday", J809="High season"), VLOOKUP(B809, high_weekday, 2, 0),
    AND(H809="Saturday", J809="High season"), VLOOKUP(B809, high_saturday, 2, 0),
    AND(H809="Sunday", J809="High season"), VLOOKUP(B809, high_sunday, 2, 0),
    AND(H809="Weekday", J809="Low season"), VLOOKUP(B809, low_weekdays, 2, 0),
    AND(H809="Saturday", J809="Low season"), VLOOKUP(B809, low_saturday, 2, 0),
    AND(H809="Sunday", J809="Low season"), VLOOKUP(B809, low_sunday, 2, 0),
    TRUE, "error")</f>
        <v>Standard</v>
      </c>
    </row>
    <row r="810" spans="1:11" x14ac:dyDescent="0.25">
      <c r="A810" s="111">
        <v>45155</v>
      </c>
      <c r="B810" s="86">
        <v>0.6875</v>
      </c>
      <c r="C810" s="91">
        <v>70</v>
      </c>
      <c r="D810" s="118">
        <v>33</v>
      </c>
      <c r="E810" s="119">
        <v>0.66666666666666696</v>
      </c>
      <c r="F810" s="119">
        <v>0.6875</v>
      </c>
      <c r="G810" s="115">
        <f t="shared" si="37"/>
        <v>5</v>
      </c>
      <c r="H810" s="116" t="str" cm="1">
        <f t="array" ref="H810">_xlfn.IFS((G810&gt;=2)*(G810&lt;=6), "Weekday", G810=7, "Saturday", G810=1, "Sunday")</f>
        <v>Weekday</v>
      </c>
      <c r="I810" s="116">
        <f t="shared" si="38"/>
        <v>8</v>
      </c>
      <c r="J810" s="116" t="str">
        <f t="shared" si="36"/>
        <v>High season</v>
      </c>
      <c r="K810" s="117" t="str" cm="1">
        <f t="array" ref="K810">_xlfn.IFS(AND(H810="Weekday", J810="High season"), VLOOKUP(B810, high_weekday, 2, 0),
    AND(H810="Saturday", J810="High season"), VLOOKUP(B810, high_saturday, 2, 0),
    AND(H810="Sunday", J810="High season"), VLOOKUP(B810, high_sunday, 2, 0),
    AND(H810="Weekday", J810="Low season"), VLOOKUP(B810, low_weekdays, 2, 0),
    AND(H810="Saturday", J810="Low season"), VLOOKUP(B810, low_saturday, 2, 0),
    AND(H810="Sunday", J810="Low season"), VLOOKUP(B810, low_sunday, 2, 0),
    TRUE, "error")</f>
        <v>Standard</v>
      </c>
    </row>
    <row r="811" spans="1:11" x14ac:dyDescent="0.25">
      <c r="A811" s="111">
        <v>45155</v>
      </c>
      <c r="B811" s="86">
        <v>0.70833333333333304</v>
      </c>
      <c r="C811" s="91">
        <v>17</v>
      </c>
      <c r="D811" s="118">
        <v>34</v>
      </c>
      <c r="E811" s="119">
        <v>0.6875</v>
      </c>
      <c r="F811" s="119">
        <v>0.70833333333333304</v>
      </c>
      <c r="G811" s="115">
        <f t="shared" si="37"/>
        <v>5</v>
      </c>
      <c r="H811" s="116" t="str" cm="1">
        <f t="array" ref="H811">_xlfn.IFS((G811&gt;=2)*(G811&lt;=6), "Weekday", G811=7, "Saturday", G811=1, "Sunday")</f>
        <v>Weekday</v>
      </c>
      <c r="I811" s="116">
        <f t="shared" si="38"/>
        <v>8</v>
      </c>
      <c r="J811" s="116" t="str">
        <f t="shared" si="36"/>
        <v>High season</v>
      </c>
      <c r="K811" s="117" t="str" cm="1">
        <f t="array" ref="K811">_xlfn.IFS(AND(H811="Weekday", J811="High season"), VLOOKUP(B811, high_weekday, 2, 0),
    AND(H811="Saturday", J811="High season"), VLOOKUP(B811, high_saturday, 2, 0),
    AND(H811="Sunday", J811="High season"), VLOOKUP(B811, high_sunday, 2, 0),
    AND(H811="Weekday", J811="Low season"), VLOOKUP(B811, low_weekdays, 2, 0),
    AND(H811="Saturday", J811="Low season"), VLOOKUP(B811, low_saturday, 2, 0),
    AND(H811="Sunday", J811="Low season"), VLOOKUP(B811, low_sunday, 2, 0),
    TRUE, "error")</f>
        <v>Standard</v>
      </c>
    </row>
    <row r="812" spans="1:11" x14ac:dyDescent="0.25">
      <c r="A812" s="111">
        <v>45155</v>
      </c>
      <c r="B812" s="86">
        <v>0.72916666666666696</v>
      </c>
      <c r="C812" s="91">
        <v>43</v>
      </c>
      <c r="D812" s="118">
        <v>35</v>
      </c>
      <c r="E812" s="119">
        <v>0.70833333333333304</v>
      </c>
      <c r="F812" s="119">
        <v>0.72916666666666696</v>
      </c>
      <c r="G812" s="115">
        <f t="shared" si="37"/>
        <v>5</v>
      </c>
      <c r="H812" s="116" t="str" cm="1">
        <f t="array" ref="H812">_xlfn.IFS((G812&gt;=2)*(G812&lt;=6), "Weekday", G812=7, "Saturday", G812=1, "Sunday")</f>
        <v>Weekday</v>
      </c>
      <c r="I812" s="116">
        <f t="shared" si="38"/>
        <v>8</v>
      </c>
      <c r="J812" s="116" t="str">
        <f t="shared" si="36"/>
        <v>High season</v>
      </c>
      <c r="K812" s="117" t="str" cm="1">
        <f t="array" ref="K812">_xlfn.IFS(AND(H812="Weekday", J812="High season"), VLOOKUP(B812, high_weekday, 2, 0),
    AND(H812="Saturday", J812="High season"), VLOOKUP(B812, high_saturday, 2, 0),
    AND(H812="Sunday", J812="High season"), VLOOKUP(B812, high_sunday, 2, 0),
    AND(H812="Weekday", J812="Low season"), VLOOKUP(B812, low_weekdays, 2, 0),
    AND(H812="Saturday", J812="Low season"), VLOOKUP(B812, low_saturday, 2, 0),
    AND(H812="Sunday", J812="Low season"), VLOOKUP(B812, low_sunday, 2, 0),
    TRUE, "error")</f>
        <v>Peak</v>
      </c>
    </row>
    <row r="813" spans="1:11" x14ac:dyDescent="0.25">
      <c r="A813" s="111">
        <v>45155</v>
      </c>
      <c r="B813" s="86">
        <v>0.75</v>
      </c>
      <c r="C813" s="91">
        <v>58</v>
      </c>
      <c r="D813" s="118">
        <v>36</v>
      </c>
      <c r="E813" s="119">
        <v>0.72916666666666696</v>
      </c>
      <c r="F813" s="119">
        <v>0.75</v>
      </c>
      <c r="G813" s="115">
        <f t="shared" si="37"/>
        <v>5</v>
      </c>
      <c r="H813" s="116" t="str" cm="1">
        <f t="array" ref="H813">_xlfn.IFS((G813&gt;=2)*(G813&lt;=6), "Weekday", G813=7, "Saturday", G813=1, "Sunday")</f>
        <v>Weekday</v>
      </c>
      <c r="I813" s="116">
        <f t="shared" si="38"/>
        <v>8</v>
      </c>
      <c r="J813" s="116" t="str">
        <f t="shared" si="36"/>
        <v>High season</v>
      </c>
      <c r="K813" s="117" t="str" cm="1">
        <f t="array" ref="K813">_xlfn.IFS(AND(H813="Weekday", J813="High season"), VLOOKUP(B813, high_weekday, 2, 0),
    AND(H813="Saturday", J813="High season"), VLOOKUP(B813, high_saturday, 2, 0),
    AND(H813="Sunday", J813="High season"), VLOOKUP(B813, high_sunday, 2, 0),
    AND(H813="Weekday", J813="Low season"), VLOOKUP(B813, low_weekdays, 2, 0),
    AND(H813="Saturday", J813="Low season"), VLOOKUP(B813, low_saturday, 2, 0),
    AND(H813="Sunday", J813="Low season"), VLOOKUP(B813, low_sunday, 2, 0),
    TRUE, "error")</f>
        <v>Peak</v>
      </c>
    </row>
    <row r="814" spans="1:11" x14ac:dyDescent="0.25">
      <c r="A814" s="111">
        <v>45155</v>
      </c>
      <c r="B814" s="86">
        <v>0.77083333333333304</v>
      </c>
      <c r="C814" s="91">
        <v>83</v>
      </c>
      <c r="D814" s="118">
        <v>37</v>
      </c>
      <c r="E814" s="119">
        <v>0.75</v>
      </c>
      <c r="F814" s="119">
        <v>0.77083333333333304</v>
      </c>
      <c r="G814" s="115">
        <f t="shared" si="37"/>
        <v>5</v>
      </c>
      <c r="H814" s="116" t="str" cm="1">
        <f t="array" ref="H814">_xlfn.IFS((G814&gt;=2)*(G814&lt;=6), "Weekday", G814=7, "Saturday", G814=1, "Sunday")</f>
        <v>Weekday</v>
      </c>
      <c r="I814" s="116">
        <f t="shared" si="38"/>
        <v>8</v>
      </c>
      <c r="J814" s="116" t="str">
        <f t="shared" si="36"/>
        <v>High season</v>
      </c>
      <c r="K814" s="117" t="str" cm="1">
        <f t="array" ref="K814">_xlfn.IFS(AND(H814="Weekday", J814="High season"), VLOOKUP(B814, high_weekday, 2, 0),
    AND(H814="Saturday", J814="High season"), VLOOKUP(B814, high_saturday, 2, 0),
    AND(H814="Sunday", J814="High season"), VLOOKUP(B814, high_sunday, 2, 0),
    AND(H814="Weekday", J814="Low season"), VLOOKUP(B814, low_weekdays, 2, 0),
    AND(H814="Saturday", J814="Low season"), VLOOKUP(B814, low_saturday, 2, 0),
    AND(H814="Sunday", J814="Low season"), VLOOKUP(B814, low_sunday, 2, 0),
    TRUE, "error")</f>
        <v>Peak</v>
      </c>
    </row>
    <row r="815" spans="1:11" x14ac:dyDescent="0.25">
      <c r="A815" s="111">
        <v>45155</v>
      </c>
      <c r="B815" s="86">
        <v>0.79166666666666696</v>
      </c>
      <c r="C815" s="91">
        <v>96</v>
      </c>
      <c r="D815" s="118">
        <v>38</v>
      </c>
      <c r="E815" s="119">
        <v>0.77083333333333304</v>
      </c>
      <c r="F815" s="119">
        <v>0.79166666666666696</v>
      </c>
      <c r="G815" s="115">
        <f t="shared" si="37"/>
        <v>5</v>
      </c>
      <c r="H815" s="116" t="str" cm="1">
        <f t="array" ref="H815">_xlfn.IFS((G815&gt;=2)*(G815&lt;=6), "Weekday", G815=7, "Saturday", G815=1, "Sunday")</f>
        <v>Weekday</v>
      </c>
      <c r="I815" s="116">
        <f t="shared" si="38"/>
        <v>8</v>
      </c>
      <c r="J815" s="116" t="str">
        <f t="shared" si="36"/>
        <v>High season</v>
      </c>
      <c r="K815" s="117" t="str" cm="1">
        <f t="array" ref="K815">_xlfn.IFS(AND(H815="Weekday", J815="High season"), VLOOKUP(B815, high_weekday, 2, 0),
    AND(H815="Saturday", J815="High season"), VLOOKUP(B815, high_saturday, 2, 0),
    AND(H815="Sunday", J815="High season"), VLOOKUP(B815, high_sunday, 2, 0),
    AND(H815="Weekday", J815="Low season"), VLOOKUP(B815, low_weekdays, 2, 0),
    AND(H815="Saturday", J815="Low season"), VLOOKUP(B815, low_saturday, 2, 0),
    AND(H815="Sunday", J815="Low season"), VLOOKUP(B815, low_sunday, 2, 0),
    TRUE, "error")</f>
        <v>Peak</v>
      </c>
    </row>
    <row r="816" spans="1:11" x14ac:dyDescent="0.25">
      <c r="A816" s="111">
        <v>45155</v>
      </c>
      <c r="B816" s="86">
        <v>0.8125</v>
      </c>
      <c r="C816" s="91">
        <v>86</v>
      </c>
      <c r="D816" s="118">
        <v>39</v>
      </c>
      <c r="E816" s="119">
        <v>0.79166666666666696</v>
      </c>
      <c r="F816" s="119">
        <v>0.8125</v>
      </c>
      <c r="G816" s="115">
        <f t="shared" si="37"/>
        <v>5</v>
      </c>
      <c r="H816" s="116" t="str" cm="1">
        <f t="array" ref="H816">_xlfn.IFS((G816&gt;=2)*(G816&lt;=6), "Weekday", G816=7, "Saturday", G816=1, "Sunday")</f>
        <v>Weekday</v>
      </c>
      <c r="I816" s="116">
        <f t="shared" si="38"/>
        <v>8</v>
      </c>
      <c r="J816" s="116" t="str">
        <f t="shared" si="36"/>
        <v>High season</v>
      </c>
      <c r="K816" s="117" t="str" cm="1">
        <f t="array" ref="K816">_xlfn.IFS(AND(H816="Weekday", J816="High season"), VLOOKUP(B816, high_weekday, 2, 0),
    AND(H816="Saturday", J816="High season"), VLOOKUP(B816, high_saturday, 2, 0),
    AND(H816="Sunday", J816="High season"), VLOOKUP(B816, high_sunday, 2, 0),
    AND(H816="Weekday", J816="Low season"), VLOOKUP(B816, low_weekdays, 2, 0),
    AND(H816="Saturday", J816="Low season"), VLOOKUP(B816, low_saturday, 2, 0),
    AND(H816="Sunday", J816="Low season"), VLOOKUP(B816, low_sunday, 2, 0),
    TRUE, "error")</f>
        <v>Standard</v>
      </c>
    </row>
    <row r="817" spans="1:11" x14ac:dyDescent="0.25">
      <c r="A817" s="111">
        <v>45155</v>
      </c>
      <c r="B817" s="86">
        <v>0.83333333333333304</v>
      </c>
      <c r="C817" s="91">
        <v>72</v>
      </c>
      <c r="D817" s="118">
        <v>40</v>
      </c>
      <c r="E817" s="119">
        <v>0.8125</v>
      </c>
      <c r="F817" s="119">
        <v>0.83333333333333304</v>
      </c>
      <c r="G817" s="115">
        <f t="shared" si="37"/>
        <v>5</v>
      </c>
      <c r="H817" s="116" t="str" cm="1">
        <f t="array" ref="H817">_xlfn.IFS((G817&gt;=2)*(G817&lt;=6), "Weekday", G817=7, "Saturday", G817=1, "Sunday")</f>
        <v>Weekday</v>
      </c>
      <c r="I817" s="116">
        <f t="shared" si="38"/>
        <v>8</v>
      </c>
      <c r="J817" s="116" t="str">
        <f t="shared" si="36"/>
        <v>High season</v>
      </c>
      <c r="K817" s="117" t="str" cm="1">
        <f t="array" ref="K817">_xlfn.IFS(AND(H817="Weekday", J817="High season"), VLOOKUP(B817, high_weekday, 2, 0),
    AND(H817="Saturday", J817="High season"), VLOOKUP(B817, high_saturday, 2, 0),
    AND(H817="Sunday", J817="High season"), VLOOKUP(B817, high_sunday, 2, 0),
    AND(H817="Weekday", J817="Low season"), VLOOKUP(B817, low_weekdays, 2, 0),
    AND(H817="Saturday", J817="Low season"), VLOOKUP(B817, low_saturday, 2, 0),
    AND(H817="Sunday", J817="Low season"), VLOOKUP(B817, low_sunday, 2, 0),
    TRUE, "error")</f>
        <v>Standard</v>
      </c>
    </row>
    <row r="818" spans="1:11" x14ac:dyDescent="0.25">
      <c r="A818" s="111">
        <v>45155</v>
      </c>
      <c r="B818" s="86">
        <v>0.85416666666666696</v>
      </c>
      <c r="C818" s="91">
        <v>27</v>
      </c>
      <c r="D818" s="118">
        <v>41</v>
      </c>
      <c r="E818" s="119">
        <v>0.83333333333333304</v>
      </c>
      <c r="F818" s="119">
        <v>0.85416666666666696</v>
      </c>
      <c r="G818" s="115">
        <f t="shared" si="37"/>
        <v>5</v>
      </c>
      <c r="H818" s="116" t="str" cm="1">
        <f t="array" ref="H818">_xlfn.IFS((G818&gt;=2)*(G818&lt;=6), "Weekday", G818=7, "Saturday", G818=1, "Sunday")</f>
        <v>Weekday</v>
      </c>
      <c r="I818" s="116">
        <f t="shared" si="38"/>
        <v>8</v>
      </c>
      <c r="J818" s="116" t="str">
        <f t="shared" si="36"/>
        <v>High season</v>
      </c>
      <c r="K818" s="117" t="str" cm="1">
        <f t="array" ref="K818">_xlfn.IFS(AND(H818="Weekday", J818="High season"), VLOOKUP(B818, high_weekday, 2, 0),
    AND(H818="Saturday", J818="High season"), VLOOKUP(B818, high_saturday, 2, 0),
    AND(H818="Sunday", J818="High season"), VLOOKUP(B818, high_sunday, 2, 0),
    AND(H818="Weekday", J818="Low season"), VLOOKUP(B818, low_weekdays, 2, 0),
    AND(H818="Saturday", J818="Low season"), VLOOKUP(B818, low_saturday, 2, 0),
    AND(H818="Sunday", J818="Low season"), VLOOKUP(B818, low_sunday, 2, 0),
    TRUE, "error")</f>
        <v>Standard</v>
      </c>
    </row>
    <row r="819" spans="1:11" x14ac:dyDescent="0.25">
      <c r="A819" s="111">
        <v>45155</v>
      </c>
      <c r="B819" s="86">
        <v>0.875</v>
      </c>
      <c r="C819" s="91">
        <v>53</v>
      </c>
      <c r="D819" s="118">
        <v>42</v>
      </c>
      <c r="E819" s="119">
        <v>0.85416666666666696</v>
      </c>
      <c r="F819" s="119">
        <v>0.875</v>
      </c>
      <c r="G819" s="115">
        <f t="shared" si="37"/>
        <v>5</v>
      </c>
      <c r="H819" s="116" t="str" cm="1">
        <f t="array" ref="H819">_xlfn.IFS((G819&gt;=2)*(G819&lt;=6), "Weekday", G819=7, "Saturday", G819=1, "Sunday")</f>
        <v>Weekday</v>
      </c>
      <c r="I819" s="116">
        <f t="shared" si="38"/>
        <v>8</v>
      </c>
      <c r="J819" s="116" t="str">
        <f t="shared" si="36"/>
        <v>High season</v>
      </c>
      <c r="K819" s="117" t="str" cm="1">
        <f t="array" ref="K819">_xlfn.IFS(AND(H819="Weekday", J819="High season"), VLOOKUP(B819, high_weekday, 2, 0),
    AND(H819="Saturday", J819="High season"), VLOOKUP(B819, high_saturday, 2, 0),
    AND(H819="Sunday", J819="High season"), VLOOKUP(B819, high_sunday, 2, 0),
    AND(H819="Weekday", J819="Low season"), VLOOKUP(B819, low_weekdays, 2, 0),
    AND(H819="Saturday", J819="Low season"), VLOOKUP(B819, low_saturday, 2, 0),
    AND(H819="Sunday", J819="Low season"), VLOOKUP(B819, low_sunday, 2, 0),
    TRUE, "error")</f>
        <v>Standard</v>
      </c>
    </row>
    <row r="820" spans="1:11" x14ac:dyDescent="0.25">
      <c r="A820" s="111">
        <v>45155</v>
      </c>
      <c r="B820" s="86">
        <v>0.89583333333333304</v>
      </c>
      <c r="C820" s="91">
        <v>75</v>
      </c>
      <c r="D820" s="118">
        <v>43</v>
      </c>
      <c r="E820" s="119">
        <v>0.875</v>
      </c>
      <c r="F820" s="119">
        <v>0.89583333333333304</v>
      </c>
      <c r="G820" s="115">
        <f t="shared" si="37"/>
        <v>5</v>
      </c>
      <c r="H820" s="116" t="str" cm="1">
        <f t="array" ref="H820">_xlfn.IFS((G820&gt;=2)*(G820&lt;=6), "Weekday", G820=7, "Saturday", G820=1, "Sunday")</f>
        <v>Weekday</v>
      </c>
      <c r="I820" s="116">
        <f t="shared" si="38"/>
        <v>8</v>
      </c>
      <c r="J820" s="116" t="str">
        <f t="shared" si="36"/>
        <v>High season</v>
      </c>
      <c r="K820" s="117" t="str" cm="1">
        <f t="array" ref="K820">_xlfn.IFS(AND(H820="Weekday", J820="High season"), VLOOKUP(B820, high_weekday, 2, 0),
    AND(H820="Saturday", J820="High season"), VLOOKUP(B820, high_saturday, 2, 0),
    AND(H820="Sunday", J820="High season"), VLOOKUP(B820, high_sunday, 2, 0),
    AND(H820="Weekday", J820="Low season"), VLOOKUP(B820, low_weekdays, 2, 0),
    AND(H820="Saturday", J820="Low season"), VLOOKUP(B820, low_saturday, 2, 0),
    AND(H820="Sunday", J820="Low season"), VLOOKUP(B820, low_sunday, 2, 0),
    TRUE, "error")</f>
        <v>Standard</v>
      </c>
    </row>
    <row r="821" spans="1:11" x14ac:dyDescent="0.25">
      <c r="A821" s="111">
        <v>45155</v>
      </c>
      <c r="B821" s="86">
        <v>0.91666666666666696</v>
      </c>
      <c r="C821" s="91">
        <v>41</v>
      </c>
      <c r="D821" s="118">
        <v>44</v>
      </c>
      <c r="E821" s="119">
        <v>0.89583333333333304</v>
      </c>
      <c r="F821" s="119">
        <v>0.91666666666666696</v>
      </c>
      <c r="G821" s="115">
        <f t="shared" si="37"/>
        <v>5</v>
      </c>
      <c r="H821" s="116" t="str" cm="1">
        <f t="array" ref="H821">_xlfn.IFS((G821&gt;=2)*(G821&lt;=6), "Weekday", G821=7, "Saturday", G821=1, "Sunday")</f>
        <v>Weekday</v>
      </c>
      <c r="I821" s="116">
        <f t="shared" si="38"/>
        <v>8</v>
      </c>
      <c r="J821" s="116" t="str">
        <f t="shared" si="36"/>
        <v>High season</v>
      </c>
      <c r="K821" s="117" t="str" cm="1">
        <f t="array" ref="K821">_xlfn.IFS(AND(H821="Weekday", J821="High season"), VLOOKUP(B821, high_weekday, 2, 0),
    AND(H821="Saturday", J821="High season"), VLOOKUP(B821, high_saturday, 2, 0),
    AND(H821="Sunday", J821="High season"), VLOOKUP(B821, high_sunday, 2, 0),
    AND(H821="Weekday", J821="Low season"), VLOOKUP(B821, low_weekdays, 2, 0),
    AND(H821="Saturday", J821="Low season"), VLOOKUP(B821, low_saturday, 2, 0),
    AND(H821="Sunday", J821="Low season"), VLOOKUP(B821, low_sunday, 2, 0),
    TRUE, "error")</f>
        <v>Standard</v>
      </c>
    </row>
    <row r="822" spans="1:11" x14ac:dyDescent="0.25">
      <c r="A822" s="111">
        <v>45155</v>
      </c>
      <c r="B822" s="86">
        <v>0.9375</v>
      </c>
      <c r="C822" s="91">
        <v>100</v>
      </c>
      <c r="D822" s="118">
        <v>45</v>
      </c>
      <c r="E822" s="119">
        <v>0.91666666666666696</v>
      </c>
      <c r="F822" s="119">
        <v>0.9375</v>
      </c>
      <c r="G822" s="115">
        <f t="shared" si="37"/>
        <v>5</v>
      </c>
      <c r="H822" s="116" t="str" cm="1">
        <f t="array" ref="H822">_xlfn.IFS((G822&gt;=2)*(G822&lt;=6), "Weekday", G822=7, "Saturday", G822=1, "Sunday")</f>
        <v>Weekday</v>
      </c>
      <c r="I822" s="116">
        <f t="shared" si="38"/>
        <v>8</v>
      </c>
      <c r="J822" s="116" t="str">
        <f t="shared" si="36"/>
        <v>High season</v>
      </c>
      <c r="K822" s="117" t="str" cm="1">
        <f t="array" ref="K822">_xlfn.IFS(AND(H822="Weekday", J822="High season"), VLOOKUP(B822, high_weekday, 2, 0),
    AND(H822="Saturday", J822="High season"), VLOOKUP(B822, high_saturday, 2, 0),
    AND(H822="Sunday", J822="High season"), VLOOKUP(B822, high_sunday, 2, 0),
    AND(H822="Weekday", J822="Low season"), VLOOKUP(B822, low_weekdays, 2, 0),
    AND(H822="Saturday", J822="Low season"), VLOOKUP(B822, low_saturday, 2, 0),
    AND(H822="Sunday", J822="Low season"), VLOOKUP(B822, low_sunday, 2, 0),
    TRUE, "error")</f>
        <v>Off-peak</v>
      </c>
    </row>
    <row r="823" spans="1:11" x14ac:dyDescent="0.25">
      <c r="A823" s="111">
        <v>45155</v>
      </c>
      <c r="B823" s="86">
        <v>0.95833333333333304</v>
      </c>
      <c r="C823" s="91">
        <v>25</v>
      </c>
      <c r="D823" s="118">
        <v>46</v>
      </c>
      <c r="E823" s="119">
        <v>0.9375</v>
      </c>
      <c r="F823" s="119">
        <v>0.95833333333333304</v>
      </c>
      <c r="G823" s="115">
        <f t="shared" si="37"/>
        <v>5</v>
      </c>
      <c r="H823" s="116" t="str" cm="1">
        <f t="array" ref="H823">_xlfn.IFS((G823&gt;=2)*(G823&lt;=6), "Weekday", G823=7, "Saturday", G823=1, "Sunday")</f>
        <v>Weekday</v>
      </c>
      <c r="I823" s="116">
        <f t="shared" si="38"/>
        <v>8</v>
      </c>
      <c r="J823" s="116" t="str">
        <f t="shared" si="36"/>
        <v>High season</v>
      </c>
      <c r="K823" s="117" t="str" cm="1">
        <f t="array" ref="K823">_xlfn.IFS(AND(H823="Weekday", J823="High season"), VLOOKUP(B823, high_weekday, 2, 0),
    AND(H823="Saturday", J823="High season"), VLOOKUP(B823, high_saturday, 2, 0),
    AND(H823="Sunday", J823="High season"), VLOOKUP(B823, high_sunday, 2, 0),
    AND(H823="Weekday", J823="Low season"), VLOOKUP(B823, low_weekdays, 2, 0),
    AND(H823="Saturday", J823="Low season"), VLOOKUP(B823, low_saturday, 2, 0),
    AND(H823="Sunday", J823="Low season"), VLOOKUP(B823, low_sunday, 2, 0),
    TRUE, "error")</f>
        <v>Off-peak</v>
      </c>
    </row>
    <row r="824" spans="1:11" x14ac:dyDescent="0.25">
      <c r="A824" s="111">
        <v>45155</v>
      </c>
      <c r="B824" s="86">
        <v>0.97916666666666696</v>
      </c>
      <c r="C824" s="91">
        <v>32</v>
      </c>
      <c r="D824" s="118">
        <v>47</v>
      </c>
      <c r="E824" s="119">
        <v>0.95833333333333304</v>
      </c>
      <c r="F824" s="119">
        <v>0.97916666666666696</v>
      </c>
      <c r="G824" s="115">
        <f t="shared" si="37"/>
        <v>5</v>
      </c>
      <c r="H824" s="116" t="str" cm="1">
        <f t="array" ref="H824">_xlfn.IFS((G824&gt;=2)*(G824&lt;=6), "Weekday", G824=7, "Saturday", G824=1, "Sunday")</f>
        <v>Weekday</v>
      </c>
      <c r="I824" s="116">
        <f t="shared" si="38"/>
        <v>8</v>
      </c>
      <c r="J824" s="116" t="str">
        <f t="shared" si="36"/>
        <v>High season</v>
      </c>
      <c r="K824" s="117" t="str" cm="1">
        <f t="array" ref="K824">_xlfn.IFS(AND(H824="Weekday", J824="High season"), VLOOKUP(B824, high_weekday, 2, 0),
    AND(H824="Saturday", J824="High season"), VLOOKUP(B824, high_saturday, 2, 0),
    AND(H824="Sunday", J824="High season"), VLOOKUP(B824, high_sunday, 2, 0),
    AND(H824="Weekday", J824="Low season"), VLOOKUP(B824, low_weekdays, 2, 0),
    AND(H824="Saturday", J824="Low season"), VLOOKUP(B824, low_saturday, 2, 0),
    AND(H824="Sunday", J824="Low season"), VLOOKUP(B824, low_sunday, 2, 0),
    TRUE, "error")</f>
        <v>Off-peak</v>
      </c>
    </row>
    <row r="825" spans="1:11" x14ac:dyDescent="0.25">
      <c r="A825" s="111">
        <v>45155</v>
      </c>
      <c r="B825" s="86">
        <v>1</v>
      </c>
      <c r="C825" s="91">
        <v>37</v>
      </c>
      <c r="D825" s="118">
        <v>48</v>
      </c>
      <c r="E825" s="119">
        <v>0.97916666666666696</v>
      </c>
      <c r="F825" s="119">
        <v>1</v>
      </c>
      <c r="G825" s="115">
        <f t="shared" si="37"/>
        <v>5</v>
      </c>
      <c r="H825" s="116" t="str" cm="1">
        <f t="array" ref="H825">_xlfn.IFS((G825&gt;=2)*(G825&lt;=6), "Weekday", G825=7, "Saturday", G825=1, "Sunday")</f>
        <v>Weekday</v>
      </c>
      <c r="I825" s="116">
        <f t="shared" si="38"/>
        <v>8</v>
      </c>
      <c r="J825" s="116" t="str">
        <f t="shared" si="36"/>
        <v>High season</v>
      </c>
      <c r="K825" s="117" t="str" cm="1">
        <f t="array" ref="K825">_xlfn.IFS(AND(H825="Weekday", J825="High season"), VLOOKUP(B825, high_weekday, 2, 0),
    AND(H825="Saturday", J825="High season"), VLOOKUP(B825, high_saturday, 2, 0),
    AND(H825="Sunday", J825="High season"), VLOOKUP(B825, high_sunday, 2, 0),
    AND(H825="Weekday", J825="Low season"), VLOOKUP(B825, low_weekdays, 2, 0),
    AND(H825="Saturday", J825="Low season"), VLOOKUP(B825, low_saturday, 2, 0),
    AND(H825="Sunday", J825="Low season"), VLOOKUP(B825, low_sunday, 2, 0),
    TRUE, "error")</f>
        <v>Off-peak</v>
      </c>
    </row>
    <row r="826" spans="1:11" x14ac:dyDescent="0.25">
      <c r="A826" s="111">
        <v>45156</v>
      </c>
      <c r="B826" s="86">
        <v>2.0833333333333332E-2</v>
      </c>
      <c r="C826" s="91">
        <v>12</v>
      </c>
      <c r="D826" s="118">
        <v>1</v>
      </c>
      <c r="E826" s="119">
        <v>0</v>
      </c>
      <c r="F826" s="119">
        <v>2.0833333333333332E-2</v>
      </c>
      <c r="G826" s="115">
        <f t="shared" si="37"/>
        <v>6</v>
      </c>
      <c r="H826" s="116" t="str" cm="1">
        <f t="array" ref="H826">_xlfn.IFS((G826&gt;=2)*(G826&lt;=6), "Weekday", G826=7, "Saturday", G826=1, "Sunday")</f>
        <v>Weekday</v>
      </c>
      <c r="I826" s="116">
        <f t="shared" si="38"/>
        <v>8</v>
      </c>
      <c r="J826" s="116" t="str">
        <f t="shared" ref="J826:J889" si="39">IF(AND(I826&gt;6, I826&lt;9), "High season", "Low season")</f>
        <v>High season</v>
      </c>
      <c r="K826" s="117" t="str" cm="1">
        <f t="array" ref="K826">_xlfn.IFS(AND(H826="Weekday", J826="High season"), VLOOKUP(B826, high_weekday, 2, 0),
    AND(H826="Saturday", J826="High season"), VLOOKUP(B826, high_saturday, 2, 0),
    AND(H826="Sunday", J826="High season"), VLOOKUP(B826, high_sunday, 2, 0),
    AND(H826="Weekday", J826="Low season"), VLOOKUP(B826, low_weekdays, 2, 0),
    AND(H826="Saturday", J826="Low season"), VLOOKUP(B826, low_saturday, 2, 0),
    AND(H826="Sunday", J826="Low season"), VLOOKUP(B826, low_sunday, 2, 0),
    TRUE, "error")</f>
        <v>Off-peak</v>
      </c>
    </row>
    <row r="827" spans="1:11" x14ac:dyDescent="0.25">
      <c r="A827" s="111">
        <v>45156</v>
      </c>
      <c r="B827" s="86">
        <v>4.1666666666666664E-2</v>
      </c>
      <c r="C827" s="91">
        <v>10</v>
      </c>
      <c r="D827" s="118">
        <v>2</v>
      </c>
      <c r="E827" s="119">
        <v>2.0833333333333332E-2</v>
      </c>
      <c r="F827" s="119">
        <v>4.1666666666666664E-2</v>
      </c>
      <c r="G827" s="115">
        <f t="shared" ref="G827:G890" si="40">WEEKDAY(A827)</f>
        <v>6</v>
      </c>
      <c r="H827" s="116" t="str" cm="1">
        <f t="array" ref="H827">_xlfn.IFS((G827&gt;=2)*(G827&lt;=6), "Weekday", G827=7, "Saturday", G827=1, "Sunday")</f>
        <v>Weekday</v>
      </c>
      <c r="I827" s="116">
        <f t="shared" ref="I827:I890" si="41">MONTH(A827)</f>
        <v>8</v>
      </c>
      <c r="J827" s="116" t="str">
        <f t="shared" si="39"/>
        <v>High season</v>
      </c>
      <c r="K827" s="117" t="str" cm="1">
        <f t="array" ref="K827">_xlfn.IFS(AND(H827="Weekday", J827="High season"), VLOOKUP(B827, high_weekday, 2, 0),
    AND(H827="Saturday", J827="High season"), VLOOKUP(B827, high_saturday, 2, 0),
    AND(H827="Sunday", J827="High season"), VLOOKUP(B827, high_sunday, 2, 0),
    AND(H827="Weekday", J827="Low season"), VLOOKUP(B827, low_weekdays, 2, 0),
    AND(H827="Saturday", J827="Low season"), VLOOKUP(B827, low_saturday, 2, 0),
    AND(H827="Sunday", J827="Low season"), VLOOKUP(B827, low_sunday, 2, 0),
    TRUE, "error")</f>
        <v>Off-peak</v>
      </c>
    </row>
    <row r="828" spans="1:11" x14ac:dyDescent="0.25">
      <c r="A828" s="111">
        <v>45156</v>
      </c>
      <c r="B828" s="86">
        <v>6.25E-2</v>
      </c>
      <c r="C828" s="91">
        <v>81</v>
      </c>
      <c r="D828" s="118">
        <v>3</v>
      </c>
      <c r="E828" s="119">
        <v>4.1666666666666664E-2</v>
      </c>
      <c r="F828" s="119">
        <v>6.25E-2</v>
      </c>
      <c r="G828" s="115">
        <f t="shared" si="40"/>
        <v>6</v>
      </c>
      <c r="H828" s="116" t="str" cm="1">
        <f t="array" ref="H828">_xlfn.IFS((G828&gt;=2)*(G828&lt;=6), "Weekday", G828=7, "Saturday", G828=1, "Sunday")</f>
        <v>Weekday</v>
      </c>
      <c r="I828" s="116">
        <f t="shared" si="41"/>
        <v>8</v>
      </c>
      <c r="J828" s="116" t="str">
        <f t="shared" si="39"/>
        <v>High season</v>
      </c>
      <c r="K828" s="117" t="str" cm="1">
        <f t="array" ref="K828">_xlfn.IFS(AND(H828="Weekday", J828="High season"), VLOOKUP(B828, high_weekday, 2, 0),
    AND(H828="Saturday", J828="High season"), VLOOKUP(B828, high_saturday, 2, 0),
    AND(H828="Sunday", J828="High season"), VLOOKUP(B828, high_sunday, 2, 0),
    AND(H828="Weekday", J828="Low season"), VLOOKUP(B828, low_weekdays, 2, 0),
    AND(H828="Saturday", J828="Low season"), VLOOKUP(B828, low_saturday, 2, 0),
    AND(H828="Sunday", J828="Low season"), VLOOKUP(B828, low_sunday, 2, 0),
    TRUE, "error")</f>
        <v>Off-peak</v>
      </c>
    </row>
    <row r="829" spans="1:11" x14ac:dyDescent="0.25">
      <c r="A829" s="111">
        <v>45156</v>
      </c>
      <c r="B829" s="86">
        <v>8.3333333333333301E-2</v>
      </c>
      <c r="C829" s="91">
        <v>34</v>
      </c>
      <c r="D829" s="118">
        <v>4</v>
      </c>
      <c r="E829" s="119">
        <v>6.25E-2</v>
      </c>
      <c r="F829" s="119">
        <v>8.3333333333333301E-2</v>
      </c>
      <c r="G829" s="115">
        <f t="shared" si="40"/>
        <v>6</v>
      </c>
      <c r="H829" s="116" t="str" cm="1">
        <f t="array" ref="H829">_xlfn.IFS((G829&gt;=2)*(G829&lt;=6), "Weekday", G829=7, "Saturday", G829=1, "Sunday")</f>
        <v>Weekday</v>
      </c>
      <c r="I829" s="116">
        <f t="shared" si="41"/>
        <v>8</v>
      </c>
      <c r="J829" s="116" t="str">
        <f t="shared" si="39"/>
        <v>High season</v>
      </c>
      <c r="K829" s="117" t="str" cm="1">
        <f t="array" ref="K829">_xlfn.IFS(AND(H829="Weekday", J829="High season"), VLOOKUP(B829, high_weekday, 2, 0),
    AND(H829="Saturday", J829="High season"), VLOOKUP(B829, high_saturday, 2, 0),
    AND(H829="Sunday", J829="High season"), VLOOKUP(B829, high_sunday, 2, 0),
    AND(H829="Weekday", J829="Low season"), VLOOKUP(B829, low_weekdays, 2, 0),
    AND(H829="Saturday", J829="Low season"), VLOOKUP(B829, low_saturday, 2, 0),
    AND(H829="Sunday", J829="Low season"), VLOOKUP(B829, low_sunday, 2, 0),
    TRUE, "error")</f>
        <v>Off-peak</v>
      </c>
    </row>
    <row r="830" spans="1:11" x14ac:dyDescent="0.25">
      <c r="A830" s="111">
        <v>45156</v>
      </c>
      <c r="B830" s="86">
        <v>0.104166666666667</v>
      </c>
      <c r="C830" s="91">
        <v>67</v>
      </c>
      <c r="D830" s="118">
        <v>5</v>
      </c>
      <c r="E830" s="119">
        <v>8.3333333333333301E-2</v>
      </c>
      <c r="F830" s="119">
        <v>0.104166666666667</v>
      </c>
      <c r="G830" s="115">
        <f t="shared" si="40"/>
        <v>6</v>
      </c>
      <c r="H830" s="116" t="str" cm="1">
        <f t="array" ref="H830">_xlfn.IFS((G830&gt;=2)*(G830&lt;=6), "Weekday", G830=7, "Saturday", G830=1, "Sunday")</f>
        <v>Weekday</v>
      </c>
      <c r="I830" s="116">
        <f t="shared" si="41"/>
        <v>8</v>
      </c>
      <c r="J830" s="116" t="str">
        <f t="shared" si="39"/>
        <v>High season</v>
      </c>
      <c r="K830" s="117" t="str" cm="1">
        <f t="array" ref="K830">_xlfn.IFS(AND(H830="Weekday", J830="High season"), VLOOKUP(B830, high_weekday, 2, 0),
    AND(H830="Saturday", J830="High season"), VLOOKUP(B830, high_saturday, 2, 0),
    AND(H830="Sunday", J830="High season"), VLOOKUP(B830, high_sunday, 2, 0),
    AND(H830="Weekday", J830="Low season"), VLOOKUP(B830, low_weekdays, 2, 0),
    AND(H830="Saturday", J830="Low season"), VLOOKUP(B830, low_saturday, 2, 0),
    AND(H830="Sunday", J830="Low season"), VLOOKUP(B830, low_sunday, 2, 0),
    TRUE, "error")</f>
        <v>Off-peak</v>
      </c>
    </row>
    <row r="831" spans="1:11" x14ac:dyDescent="0.25">
      <c r="A831" s="111">
        <v>45156</v>
      </c>
      <c r="B831" s="86">
        <v>0.125</v>
      </c>
      <c r="C831" s="91">
        <v>26</v>
      </c>
      <c r="D831" s="118">
        <v>6</v>
      </c>
      <c r="E831" s="119">
        <v>0.104166666666667</v>
      </c>
      <c r="F831" s="119">
        <v>0.125</v>
      </c>
      <c r="G831" s="115">
        <f t="shared" si="40"/>
        <v>6</v>
      </c>
      <c r="H831" s="116" t="str" cm="1">
        <f t="array" ref="H831">_xlfn.IFS((G831&gt;=2)*(G831&lt;=6), "Weekday", G831=7, "Saturday", G831=1, "Sunday")</f>
        <v>Weekday</v>
      </c>
      <c r="I831" s="116">
        <f t="shared" si="41"/>
        <v>8</v>
      </c>
      <c r="J831" s="116" t="str">
        <f t="shared" si="39"/>
        <v>High season</v>
      </c>
      <c r="K831" s="117" t="str" cm="1">
        <f t="array" ref="K831">_xlfn.IFS(AND(H831="Weekday", J831="High season"), VLOOKUP(B831, high_weekday, 2, 0),
    AND(H831="Saturday", J831="High season"), VLOOKUP(B831, high_saturday, 2, 0),
    AND(H831="Sunday", J831="High season"), VLOOKUP(B831, high_sunday, 2, 0),
    AND(H831="Weekday", J831="Low season"), VLOOKUP(B831, low_weekdays, 2, 0),
    AND(H831="Saturday", J831="Low season"), VLOOKUP(B831, low_saturday, 2, 0),
    AND(H831="Sunday", J831="Low season"), VLOOKUP(B831, low_sunday, 2, 0),
    TRUE, "error")</f>
        <v>Off-peak</v>
      </c>
    </row>
    <row r="832" spans="1:11" x14ac:dyDescent="0.25">
      <c r="A832" s="111">
        <v>45156</v>
      </c>
      <c r="B832" s="86">
        <v>0.14583333333333301</v>
      </c>
      <c r="C832" s="91">
        <v>22</v>
      </c>
      <c r="D832" s="118">
        <v>7</v>
      </c>
      <c r="E832" s="119">
        <v>0.125</v>
      </c>
      <c r="F832" s="119">
        <v>0.14583333333333301</v>
      </c>
      <c r="G832" s="115">
        <f t="shared" si="40"/>
        <v>6</v>
      </c>
      <c r="H832" s="116" t="str" cm="1">
        <f t="array" ref="H832">_xlfn.IFS((G832&gt;=2)*(G832&lt;=6), "Weekday", G832=7, "Saturday", G832=1, "Sunday")</f>
        <v>Weekday</v>
      </c>
      <c r="I832" s="116">
        <f t="shared" si="41"/>
        <v>8</v>
      </c>
      <c r="J832" s="116" t="str">
        <f t="shared" si="39"/>
        <v>High season</v>
      </c>
      <c r="K832" s="117" t="str" cm="1">
        <f t="array" ref="K832">_xlfn.IFS(AND(H832="Weekday", J832="High season"), VLOOKUP(B832, high_weekday, 2, 0),
    AND(H832="Saturday", J832="High season"), VLOOKUP(B832, high_saturday, 2, 0),
    AND(H832="Sunday", J832="High season"), VLOOKUP(B832, high_sunday, 2, 0),
    AND(H832="Weekday", J832="Low season"), VLOOKUP(B832, low_weekdays, 2, 0),
    AND(H832="Saturday", J832="Low season"), VLOOKUP(B832, low_saturday, 2, 0),
    AND(H832="Sunday", J832="Low season"), VLOOKUP(B832, low_sunday, 2, 0),
    TRUE, "error")</f>
        <v>Off-peak</v>
      </c>
    </row>
    <row r="833" spans="1:11" x14ac:dyDescent="0.25">
      <c r="A833" s="111">
        <v>45156</v>
      </c>
      <c r="B833" s="86">
        <v>0.16666666666666699</v>
      </c>
      <c r="C833" s="91">
        <v>69</v>
      </c>
      <c r="D833" s="118">
        <v>8</v>
      </c>
      <c r="E833" s="119">
        <v>0.14583333333333301</v>
      </c>
      <c r="F833" s="119">
        <v>0.16666666666666699</v>
      </c>
      <c r="G833" s="115">
        <f t="shared" si="40"/>
        <v>6</v>
      </c>
      <c r="H833" s="116" t="str" cm="1">
        <f t="array" ref="H833">_xlfn.IFS((G833&gt;=2)*(G833&lt;=6), "Weekday", G833=7, "Saturday", G833=1, "Sunday")</f>
        <v>Weekday</v>
      </c>
      <c r="I833" s="116">
        <f t="shared" si="41"/>
        <v>8</v>
      </c>
      <c r="J833" s="116" t="str">
        <f t="shared" si="39"/>
        <v>High season</v>
      </c>
      <c r="K833" s="117" t="str" cm="1">
        <f t="array" ref="K833">_xlfn.IFS(AND(H833="Weekday", J833="High season"), VLOOKUP(B833, high_weekday, 2, 0),
    AND(H833="Saturday", J833="High season"), VLOOKUP(B833, high_saturday, 2, 0),
    AND(H833="Sunday", J833="High season"), VLOOKUP(B833, high_sunday, 2, 0),
    AND(H833="Weekday", J833="Low season"), VLOOKUP(B833, low_weekdays, 2, 0),
    AND(H833="Saturday", J833="Low season"), VLOOKUP(B833, low_saturday, 2, 0),
    AND(H833="Sunday", J833="Low season"), VLOOKUP(B833, low_sunday, 2, 0),
    TRUE, "error")</f>
        <v>Off-peak</v>
      </c>
    </row>
    <row r="834" spans="1:11" x14ac:dyDescent="0.25">
      <c r="A834" s="111">
        <v>45156</v>
      </c>
      <c r="B834" s="86">
        <v>0.1875</v>
      </c>
      <c r="C834" s="91">
        <v>88</v>
      </c>
      <c r="D834" s="118">
        <v>9</v>
      </c>
      <c r="E834" s="119">
        <v>0.16666666666666699</v>
      </c>
      <c r="F834" s="119">
        <v>0.1875</v>
      </c>
      <c r="G834" s="115">
        <f t="shared" si="40"/>
        <v>6</v>
      </c>
      <c r="H834" s="116" t="str" cm="1">
        <f t="array" ref="H834">_xlfn.IFS((G834&gt;=2)*(G834&lt;=6), "Weekday", G834=7, "Saturday", G834=1, "Sunday")</f>
        <v>Weekday</v>
      </c>
      <c r="I834" s="116">
        <f t="shared" si="41"/>
        <v>8</v>
      </c>
      <c r="J834" s="116" t="str">
        <f t="shared" si="39"/>
        <v>High season</v>
      </c>
      <c r="K834" s="117" t="str" cm="1">
        <f t="array" ref="K834">_xlfn.IFS(AND(H834="Weekday", J834="High season"), VLOOKUP(B834, high_weekday, 2, 0),
    AND(H834="Saturday", J834="High season"), VLOOKUP(B834, high_saturday, 2, 0),
    AND(H834="Sunday", J834="High season"), VLOOKUP(B834, high_sunday, 2, 0),
    AND(H834="Weekday", J834="Low season"), VLOOKUP(B834, low_weekdays, 2, 0),
    AND(H834="Saturday", J834="Low season"), VLOOKUP(B834, low_saturday, 2, 0),
    AND(H834="Sunday", J834="Low season"), VLOOKUP(B834, low_sunday, 2, 0),
    TRUE, "error")</f>
        <v>Off-peak</v>
      </c>
    </row>
    <row r="835" spans="1:11" x14ac:dyDescent="0.25">
      <c r="A835" s="111">
        <v>45156</v>
      </c>
      <c r="B835" s="86">
        <v>0.20833333333333301</v>
      </c>
      <c r="C835" s="91">
        <v>15</v>
      </c>
      <c r="D835" s="118">
        <v>10</v>
      </c>
      <c r="E835" s="119">
        <v>0.1875</v>
      </c>
      <c r="F835" s="119">
        <v>0.20833333333333301</v>
      </c>
      <c r="G835" s="115">
        <f t="shared" si="40"/>
        <v>6</v>
      </c>
      <c r="H835" s="116" t="str" cm="1">
        <f t="array" ref="H835">_xlfn.IFS((G835&gt;=2)*(G835&lt;=6), "Weekday", G835=7, "Saturday", G835=1, "Sunday")</f>
        <v>Weekday</v>
      </c>
      <c r="I835" s="116">
        <f t="shared" si="41"/>
        <v>8</v>
      </c>
      <c r="J835" s="116" t="str">
        <f t="shared" si="39"/>
        <v>High season</v>
      </c>
      <c r="K835" s="117" t="str" cm="1">
        <f t="array" ref="K835">_xlfn.IFS(AND(H835="Weekday", J835="High season"), VLOOKUP(B835, high_weekday, 2, 0),
    AND(H835="Saturday", J835="High season"), VLOOKUP(B835, high_saturday, 2, 0),
    AND(H835="Sunday", J835="High season"), VLOOKUP(B835, high_sunday, 2, 0),
    AND(H835="Weekday", J835="Low season"), VLOOKUP(B835, low_weekdays, 2, 0),
    AND(H835="Saturday", J835="Low season"), VLOOKUP(B835, low_saturday, 2, 0),
    AND(H835="Sunday", J835="Low season"), VLOOKUP(B835, low_sunday, 2, 0),
    TRUE, "error")</f>
        <v>Off-peak</v>
      </c>
    </row>
    <row r="836" spans="1:11" x14ac:dyDescent="0.25">
      <c r="A836" s="111">
        <v>45156</v>
      </c>
      <c r="B836" s="86">
        <v>0.22916666666666699</v>
      </c>
      <c r="C836" s="91">
        <v>22</v>
      </c>
      <c r="D836" s="118">
        <v>11</v>
      </c>
      <c r="E836" s="119">
        <v>0.20833333333333301</v>
      </c>
      <c r="F836" s="119">
        <v>0.22916666666666699</v>
      </c>
      <c r="G836" s="115">
        <f t="shared" si="40"/>
        <v>6</v>
      </c>
      <c r="H836" s="116" t="str" cm="1">
        <f t="array" ref="H836">_xlfn.IFS((G836&gt;=2)*(G836&lt;=6), "Weekday", G836=7, "Saturday", G836=1, "Sunday")</f>
        <v>Weekday</v>
      </c>
      <c r="I836" s="116">
        <f t="shared" si="41"/>
        <v>8</v>
      </c>
      <c r="J836" s="116" t="str">
        <f t="shared" si="39"/>
        <v>High season</v>
      </c>
      <c r="K836" s="117" t="str" cm="1">
        <f t="array" ref="K836">_xlfn.IFS(AND(H836="Weekday", J836="High season"), VLOOKUP(B836, high_weekday, 2, 0),
    AND(H836="Saturday", J836="High season"), VLOOKUP(B836, high_saturday, 2, 0),
    AND(H836="Sunday", J836="High season"), VLOOKUP(B836, high_sunday, 2, 0),
    AND(H836="Weekday", J836="Low season"), VLOOKUP(B836, low_weekdays, 2, 0),
    AND(H836="Saturday", J836="Low season"), VLOOKUP(B836, low_saturday, 2, 0),
    AND(H836="Sunday", J836="Low season"), VLOOKUP(B836, low_sunday, 2, 0),
    TRUE, "error")</f>
        <v>Off-peak</v>
      </c>
    </row>
    <row r="837" spans="1:11" x14ac:dyDescent="0.25">
      <c r="A837" s="111">
        <v>45156</v>
      </c>
      <c r="B837" s="86">
        <v>0.25</v>
      </c>
      <c r="C837" s="91">
        <v>20</v>
      </c>
      <c r="D837" s="118">
        <v>12</v>
      </c>
      <c r="E837" s="119">
        <v>0.22916666666666699</v>
      </c>
      <c r="F837" s="119">
        <v>0.25</v>
      </c>
      <c r="G837" s="115">
        <f t="shared" si="40"/>
        <v>6</v>
      </c>
      <c r="H837" s="116" t="str" cm="1">
        <f t="array" ref="H837">_xlfn.IFS((G837&gt;=2)*(G837&lt;=6), "Weekday", G837=7, "Saturday", G837=1, "Sunday")</f>
        <v>Weekday</v>
      </c>
      <c r="I837" s="116">
        <f t="shared" si="41"/>
        <v>8</v>
      </c>
      <c r="J837" s="116" t="str">
        <f t="shared" si="39"/>
        <v>High season</v>
      </c>
      <c r="K837" s="117" t="str" cm="1">
        <f t="array" ref="K837">_xlfn.IFS(AND(H837="Weekday", J837="High season"), VLOOKUP(B837, high_weekday, 2, 0),
    AND(H837="Saturday", J837="High season"), VLOOKUP(B837, high_saturday, 2, 0),
    AND(H837="Sunday", J837="High season"), VLOOKUP(B837, high_sunday, 2, 0),
    AND(H837="Weekday", J837="Low season"), VLOOKUP(B837, low_weekdays, 2, 0),
    AND(H837="Saturday", J837="Low season"), VLOOKUP(B837, low_saturday, 2, 0),
    AND(H837="Sunday", J837="Low season"), VLOOKUP(B837, low_sunday, 2, 0),
    TRUE, "error")</f>
        <v>Off-peak</v>
      </c>
    </row>
    <row r="838" spans="1:11" x14ac:dyDescent="0.25">
      <c r="A838" s="111">
        <v>45156</v>
      </c>
      <c r="B838" s="86">
        <v>0.27083333333333298</v>
      </c>
      <c r="C838" s="91">
        <v>93</v>
      </c>
      <c r="D838" s="118">
        <v>13</v>
      </c>
      <c r="E838" s="119">
        <v>0.25</v>
      </c>
      <c r="F838" s="119">
        <v>0.27083333333333298</v>
      </c>
      <c r="G838" s="115">
        <f t="shared" si="40"/>
        <v>6</v>
      </c>
      <c r="H838" s="116" t="str" cm="1">
        <f t="array" ref="H838">_xlfn.IFS((G838&gt;=2)*(G838&lt;=6), "Weekday", G838=7, "Saturday", G838=1, "Sunday")</f>
        <v>Weekday</v>
      </c>
      <c r="I838" s="116">
        <f t="shared" si="41"/>
        <v>8</v>
      </c>
      <c r="J838" s="116" t="str">
        <f t="shared" si="39"/>
        <v>High season</v>
      </c>
      <c r="K838" s="117" t="str" cm="1">
        <f t="array" ref="K838">_xlfn.IFS(AND(H838="Weekday", J838="High season"), VLOOKUP(B838, high_weekday, 2, 0),
    AND(H838="Saturday", J838="High season"), VLOOKUP(B838, high_saturday, 2, 0),
    AND(H838="Sunday", J838="High season"), VLOOKUP(B838, high_sunday, 2, 0),
    AND(H838="Weekday", J838="Low season"), VLOOKUP(B838, low_weekdays, 2, 0),
    AND(H838="Saturday", J838="Low season"), VLOOKUP(B838, low_saturday, 2, 0),
    AND(H838="Sunday", J838="Low season"), VLOOKUP(B838, low_sunday, 2, 0),
    TRUE, "error")</f>
        <v>Peak</v>
      </c>
    </row>
    <row r="839" spans="1:11" x14ac:dyDescent="0.25">
      <c r="A839" s="111">
        <v>45156</v>
      </c>
      <c r="B839" s="86">
        <v>0.29166666666666702</v>
      </c>
      <c r="C839" s="91">
        <v>95</v>
      </c>
      <c r="D839" s="118">
        <v>14</v>
      </c>
      <c r="E839" s="119">
        <v>0.27083333333333298</v>
      </c>
      <c r="F839" s="119">
        <v>0.29166666666666702</v>
      </c>
      <c r="G839" s="115">
        <f t="shared" si="40"/>
        <v>6</v>
      </c>
      <c r="H839" s="116" t="str" cm="1">
        <f t="array" ref="H839">_xlfn.IFS((G839&gt;=2)*(G839&lt;=6), "Weekday", G839=7, "Saturday", G839=1, "Sunday")</f>
        <v>Weekday</v>
      </c>
      <c r="I839" s="116">
        <f t="shared" si="41"/>
        <v>8</v>
      </c>
      <c r="J839" s="116" t="str">
        <f t="shared" si="39"/>
        <v>High season</v>
      </c>
      <c r="K839" s="117" t="str" cm="1">
        <f t="array" ref="K839">_xlfn.IFS(AND(H839="Weekday", J839="High season"), VLOOKUP(B839, high_weekday, 2, 0),
    AND(H839="Saturday", J839="High season"), VLOOKUP(B839, high_saturday, 2, 0),
    AND(H839="Sunday", J839="High season"), VLOOKUP(B839, high_sunday, 2, 0),
    AND(H839="Weekday", J839="Low season"), VLOOKUP(B839, low_weekdays, 2, 0),
    AND(H839="Saturday", J839="Low season"), VLOOKUP(B839, low_saturday, 2, 0),
    AND(H839="Sunday", J839="Low season"), VLOOKUP(B839, low_sunday, 2, 0),
    TRUE, "error")</f>
        <v>Peak</v>
      </c>
    </row>
    <row r="840" spans="1:11" x14ac:dyDescent="0.25">
      <c r="A840" s="111">
        <v>45156</v>
      </c>
      <c r="B840" s="86">
        <v>0.3125</v>
      </c>
      <c r="C840" s="91">
        <v>89</v>
      </c>
      <c r="D840" s="118">
        <v>15</v>
      </c>
      <c r="E840" s="119">
        <v>0.29166666666666702</v>
      </c>
      <c r="F840" s="119">
        <v>0.3125</v>
      </c>
      <c r="G840" s="115">
        <f t="shared" si="40"/>
        <v>6</v>
      </c>
      <c r="H840" s="116" t="str" cm="1">
        <f t="array" ref="H840">_xlfn.IFS((G840&gt;=2)*(G840&lt;=6), "Weekday", G840=7, "Saturday", G840=1, "Sunday")</f>
        <v>Weekday</v>
      </c>
      <c r="I840" s="116">
        <f t="shared" si="41"/>
        <v>8</v>
      </c>
      <c r="J840" s="116" t="str">
        <f t="shared" si="39"/>
        <v>High season</v>
      </c>
      <c r="K840" s="117" t="str" cm="1">
        <f t="array" ref="K840">_xlfn.IFS(AND(H840="Weekday", J840="High season"), VLOOKUP(B840, high_weekday, 2, 0),
    AND(H840="Saturday", J840="High season"), VLOOKUP(B840, high_saturday, 2, 0),
    AND(H840="Sunday", J840="High season"), VLOOKUP(B840, high_sunday, 2, 0),
    AND(H840="Weekday", J840="Low season"), VLOOKUP(B840, low_weekdays, 2, 0),
    AND(H840="Saturday", J840="Low season"), VLOOKUP(B840, low_saturday, 2, 0),
    AND(H840="Sunday", J840="Low season"), VLOOKUP(B840, low_sunday, 2, 0),
    TRUE, "error")</f>
        <v>Peak</v>
      </c>
    </row>
    <row r="841" spans="1:11" x14ac:dyDescent="0.25">
      <c r="A841" s="111">
        <v>45156</v>
      </c>
      <c r="B841" s="86">
        <v>0.33333333333333298</v>
      </c>
      <c r="C841" s="91">
        <v>86</v>
      </c>
      <c r="D841" s="118">
        <v>16</v>
      </c>
      <c r="E841" s="119">
        <v>0.3125</v>
      </c>
      <c r="F841" s="119">
        <v>0.33333333333333298</v>
      </c>
      <c r="G841" s="115">
        <f t="shared" si="40"/>
        <v>6</v>
      </c>
      <c r="H841" s="116" t="str" cm="1">
        <f t="array" ref="H841">_xlfn.IFS((G841&gt;=2)*(G841&lt;=6), "Weekday", G841=7, "Saturday", G841=1, "Sunday")</f>
        <v>Weekday</v>
      </c>
      <c r="I841" s="116">
        <f t="shared" si="41"/>
        <v>8</v>
      </c>
      <c r="J841" s="116" t="str">
        <f t="shared" si="39"/>
        <v>High season</v>
      </c>
      <c r="K841" s="117" t="str" cm="1">
        <f t="array" ref="K841">_xlfn.IFS(AND(H841="Weekday", J841="High season"), VLOOKUP(B841, high_weekday, 2, 0),
    AND(H841="Saturday", J841="High season"), VLOOKUP(B841, high_saturday, 2, 0),
    AND(H841="Sunday", J841="High season"), VLOOKUP(B841, high_sunday, 2, 0),
    AND(H841="Weekday", J841="Low season"), VLOOKUP(B841, low_weekdays, 2, 0),
    AND(H841="Saturday", J841="Low season"), VLOOKUP(B841, low_saturday, 2, 0),
    AND(H841="Sunday", J841="Low season"), VLOOKUP(B841, low_sunday, 2, 0),
    TRUE, "error")</f>
        <v>Peak</v>
      </c>
    </row>
    <row r="842" spans="1:11" x14ac:dyDescent="0.25">
      <c r="A842" s="111">
        <v>45156</v>
      </c>
      <c r="B842" s="86">
        <v>0.35416666666666702</v>
      </c>
      <c r="C842" s="91">
        <v>56</v>
      </c>
      <c r="D842" s="118">
        <v>17</v>
      </c>
      <c r="E842" s="119">
        <v>0.33333333333333298</v>
      </c>
      <c r="F842" s="119">
        <v>0.35416666666666702</v>
      </c>
      <c r="G842" s="115">
        <f t="shared" si="40"/>
        <v>6</v>
      </c>
      <c r="H842" s="116" t="str" cm="1">
        <f t="array" ref="H842">_xlfn.IFS((G842&gt;=2)*(G842&lt;=6), "Weekday", G842=7, "Saturday", G842=1, "Sunday")</f>
        <v>Weekday</v>
      </c>
      <c r="I842" s="116">
        <f t="shared" si="41"/>
        <v>8</v>
      </c>
      <c r="J842" s="116" t="str">
        <f t="shared" si="39"/>
        <v>High season</v>
      </c>
      <c r="K842" s="117" t="str" cm="1">
        <f t="array" ref="K842">_xlfn.IFS(AND(H842="Weekday", J842="High season"), VLOOKUP(B842, high_weekday, 2, 0),
    AND(H842="Saturday", J842="High season"), VLOOKUP(B842, high_saturday, 2, 0),
    AND(H842="Sunday", J842="High season"), VLOOKUP(B842, high_sunday, 2, 0),
    AND(H842="Weekday", J842="Low season"), VLOOKUP(B842, low_weekdays, 2, 0),
    AND(H842="Saturday", J842="Low season"), VLOOKUP(B842, low_saturday, 2, 0),
    AND(H842="Sunday", J842="Low season"), VLOOKUP(B842, low_sunday, 2, 0),
    TRUE, "error")</f>
        <v>Peak</v>
      </c>
    </row>
    <row r="843" spans="1:11" x14ac:dyDescent="0.25">
      <c r="A843" s="111">
        <v>45156</v>
      </c>
      <c r="B843" s="86">
        <v>0.375</v>
      </c>
      <c r="C843" s="91">
        <v>62</v>
      </c>
      <c r="D843" s="118">
        <v>18</v>
      </c>
      <c r="E843" s="119">
        <v>0.35416666666666702</v>
      </c>
      <c r="F843" s="119">
        <v>0.375</v>
      </c>
      <c r="G843" s="115">
        <f t="shared" si="40"/>
        <v>6</v>
      </c>
      <c r="H843" s="116" t="str" cm="1">
        <f t="array" ref="H843">_xlfn.IFS((G843&gt;=2)*(G843&lt;=6), "Weekday", G843=7, "Saturday", G843=1, "Sunday")</f>
        <v>Weekday</v>
      </c>
      <c r="I843" s="116">
        <f t="shared" si="41"/>
        <v>8</v>
      </c>
      <c r="J843" s="116" t="str">
        <f t="shared" si="39"/>
        <v>High season</v>
      </c>
      <c r="K843" s="117" t="str" cm="1">
        <f t="array" ref="K843">_xlfn.IFS(AND(H843="Weekday", J843="High season"), VLOOKUP(B843, high_weekday, 2, 0),
    AND(H843="Saturday", J843="High season"), VLOOKUP(B843, high_saturday, 2, 0),
    AND(H843="Sunday", J843="High season"), VLOOKUP(B843, high_sunday, 2, 0),
    AND(H843="Weekday", J843="Low season"), VLOOKUP(B843, low_weekdays, 2, 0),
    AND(H843="Saturday", J843="Low season"), VLOOKUP(B843, low_saturday, 2, 0),
    AND(H843="Sunday", J843="Low season"), VLOOKUP(B843, low_sunday, 2, 0),
    TRUE, "error")</f>
        <v>Peak</v>
      </c>
    </row>
    <row r="844" spans="1:11" x14ac:dyDescent="0.25">
      <c r="A844" s="111">
        <v>45156</v>
      </c>
      <c r="B844" s="86">
        <v>0.39583333333333298</v>
      </c>
      <c r="C844" s="91">
        <v>82</v>
      </c>
      <c r="D844" s="118">
        <v>19</v>
      </c>
      <c r="E844" s="119">
        <v>0.375</v>
      </c>
      <c r="F844" s="119">
        <v>0.39583333333333298</v>
      </c>
      <c r="G844" s="115">
        <f t="shared" si="40"/>
        <v>6</v>
      </c>
      <c r="H844" s="116" t="str" cm="1">
        <f t="array" ref="H844">_xlfn.IFS((G844&gt;=2)*(G844&lt;=6), "Weekday", G844=7, "Saturday", G844=1, "Sunday")</f>
        <v>Weekday</v>
      </c>
      <c r="I844" s="116">
        <f t="shared" si="41"/>
        <v>8</v>
      </c>
      <c r="J844" s="116" t="str">
        <f t="shared" si="39"/>
        <v>High season</v>
      </c>
      <c r="K844" s="117" t="str" cm="1">
        <f t="array" ref="K844">_xlfn.IFS(AND(H844="Weekday", J844="High season"), VLOOKUP(B844, high_weekday, 2, 0),
    AND(H844="Saturday", J844="High season"), VLOOKUP(B844, high_saturday, 2, 0),
    AND(H844="Sunday", J844="High season"), VLOOKUP(B844, high_sunday, 2, 0),
    AND(H844="Weekday", J844="Low season"), VLOOKUP(B844, low_weekdays, 2, 0),
    AND(H844="Saturday", J844="Low season"), VLOOKUP(B844, low_saturday, 2, 0),
    AND(H844="Sunday", J844="Low season"), VLOOKUP(B844, low_sunday, 2, 0),
    TRUE, "error")</f>
        <v>Standard</v>
      </c>
    </row>
    <row r="845" spans="1:11" x14ac:dyDescent="0.25">
      <c r="A845" s="111">
        <v>45156</v>
      </c>
      <c r="B845" s="86">
        <v>0.41666666666666702</v>
      </c>
      <c r="C845" s="91">
        <v>94</v>
      </c>
      <c r="D845" s="118">
        <v>20</v>
      </c>
      <c r="E845" s="119">
        <v>0.39583333333333298</v>
      </c>
      <c r="F845" s="119">
        <v>0.41666666666666702</v>
      </c>
      <c r="G845" s="115">
        <f t="shared" si="40"/>
        <v>6</v>
      </c>
      <c r="H845" s="116" t="str" cm="1">
        <f t="array" ref="H845">_xlfn.IFS((G845&gt;=2)*(G845&lt;=6), "Weekday", G845=7, "Saturday", G845=1, "Sunday")</f>
        <v>Weekday</v>
      </c>
      <c r="I845" s="116">
        <f t="shared" si="41"/>
        <v>8</v>
      </c>
      <c r="J845" s="116" t="str">
        <f t="shared" si="39"/>
        <v>High season</v>
      </c>
      <c r="K845" s="117" t="str" cm="1">
        <f t="array" ref="K845">_xlfn.IFS(AND(H845="Weekday", J845="High season"), VLOOKUP(B845, high_weekday, 2, 0),
    AND(H845="Saturday", J845="High season"), VLOOKUP(B845, high_saturday, 2, 0),
    AND(H845="Sunday", J845="High season"), VLOOKUP(B845, high_sunday, 2, 0),
    AND(H845="Weekday", J845="Low season"), VLOOKUP(B845, low_weekdays, 2, 0),
    AND(H845="Saturday", J845="Low season"), VLOOKUP(B845, low_saturday, 2, 0),
    AND(H845="Sunday", J845="Low season"), VLOOKUP(B845, low_sunday, 2, 0),
    TRUE, "error")</f>
        <v>Standard</v>
      </c>
    </row>
    <row r="846" spans="1:11" x14ac:dyDescent="0.25">
      <c r="A846" s="111">
        <v>45156</v>
      </c>
      <c r="B846" s="86">
        <v>0.4375</v>
      </c>
      <c r="C846" s="91">
        <v>96</v>
      </c>
      <c r="D846" s="118">
        <v>21</v>
      </c>
      <c r="E846" s="119">
        <v>0.41666666666666702</v>
      </c>
      <c r="F846" s="119">
        <v>0.4375</v>
      </c>
      <c r="G846" s="115">
        <f t="shared" si="40"/>
        <v>6</v>
      </c>
      <c r="H846" s="116" t="str" cm="1">
        <f t="array" ref="H846">_xlfn.IFS((G846&gt;=2)*(G846&lt;=6), "Weekday", G846=7, "Saturday", G846=1, "Sunday")</f>
        <v>Weekday</v>
      </c>
      <c r="I846" s="116">
        <f t="shared" si="41"/>
        <v>8</v>
      </c>
      <c r="J846" s="116" t="str">
        <f t="shared" si="39"/>
        <v>High season</v>
      </c>
      <c r="K846" s="117" t="str" cm="1">
        <f t="array" ref="K846">_xlfn.IFS(AND(H846="Weekday", J846="High season"), VLOOKUP(B846, high_weekday, 2, 0),
    AND(H846="Saturday", J846="High season"), VLOOKUP(B846, high_saturday, 2, 0),
    AND(H846="Sunday", J846="High season"), VLOOKUP(B846, high_sunday, 2, 0),
    AND(H846="Weekday", J846="Low season"), VLOOKUP(B846, low_weekdays, 2, 0),
    AND(H846="Saturday", J846="Low season"), VLOOKUP(B846, low_saturday, 2, 0),
    AND(H846="Sunday", J846="Low season"), VLOOKUP(B846, low_sunday, 2, 0),
    TRUE, "error")</f>
        <v>Standard</v>
      </c>
    </row>
    <row r="847" spans="1:11" x14ac:dyDescent="0.25">
      <c r="A847" s="111">
        <v>45156</v>
      </c>
      <c r="B847" s="86">
        <v>0.45833333333333298</v>
      </c>
      <c r="C847" s="91">
        <v>100</v>
      </c>
      <c r="D847" s="118">
        <v>22</v>
      </c>
      <c r="E847" s="119">
        <v>0.4375</v>
      </c>
      <c r="F847" s="119">
        <v>0.45833333333333298</v>
      </c>
      <c r="G847" s="115">
        <f t="shared" si="40"/>
        <v>6</v>
      </c>
      <c r="H847" s="116" t="str" cm="1">
        <f t="array" ref="H847">_xlfn.IFS((G847&gt;=2)*(G847&lt;=6), "Weekday", G847=7, "Saturday", G847=1, "Sunday")</f>
        <v>Weekday</v>
      </c>
      <c r="I847" s="116">
        <f t="shared" si="41"/>
        <v>8</v>
      </c>
      <c r="J847" s="116" t="str">
        <f t="shared" si="39"/>
        <v>High season</v>
      </c>
      <c r="K847" s="117" t="str" cm="1">
        <f t="array" ref="K847">_xlfn.IFS(AND(H847="Weekday", J847="High season"), VLOOKUP(B847, high_weekday, 2, 0),
    AND(H847="Saturday", J847="High season"), VLOOKUP(B847, high_saturday, 2, 0),
    AND(H847="Sunday", J847="High season"), VLOOKUP(B847, high_sunday, 2, 0),
    AND(H847="Weekday", J847="Low season"), VLOOKUP(B847, low_weekdays, 2, 0),
    AND(H847="Saturday", J847="Low season"), VLOOKUP(B847, low_saturday, 2, 0),
    AND(H847="Sunday", J847="Low season"), VLOOKUP(B847, low_sunday, 2, 0),
    TRUE, "error")</f>
        <v>Standard</v>
      </c>
    </row>
    <row r="848" spans="1:11" x14ac:dyDescent="0.25">
      <c r="A848" s="111">
        <v>45156</v>
      </c>
      <c r="B848" s="86">
        <v>0.47916666666666702</v>
      </c>
      <c r="C848" s="91">
        <v>25</v>
      </c>
      <c r="D848" s="118">
        <v>23</v>
      </c>
      <c r="E848" s="119">
        <v>0.45833333333333298</v>
      </c>
      <c r="F848" s="119">
        <v>0.47916666666666702</v>
      </c>
      <c r="G848" s="115">
        <f t="shared" si="40"/>
        <v>6</v>
      </c>
      <c r="H848" s="116" t="str" cm="1">
        <f t="array" ref="H848">_xlfn.IFS((G848&gt;=2)*(G848&lt;=6), "Weekday", G848=7, "Saturday", G848=1, "Sunday")</f>
        <v>Weekday</v>
      </c>
      <c r="I848" s="116">
        <f t="shared" si="41"/>
        <v>8</v>
      </c>
      <c r="J848" s="116" t="str">
        <f t="shared" si="39"/>
        <v>High season</v>
      </c>
      <c r="K848" s="117" t="str" cm="1">
        <f t="array" ref="K848">_xlfn.IFS(AND(H848="Weekday", J848="High season"), VLOOKUP(B848, high_weekday, 2, 0),
    AND(H848="Saturday", J848="High season"), VLOOKUP(B848, high_saturday, 2, 0),
    AND(H848="Sunday", J848="High season"), VLOOKUP(B848, high_sunday, 2, 0),
    AND(H848="Weekday", J848="Low season"), VLOOKUP(B848, low_weekdays, 2, 0),
    AND(H848="Saturday", J848="Low season"), VLOOKUP(B848, low_saturday, 2, 0),
    AND(H848="Sunday", J848="Low season"), VLOOKUP(B848, low_sunday, 2, 0),
    TRUE, "error")</f>
        <v>Standard</v>
      </c>
    </row>
    <row r="849" spans="1:11" x14ac:dyDescent="0.25">
      <c r="A849" s="111">
        <v>45156</v>
      </c>
      <c r="B849" s="86">
        <v>0.5</v>
      </c>
      <c r="C849" s="91">
        <v>84</v>
      </c>
      <c r="D849" s="118">
        <v>24</v>
      </c>
      <c r="E849" s="119">
        <v>0.47916666666666702</v>
      </c>
      <c r="F849" s="119">
        <v>0.5</v>
      </c>
      <c r="G849" s="115">
        <f t="shared" si="40"/>
        <v>6</v>
      </c>
      <c r="H849" s="116" t="str" cm="1">
        <f t="array" ref="H849">_xlfn.IFS((G849&gt;=2)*(G849&lt;=6), "Weekday", G849=7, "Saturday", G849=1, "Sunday")</f>
        <v>Weekday</v>
      </c>
      <c r="I849" s="116">
        <f t="shared" si="41"/>
        <v>8</v>
      </c>
      <c r="J849" s="116" t="str">
        <f t="shared" si="39"/>
        <v>High season</v>
      </c>
      <c r="K849" s="117" t="str" cm="1">
        <f t="array" ref="K849">_xlfn.IFS(AND(H849="Weekday", J849="High season"), VLOOKUP(B849, high_weekday, 2, 0),
    AND(H849="Saturday", J849="High season"), VLOOKUP(B849, high_saturday, 2, 0),
    AND(H849="Sunday", J849="High season"), VLOOKUP(B849, high_sunday, 2, 0),
    AND(H849="Weekday", J849="Low season"), VLOOKUP(B849, low_weekdays, 2, 0),
    AND(H849="Saturday", J849="Low season"), VLOOKUP(B849, low_saturday, 2, 0),
    AND(H849="Sunday", J849="Low season"), VLOOKUP(B849, low_sunday, 2, 0),
    TRUE, "error")</f>
        <v>Standard</v>
      </c>
    </row>
    <row r="850" spans="1:11" x14ac:dyDescent="0.25">
      <c r="A850" s="111">
        <v>45156</v>
      </c>
      <c r="B850" s="86">
        <v>0.52083333333333304</v>
      </c>
      <c r="C850" s="91">
        <v>94</v>
      </c>
      <c r="D850" s="118">
        <v>25</v>
      </c>
      <c r="E850" s="119">
        <v>0.5</v>
      </c>
      <c r="F850" s="119">
        <v>0.52083333333333304</v>
      </c>
      <c r="G850" s="115">
        <f t="shared" si="40"/>
        <v>6</v>
      </c>
      <c r="H850" s="116" t="str" cm="1">
        <f t="array" ref="H850">_xlfn.IFS((G850&gt;=2)*(G850&lt;=6), "Weekday", G850=7, "Saturday", G850=1, "Sunday")</f>
        <v>Weekday</v>
      </c>
      <c r="I850" s="116">
        <f t="shared" si="41"/>
        <v>8</v>
      </c>
      <c r="J850" s="116" t="str">
        <f t="shared" si="39"/>
        <v>High season</v>
      </c>
      <c r="K850" s="117" t="str" cm="1">
        <f t="array" ref="K850">_xlfn.IFS(AND(H850="Weekday", J850="High season"), VLOOKUP(B850, high_weekday, 2, 0),
    AND(H850="Saturday", J850="High season"), VLOOKUP(B850, high_saturday, 2, 0),
    AND(H850="Sunday", J850="High season"), VLOOKUP(B850, high_sunday, 2, 0),
    AND(H850="Weekday", J850="Low season"), VLOOKUP(B850, low_weekdays, 2, 0),
    AND(H850="Saturday", J850="Low season"), VLOOKUP(B850, low_saturday, 2, 0),
    AND(H850="Sunday", J850="Low season"), VLOOKUP(B850, low_sunday, 2, 0),
    TRUE, "error")</f>
        <v>Standard</v>
      </c>
    </row>
    <row r="851" spans="1:11" x14ac:dyDescent="0.25">
      <c r="A851" s="111">
        <v>45156</v>
      </c>
      <c r="B851" s="86">
        <v>0.54166666666666696</v>
      </c>
      <c r="C851" s="91">
        <v>83</v>
      </c>
      <c r="D851" s="118">
        <v>26</v>
      </c>
      <c r="E851" s="119">
        <v>0.52083333333333304</v>
      </c>
      <c r="F851" s="119">
        <v>0.54166666666666696</v>
      </c>
      <c r="G851" s="115">
        <f t="shared" si="40"/>
        <v>6</v>
      </c>
      <c r="H851" s="116" t="str" cm="1">
        <f t="array" ref="H851">_xlfn.IFS((G851&gt;=2)*(G851&lt;=6), "Weekday", G851=7, "Saturday", G851=1, "Sunday")</f>
        <v>Weekday</v>
      </c>
      <c r="I851" s="116">
        <f t="shared" si="41"/>
        <v>8</v>
      </c>
      <c r="J851" s="116" t="str">
        <f t="shared" si="39"/>
        <v>High season</v>
      </c>
      <c r="K851" s="117" t="str" cm="1">
        <f t="array" ref="K851">_xlfn.IFS(AND(H851="Weekday", J851="High season"), VLOOKUP(B851, high_weekday, 2, 0),
    AND(H851="Saturday", J851="High season"), VLOOKUP(B851, high_saturday, 2, 0),
    AND(H851="Sunday", J851="High season"), VLOOKUP(B851, high_sunday, 2, 0),
    AND(H851="Weekday", J851="Low season"), VLOOKUP(B851, low_weekdays, 2, 0),
    AND(H851="Saturday", J851="Low season"), VLOOKUP(B851, low_saturday, 2, 0),
    AND(H851="Sunday", J851="Low season"), VLOOKUP(B851, low_sunday, 2, 0),
    TRUE, "error")</f>
        <v>Standard</v>
      </c>
    </row>
    <row r="852" spans="1:11" x14ac:dyDescent="0.25">
      <c r="A852" s="111">
        <v>45156</v>
      </c>
      <c r="B852" s="86">
        <v>0.5625</v>
      </c>
      <c r="C852" s="91">
        <v>73</v>
      </c>
      <c r="D852" s="118">
        <v>27</v>
      </c>
      <c r="E852" s="119">
        <v>0.54166666666666696</v>
      </c>
      <c r="F852" s="119">
        <v>0.5625</v>
      </c>
      <c r="G852" s="115">
        <f t="shared" si="40"/>
        <v>6</v>
      </c>
      <c r="H852" s="116" t="str" cm="1">
        <f t="array" ref="H852">_xlfn.IFS((G852&gt;=2)*(G852&lt;=6), "Weekday", G852=7, "Saturday", G852=1, "Sunday")</f>
        <v>Weekday</v>
      </c>
      <c r="I852" s="116">
        <f t="shared" si="41"/>
        <v>8</v>
      </c>
      <c r="J852" s="116" t="str">
        <f t="shared" si="39"/>
        <v>High season</v>
      </c>
      <c r="K852" s="117" t="str" cm="1">
        <f t="array" ref="K852">_xlfn.IFS(AND(H852="Weekday", J852="High season"), VLOOKUP(B852, high_weekday, 2, 0),
    AND(H852="Saturday", J852="High season"), VLOOKUP(B852, high_saturday, 2, 0),
    AND(H852="Sunday", J852="High season"), VLOOKUP(B852, high_sunday, 2, 0),
    AND(H852="Weekday", J852="Low season"), VLOOKUP(B852, low_weekdays, 2, 0),
    AND(H852="Saturday", J852="Low season"), VLOOKUP(B852, low_saturday, 2, 0),
    AND(H852="Sunday", J852="Low season"), VLOOKUP(B852, low_sunday, 2, 0),
    TRUE, "error")</f>
        <v>Standard</v>
      </c>
    </row>
    <row r="853" spans="1:11" x14ac:dyDescent="0.25">
      <c r="A853" s="111">
        <v>45156</v>
      </c>
      <c r="B853" s="86">
        <v>0.58333333333333304</v>
      </c>
      <c r="C853" s="91">
        <v>99</v>
      </c>
      <c r="D853" s="118">
        <v>28</v>
      </c>
      <c r="E853" s="119">
        <v>0.5625</v>
      </c>
      <c r="F853" s="119">
        <v>0.58333333333333304</v>
      </c>
      <c r="G853" s="115">
        <f t="shared" si="40"/>
        <v>6</v>
      </c>
      <c r="H853" s="116" t="str" cm="1">
        <f t="array" ref="H853">_xlfn.IFS((G853&gt;=2)*(G853&lt;=6), "Weekday", G853=7, "Saturday", G853=1, "Sunday")</f>
        <v>Weekday</v>
      </c>
      <c r="I853" s="116">
        <f t="shared" si="41"/>
        <v>8</v>
      </c>
      <c r="J853" s="116" t="str">
        <f t="shared" si="39"/>
        <v>High season</v>
      </c>
      <c r="K853" s="117" t="str" cm="1">
        <f t="array" ref="K853">_xlfn.IFS(AND(H853="Weekday", J853="High season"), VLOOKUP(B853, high_weekday, 2, 0),
    AND(H853="Saturday", J853="High season"), VLOOKUP(B853, high_saturday, 2, 0),
    AND(H853="Sunday", J853="High season"), VLOOKUP(B853, high_sunday, 2, 0),
    AND(H853="Weekday", J853="Low season"), VLOOKUP(B853, low_weekdays, 2, 0),
    AND(H853="Saturday", J853="Low season"), VLOOKUP(B853, low_saturday, 2, 0),
    AND(H853="Sunday", J853="Low season"), VLOOKUP(B853, low_sunday, 2, 0),
    TRUE, "error")</f>
        <v>Standard</v>
      </c>
    </row>
    <row r="854" spans="1:11" x14ac:dyDescent="0.25">
      <c r="A854" s="111">
        <v>45156</v>
      </c>
      <c r="B854" s="86">
        <v>0.60416666666666696</v>
      </c>
      <c r="C854" s="91">
        <v>46</v>
      </c>
      <c r="D854" s="118">
        <v>29</v>
      </c>
      <c r="E854" s="119">
        <v>0.58333333333333304</v>
      </c>
      <c r="F854" s="119">
        <v>0.60416666666666696</v>
      </c>
      <c r="G854" s="115">
        <f t="shared" si="40"/>
        <v>6</v>
      </c>
      <c r="H854" s="116" t="str" cm="1">
        <f t="array" ref="H854">_xlfn.IFS((G854&gt;=2)*(G854&lt;=6), "Weekday", G854=7, "Saturday", G854=1, "Sunday")</f>
        <v>Weekday</v>
      </c>
      <c r="I854" s="116">
        <f t="shared" si="41"/>
        <v>8</v>
      </c>
      <c r="J854" s="116" t="str">
        <f t="shared" si="39"/>
        <v>High season</v>
      </c>
      <c r="K854" s="117" t="str" cm="1">
        <f t="array" ref="K854">_xlfn.IFS(AND(H854="Weekday", J854="High season"), VLOOKUP(B854, high_weekday, 2, 0),
    AND(H854="Saturday", J854="High season"), VLOOKUP(B854, high_saturday, 2, 0),
    AND(H854="Sunday", J854="High season"), VLOOKUP(B854, high_sunday, 2, 0),
    AND(H854="Weekday", J854="Low season"), VLOOKUP(B854, low_weekdays, 2, 0),
    AND(H854="Saturday", J854="Low season"), VLOOKUP(B854, low_saturday, 2, 0),
    AND(H854="Sunday", J854="Low season"), VLOOKUP(B854, low_sunday, 2, 0),
    TRUE, "error")</f>
        <v>Standard</v>
      </c>
    </row>
    <row r="855" spans="1:11" x14ac:dyDescent="0.25">
      <c r="A855" s="111">
        <v>45156</v>
      </c>
      <c r="B855" s="86">
        <v>0.625</v>
      </c>
      <c r="C855" s="91">
        <v>88</v>
      </c>
      <c r="D855" s="118">
        <v>30</v>
      </c>
      <c r="E855" s="119">
        <v>0.60416666666666696</v>
      </c>
      <c r="F855" s="119">
        <v>0.625</v>
      </c>
      <c r="G855" s="115">
        <f t="shared" si="40"/>
        <v>6</v>
      </c>
      <c r="H855" s="116" t="str" cm="1">
        <f t="array" ref="H855">_xlfn.IFS((G855&gt;=2)*(G855&lt;=6), "Weekday", G855=7, "Saturday", G855=1, "Sunday")</f>
        <v>Weekday</v>
      </c>
      <c r="I855" s="116">
        <f t="shared" si="41"/>
        <v>8</v>
      </c>
      <c r="J855" s="116" t="str">
        <f t="shared" si="39"/>
        <v>High season</v>
      </c>
      <c r="K855" s="117" t="str" cm="1">
        <f t="array" ref="K855">_xlfn.IFS(AND(H855="Weekday", J855="High season"), VLOOKUP(B855, high_weekday, 2, 0),
    AND(H855="Saturday", J855="High season"), VLOOKUP(B855, high_saturday, 2, 0),
    AND(H855="Sunday", J855="High season"), VLOOKUP(B855, high_sunday, 2, 0),
    AND(H855="Weekday", J855="Low season"), VLOOKUP(B855, low_weekdays, 2, 0),
    AND(H855="Saturday", J855="Low season"), VLOOKUP(B855, low_saturday, 2, 0),
    AND(H855="Sunday", J855="Low season"), VLOOKUP(B855, low_sunday, 2, 0),
    TRUE, "error")</f>
        <v>Standard</v>
      </c>
    </row>
    <row r="856" spans="1:11" x14ac:dyDescent="0.25">
      <c r="A856" s="111">
        <v>45156</v>
      </c>
      <c r="B856" s="86">
        <v>0.64583333333333304</v>
      </c>
      <c r="C856" s="91">
        <v>97</v>
      </c>
      <c r="D856" s="118">
        <v>31</v>
      </c>
      <c r="E856" s="119">
        <v>0.625</v>
      </c>
      <c r="F856" s="119">
        <v>0.64583333333333304</v>
      </c>
      <c r="G856" s="115">
        <f t="shared" si="40"/>
        <v>6</v>
      </c>
      <c r="H856" s="116" t="str" cm="1">
        <f t="array" ref="H856">_xlfn.IFS((G856&gt;=2)*(G856&lt;=6), "Weekday", G856=7, "Saturday", G856=1, "Sunday")</f>
        <v>Weekday</v>
      </c>
      <c r="I856" s="116">
        <f t="shared" si="41"/>
        <v>8</v>
      </c>
      <c r="J856" s="116" t="str">
        <f t="shared" si="39"/>
        <v>High season</v>
      </c>
      <c r="K856" s="117" t="str" cm="1">
        <f t="array" ref="K856">_xlfn.IFS(AND(H856="Weekday", J856="High season"), VLOOKUP(B856, high_weekday, 2, 0),
    AND(H856="Saturday", J856="High season"), VLOOKUP(B856, high_saturday, 2, 0),
    AND(H856="Sunday", J856="High season"), VLOOKUP(B856, high_sunday, 2, 0),
    AND(H856="Weekday", J856="Low season"), VLOOKUP(B856, low_weekdays, 2, 0),
    AND(H856="Saturday", J856="Low season"), VLOOKUP(B856, low_saturday, 2, 0),
    AND(H856="Sunday", J856="Low season"), VLOOKUP(B856, low_sunday, 2, 0),
    TRUE, "error")</f>
        <v>Standard</v>
      </c>
    </row>
    <row r="857" spans="1:11" x14ac:dyDescent="0.25">
      <c r="A857" s="111">
        <v>45156</v>
      </c>
      <c r="B857" s="86">
        <v>0.66666666666666696</v>
      </c>
      <c r="C857" s="91">
        <v>57</v>
      </c>
      <c r="D857" s="118">
        <v>32</v>
      </c>
      <c r="E857" s="119">
        <v>0.64583333333333304</v>
      </c>
      <c r="F857" s="119">
        <v>0.66666666666666696</v>
      </c>
      <c r="G857" s="115">
        <f t="shared" si="40"/>
        <v>6</v>
      </c>
      <c r="H857" s="116" t="str" cm="1">
        <f t="array" ref="H857">_xlfn.IFS((G857&gt;=2)*(G857&lt;=6), "Weekday", G857=7, "Saturday", G857=1, "Sunday")</f>
        <v>Weekday</v>
      </c>
      <c r="I857" s="116">
        <f t="shared" si="41"/>
        <v>8</v>
      </c>
      <c r="J857" s="116" t="str">
        <f t="shared" si="39"/>
        <v>High season</v>
      </c>
      <c r="K857" s="117" t="str" cm="1">
        <f t="array" ref="K857">_xlfn.IFS(AND(H857="Weekday", J857="High season"), VLOOKUP(B857, high_weekday, 2, 0),
    AND(H857="Saturday", J857="High season"), VLOOKUP(B857, high_saturday, 2, 0),
    AND(H857="Sunday", J857="High season"), VLOOKUP(B857, high_sunday, 2, 0),
    AND(H857="Weekday", J857="Low season"), VLOOKUP(B857, low_weekdays, 2, 0),
    AND(H857="Saturday", J857="Low season"), VLOOKUP(B857, low_saturday, 2, 0),
    AND(H857="Sunday", J857="Low season"), VLOOKUP(B857, low_sunday, 2, 0),
    TRUE, "error")</f>
        <v>Standard</v>
      </c>
    </row>
    <row r="858" spans="1:11" x14ac:dyDescent="0.25">
      <c r="A858" s="111">
        <v>45156</v>
      </c>
      <c r="B858" s="86">
        <v>0.6875</v>
      </c>
      <c r="C858" s="91">
        <v>70</v>
      </c>
      <c r="D858" s="118">
        <v>33</v>
      </c>
      <c r="E858" s="119">
        <v>0.66666666666666696</v>
      </c>
      <c r="F858" s="119">
        <v>0.6875</v>
      </c>
      <c r="G858" s="115">
        <f t="shared" si="40"/>
        <v>6</v>
      </c>
      <c r="H858" s="116" t="str" cm="1">
        <f t="array" ref="H858">_xlfn.IFS((G858&gt;=2)*(G858&lt;=6), "Weekday", G858=7, "Saturday", G858=1, "Sunday")</f>
        <v>Weekday</v>
      </c>
      <c r="I858" s="116">
        <f t="shared" si="41"/>
        <v>8</v>
      </c>
      <c r="J858" s="116" t="str">
        <f t="shared" si="39"/>
        <v>High season</v>
      </c>
      <c r="K858" s="117" t="str" cm="1">
        <f t="array" ref="K858">_xlfn.IFS(AND(H858="Weekday", J858="High season"), VLOOKUP(B858, high_weekday, 2, 0),
    AND(H858="Saturday", J858="High season"), VLOOKUP(B858, high_saturday, 2, 0),
    AND(H858="Sunday", J858="High season"), VLOOKUP(B858, high_sunday, 2, 0),
    AND(H858="Weekday", J858="Low season"), VLOOKUP(B858, low_weekdays, 2, 0),
    AND(H858="Saturday", J858="Low season"), VLOOKUP(B858, low_saturday, 2, 0),
    AND(H858="Sunday", J858="Low season"), VLOOKUP(B858, low_sunday, 2, 0),
    TRUE, "error")</f>
        <v>Standard</v>
      </c>
    </row>
    <row r="859" spans="1:11" x14ac:dyDescent="0.25">
      <c r="A859" s="111">
        <v>45156</v>
      </c>
      <c r="B859" s="86">
        <v>0.70833333333333304</v>
      </c>
      <c r="C859" s="91">
        <v>17</v>
      </c>
      <c r="D859" s="118">
        <v>34</v>
      </c>
      <c r="E859" s="119">
        <v>0.6875</v>
      </c>
      <c r="F859" s="119">
        <v>0.70833333333333304</v>
      </c>
      <c r="G859" s="115">
        <f t="shared" si="40"/>
        <v>6</v>
      </c>
      <c r="H859" s="116" t="str" cm="1">
        <f t="array" ref="H859">_xlfn.IFS((G859&gt;=2)*(G859&lt;=6), "Weekday", G859=7, "Saturday", G859=1, "Sunday")</f>
        <v>Weekday</v>
      </c>
      <c r="I859" s="116">
        <f t="shared" si="41"/>
        <v>8</v>
      </c>
      <c r="J859" s="116" t="str">
        <f t="shared" si="39"/>
        <v>High season</v>
      </c>
      <c r="K859" s="117" t="str" cm="1">
        <f t="array" ref="K859">_xlfn.IFS(AND(H859="Weekday", J859="High season"), VLOOKUP(B859, high_weekday, 2, 0),
    AND(H859="Saturday", J859="High season"), VLOOKUP(B859, high_saturday, 2, 0),
    AND(H859="Sunday", J859="High season"), VLOOKUP(B859, high_sunday, 2, 0),
    AND(H859="Weekday", J859="Low season"), VLOOKUP(B859, low_weekdays, 2, 0),
    AND(H859="Saturday", J859="Low season"), VLOOKUP(B859, low_saturday, 2, 0),
    AND(H859="Sunday", J859="Low season"), VLOOKUP(B859, low_sunday, 2, 0),
    TRUE, "error")</f>
        <v>Standard</v>
      </c>
    </row>
    <row r="860" spans="1:11" x14ac:dyDescent="0.25">
      <c r="A860" s="111">
        <v>45156</v>
      </c>
      <c r="B860" s="86">
        <v>0.72916666666666696</v>
      </c>
      <c r="C860" s="91">
        <v>43</v>
      </c>
      <c r="D860" s="118">
        <v>35</v>
      </c>
      <c r="E860" s="119">
        <v>0.70833333333333304</v>
      </c>
      <c r="F860" s="119">
        <v>0.72916666666666696</v>
      </c>
      <c r="G860" s="115">
        <f t="shared" si="40"/>
        <v>6</v>
      </c>
      <c r="H860" s="116" t="str" cm="1">
        <f t="array" ref="H860">_xlfn.IFS((G860&gt;=2)*(G860&lt;=6), "Weekday", G860=7, "Saturday", G860=1, "Sunday")</f>
        <v>Weekday</v>
      </c>
      <c r="I860" s="116">
        <f t="shared" si="41"/>
        <v>8</v>
      </c>
      <c r="J860" s="116" t="str">
        <f t="shared" si="39"/>
        <v>High season</v>
      </c>
      <c r="K860" s="117" t="str" cm="1">
        <f t="array" ref="K860">_xlfn.IFS(AND(H860="Weekday", J860="High season"), VLOOKUP(B860, high_weekday, 2, 0),
    AND(H860="Saturday", J860="High season"), VLOOKUP(B860, high_saturday, 2, 0),
    AND(H860="Sunday", J860="High season"), VLOOKUP(B860, high_sunday, 2, 0),
    AND(H860="Weekday", J860="Low season"), VLOOKUP(B860, low_weekdays, 2, 0),
    AND(H860="Saturday", J860="Low season"), VLOOKUP(B860, low_saturday, 2, 0),
    AND(H860="Sunday", J860="Low season"), VLOOKUP(B860, low_sunday, 2, 0),
    TRUE, "error")</f>
        <v>Peak</v>
      </c>
    </row>
    <row r="861" spans="1:11" x14ac:dyDescent="0.25">
      <c r="A861" s="111">
        <v>45156</v>
      </c>
      <c r="B861" s="86">
        <v>0.75</v>
      </c>
      <c r="C861" s="91">
        <v>58</v>
      </c>
      <c r="D861" s="118">
        <v>36</v>
      </c>
      <c r="E861" s="119">
        <v>0.72916666666666696</v>
      </c>
      <c r="F861" s="119">
        <v>0.75</v>
      </c>
      <c r="G861" s="115">
        <f t="shared" si="40"/>
        <v>6</v>
      </c>
      <c r="H861" s="116" t="str" cm="1">
        <f t="array" ref="H861">_xlfn.IFS((G861&gt;=2)*(G861&lt;=6), "Weekday", G861=7, "Saturday", G861=1, "Sunday")</f>
        <v>Weekday</v>
      </c>
      <c r="I861" s="116">
        <f t="shared" si="41"/>
        <v>8</v>
      </c>
      <c r="J861" s="116" t="str">
        <f t="shared" si="39"/>
        <v>High season</v>
      </c>
      <c r="K861" s="117" t="str" cm="1">
        <f t="array" ref="K861">_xlfn.IFS(AND(H861="Weekday", J861="High season"), VLOOKUP(B861, high_weekday, 2, 0),
    AND(H861="Saturday", J861="High season"), VLOOKUP(B861, high_saturday, 2, 0),
    AND(H861="Sunday", J861="High season"), VLOOKUP(B861, high_sunday, 2, 0),
    AND(H861="Weekday", J861="Low season"), VLOOKUP(B861, low_weekdays, 2, 0),
    AND(H861="Saturday", J861="Low season"), VLOOKUP(B861, low_saturday, 2, 0),
    AND(H861="Sunday", J861="Low season"), VLOOKUP(B861, low_sunday, 2, 0),
    TRUE, "error")</f>
        <v>Peak</v>
      </c>
    </row>
    <row r="862" spans="1:11" x14ac:dyDescent="0.25">
      <c r="A862" s="111">
        <v>45156</v>
      </c>
      <c r="B862" s="86">
        <v>0.77083333333333304</v>
      </c>
      <c r="C862" s="91">
        <v>83</v>
      </c>
      <c r="D862" s="118">
        <v>37</v>
      </c>
      <c r="E862" s="119">
        <v>0.75</v>
      </c>
      <c r="F862" s="119">
        <v>0.77083333333333304</v>
      </c>
      <c r="G862" s="115">
        <f t="shared" si="40"/>
        <v>6</v>
      </c>
      <c r="H862" s="116" t="str" cm="1">
        <f t="array" ref="H862">_xlfn.IFS((G862&gt;=2)*(G862&lt;=6), "Weekday", G862=7, "Saturday", G862=1, "Sunday")</f>
        <v>Weekday</v>
      </c>
      <c r="I862" s="116">
        <f t="shared" si="41"/>
        <v>8</v>
      </c>
      <c r="J862" s="116" t="str">
        <f t="shared" si="39"/>
        <v>High season</v>
      </c>
      <c r="K862" s="117" t="str" cm="1">
        <f t="array" ref="K862">_xlfn.IFS(AND(H862="Weekday", J862="High season"), VLOOKUP(B862, high_weekday, 2, 0),
    AND(H862="Saturday", J862="High season"), VLOOKUP(B862, high_saturday, 2, 0),
    AND(H862="Sunday", J862="High season"), VLOOKUP(B862, high_sunday, 2, 0),
    AND(H862="Weekday", J862="Low season"), VLOOKUP(B862, low_weekdays, 2, 0),
    AND(H862="Saturday", J862="Low season"), VLOOKUP(B862, low_saturday, 2, 0),
    AND(H862="Sunday", J862="Low season"), VLOOKUP(B862, low_sunday, 2, 0),
    TRUE, "error")</f>
        <v>Peak</v>
      </c>
    </row>
    <row r="863" spans="1:11" x14ac:dyDescent="0.25">
      <c r="A863" s="111">
        <v>45156</v>
      </c>
      <c r="B863" s="86">
        <v>0.79166666666666696</v>
      </c>
      <c r="C863" s="91">
        <v>96</v>
      </c>
      <c r="D863" s="118">
        <v>38</v>
      </c>
      <c r="E863" s="119">
        <v>0.77083333333333304</v>
      </c>
      <c r="F863" s="119">
        <v>0.79166666666666696</v>
      </c>
      <c r="G863" s="115">
        <f t="shared" si="40"/>
        <v>6</v>
      </c>
      <c r="H863" s="116" t="str" cm="1">
        <f t="array" ref="H863">_xlfn.IFS((G863&gt;=2)*(G863&lt;=6), "Weekday", G863=7, "Saturday", G863=1, "Sunday")</f>
        <v>Weekday</v>
      </c>
      <c r="I863" s="116">
        <f t="shared" si="41"/>
        <v>8</v>
      </c>
      <c r="J863" s="116" t="str">
        <f t="shared" si="39"/>
        <v>High season</v>
      </c>
      <c r="K863" s="117" t="str" cm="1">
        <f t="array" ref="K863">_xlfn.IFS(AND(H863="Weekday", J863="High season"), VLOOKUP(B863, high_weekday, 2, 0),
    AND(H863="Saturday", J863="High season"), VLOOKUP(B863, high_saturday, 2, 0),
    AND(H863="Sunday", J863="High season"), VLOOKUP(B863, high_sunday, 2, 0),
    AND(H863="Weekday", J863="Low season"), VLOOKUP(B863, low_weekdays, 2, 0),
    AND(H863="Saturday", J863="Low season"), VLOOKUP(B863, low_saturday, 2, 0),
    AND(H863="Sunday", J863="Low season"), VLOOKUP(B863, low_sunday, 2, 0),
    TRUE, "error")</f>
        <v>Peak</v>
      </c>
    </row>
    <row r="864" spans="1:11" x14ac:dyDescent="0.25">
      <c r="A864" s="111">
        <v>45156</v>
      </c>
      <c r="B864" s="86">
        <v>0.8125</v>
      </c>
      <c r="C864" s="91">
        <v>86</v>
      </c>
      <c r="D864" s="118">
        <v>39</v>
      </c>
      <c r="E864" s="119">
        <v>0.79166666666666696</v>
      </c>
      <c r="F864" s="119">
        <v>0.8125</v>
      </c>
      <c r="G864" s="115">
        <f t="shared" si="40"/>
        <v>6</v>
      </c>
      <c r="H864" s="116" t="str" cm="1">
        <f t="array" ref="H864">_xlfn.IFS((G864&gt;=2)*(G864&lt;=6), "Weekday", G864=7, "Saturday", G864=1, "Sunday")</f>
        <v>Weekday</v>
      </c>
      <c r="I864" s="116">
        <f t="shared" si="41"/>
        <v>8</v>
      </c>
      <c r="J864" s="116" t="str">
        <f t="shared" si="39"/>
        <v>High season</v>
      </c>
      <c r="K864" s="117" t="str" cm="1">
        <f t="array" ref="K864">_xlfn.IFS(AND(H864="Weekday", J864="High season"), VLOOKUP(B864, high_weekday, 2, 0),
    AND(H864="Saturday", J864="High season"), VLOOKUP(B864, high_saturday, 2, 0),
    AND(H864="Sunday", J864="High season"), VLOOKUP(B864, high_sunday, 2, 0),
    AND(H864="Weekday", J864="Low season"), VLOOKUP(B864, low_weekdays, 2, 0),
    AND(H864="Saturday", J864="Low season"), VLOOKUP(B864, low_saturday, 2, 0),
    AND(H864="Sunday", J864="Low season"), VLOOKUP(B864, low_sunday, 2, 0),
    TRUE, "error")</f>
        <v>Standard</v>
      </c>
    </row>
    <row r="865" spans="1:11" x14ac:dyDescent="0.25">
      <c r="A865" s="111">
        <v>45156</v>
      </c>
      <c r="B865" s="86">
        <v>0.83333333333333304</v>
      </c>
      <c r="C865" s="91">
        <v>72</v>
      </c>
      <c r="D865" s="118">
        <v>40</v>
      </c>
      <c r="E865" s="119">
        <v>0.8125</v>
      </c>
      <c r="F865" s="119">
        <v>0.83333333333333304</v>
      </c>
      <c r="G865" s="115">
        <f t="shared" si="40"/>
        <v>6</v>
      </c>
      <c r="H865" s="116" t="str" cm="1">
        <f t="array" ref="H865">_xlfn.IFS((G865&gt;=2)*(G865&lt;=6), "Weekday", G865=7, "Saturday", G865=1, "Sunday")</f>
        <v>Weekday</v>
      </c>
      <c r="I865" s="116">
        <f t="shared" si="41"/>
        <v>8</v>
      </c>
      <c r="J865" s="116" t="str">
        <f t="shared" si="39"/>
        <v>High season</v>
      </c>
      <c r="K865" s="117" t="str" cm="1">
        <f t="array" ref="K865">_xlfn.IFS(AND(H865="Weekday", J865="High season"), VLOOKUP(B865, high_weekday, 2, 0),
    AND(H865="Saturday", J865="High season"), VLOOKUP(B865, high_saturday, 2, 0),
    AND(H865="Sunday", J865="High season"), VLOOKUP(B865, high_sunday, 2, 0),
    AND(H865="Weekday", J865="Low season"), VLOOKUP(B865, low_weekdays, 2, 0),
    AND(H865="Saturday", J865="Low season"), VLOOKUP(B865, low_saturday, 2, 0),
    AND(H865="Sunday", J865="Low season"), VLOOKUP(B865, low_sunday, 2, 0),
    TRUE, "error")</f>
        <v>Standard</v>
      </c>
    </row>
    <row r="866" spans="1:11" x14ac:dyDescent="0.25">
      <c r="A866" s="111">
        <v>45156</v>
      </c>
      <c r="B866" s="86">
        <v>0.85416666666666696</v>
      </c>
      <c r="C866" s="91">
        <v>27</v>
      </c>
      <c r="D866" s="118">
        <v>41</v>
      </c>
      <c r="E866" s="119">
        <v>0.83333333333333304</v>
      </c>
      <c r="F866" s="119">
        <v>0.85416666666666696</v>
      </c>
      <c r="G866" s="115">
        <f t="shared" si="40"/>
        <v>6</v>
      </c>
      <c r="H866" s="116" t="str" cm="1">
        <f t="array" ref="H866">_xlfn.IFS((G866&gt;=2)*(G866&lt;=6), "Weekday", G866=7, "Saturday", G866=1, "Sunday")</f>
        <v>Weekday</v>
      </c>
      <c r="I866" s="116">
        <f t="shared" si="41"/>
        <v>8</v>
      </c>
      <c r="J866" s="116" t="str">
        <f t="shared" si="39"/>
        <v>High season</v>
      </c>
      <c r="K866" s="117" t="str" cm="1">
        <f t="array" ref="K866">_xlfn.IFS(AND(H866="Weekday", J866="High season"), VLOOKUP(B866, high_weekday, 2, 0),
    AND(H866="Saturday", J866="High season"), VLOOKUP(B866, high_saturday, 2, 0),
    AND(H866="Sunday", J866="High season"), VLOOKUP(B866, high_sunday, 2, 0),
    AND(H866="Weekday", J866="Low season"), VLOOKUP(B866, low_weekdays, 2, 0),
    AND(H866="Saturday", J866="Low season"), VLOOKUP(B866, low_saturday, 2, 0),
    AND(H866="Sunday", J866="Low season"), VLOOKUP(B866, low_sunday, 2, 0),
    TRUE, "error")</f>
        <v>Standard</v>
      </c>
    </row>
    <row r="867" spans="1:11" x14ac:dyDescent="0.25">
      <c r="A867" s="111">
        <v>45156</v>
      </c>
      <c r="B867" s="86">
        <v>0.875</v>
      </c>
      <c r="C867" s="91">
        <v>53</v>
      </c>
      <c r="D867" s="118">
        <v>42</v>
      </c>
      <c r="E867" s="119">
        <v>0.85416666666666696</v>
      </c>
      <c r="F867" s="119">
        <v>0.875</v>
      </c>
      <c r="G867" s="115">
        <f t="shared" si="40"/>
        <v>6</v>
      </c>
      <c r="H867" s="116" t="str" cm="1">
        <f t="array" ref="H867">_xlfn.IFS((G867&gt;=2)*(G867&lt;=6), "Weekday", G867=7, "Saturday", G867=1, "Sunday")</f>
        <v>Weekday</v>
      </c>
      <c r="I867" s="116">
        <f t="shared" si="41"/>
        <v>8</v>
      </c>
      <c r="J867" s="116" t="str">
        <f t="shared" si="39"/>
        <v>High season</v>
      </c>
      <c r="K867" s="117" t="str" cm="1">
        <f t="array" ref="K867">_xlfn.IFS(AND(H867="Weekday", J867="High season"), VLOOKUP(B867, high_weekday, 2, 0),
    AND(H867="Saturday", J867="High season"), VLOOKUP(B867, high_saturday, 2, 0),
    AND(H867="Sunday", J867="High season"), VLOOKUP(B867, high_sunday, 2, 0),
    AND(H867="Weekday", J867="Low season"), VLOOKUP(B867, low_weekdays, 2, 0),
    AND(H867="Saturday", J867="Low season"), VLOOKUP(B867, low_saturday, 2, 0),
    AND(H867="Sunday", J867="Low season"), VLOOKUP(B867, low_sunday, 2, 0),
    TRUE, "error")</f>
        <v>Standard</v>
      </c>
    </row>
    <row r="868" spans="1:11" x14ac:dyDescent="0.25">
      <c r="A868" s="111">
        <v>45156</v>
      </c>
      <c r="B868" s="86">
        <v>0.89583333333333304</v>
      </c>
      <c r="C868" s="91">
        <v>75</v>
      </c>
      <c r="D868" s="118">
        <v>43</v>
      </c>
      <c r="E868" s="119">
        <v>0.875</v>
      </c>
      <c r="F868" s="119">
        <v>0.89583333333333304</v>
      </c>
      <c r="G868" s="115">
        <f t="shared" si="40"/>
        <v>6</v>
      </c>
      <c r="H868" s="116" t="str" cm="1">
        <f t="array" ref="H868">_xlfn.IFS((G868&gt;=2)*(G868&lt;=6), "Weekday", G868=7, "Saturday", G868=1, "Sunday")</f>
        <v>Weekday</v>
      </c>
      <c r="I868" s="116">
        <f t="shared" si="41"/>
        <v>8</v>
      </c>
      <c r="J868" s="116" t="str">
        <f t="shared" si="39"/>
        <v>High season</v>
      </c>
      <c r="K868" s="117" t="str" cm="1">
        <f t="array" ref="K868">_xlfn.IFS(AND(H868="Weekday", J868="High season"), VLOOKUP(B868, high_weekday, 2, 0),
    AND(H868="Saturday", J868="High season"), VLOOKUP(B868, high_saturday, 2, 0),
    AND(H868="Sunday", J868="High season"), VLOOKUP(B868, high_sunday, 2, 0),
    AND(H868="Weekday", J868="Low season"), VLOOKUP(B868, low_weekdays, 2, 0),
    AND(H868="Saturday", J868="Low season"), VLOOKUP(B868, low_saturday, 2, 0),
    AND(H868="Sunday", J868="Low season"), VLOOKUP(B868, low_sunday, 2, 0),
    TRUE, "error")</f>
        <v>Standard</v>
      </c>
    </row>
    <row r="869" spans="1:11" x14ac:dyDescent="0.25">
      <c r="A869" s="111">
        <v>45156</v>
      </c>
      <c r="B869" s="86">
        <v>0.91666666666666696</v>
      </c>
      <c r="C869" s="91">
        <v>41</v>
      </c>
      <c r="D869" s="118">
        <v>44</v>
      </c>
      <c r="E869" s="119">
        <v>0.89583333333333304</v>
      </c>
      <c r="F869" s="119">
        <v>0.91666666666666696</v>
      </c>
      <c r="G869" s="115">
        <f t="shared" si="40"/>
        <v>6</v>
      </c>
      <c r="H869" s="116" t="str" cm="1">
        <f t="array" ref="H869">_xlfn.IFS((G869&gt;=2)*(G869&lt;=6), "Weekday", G869=7, "Saturday", G869=1, "Sunday")</f>
        <v>Weekday</v>
      </c>
      <c r="I869" s="116">
        <f t="shared" si="41"/>
        <v>8</v>
      </c>
      <c r="J869" s="116" t="str">
        <f t="shared" si="39"/>
        <v>High season</v>
      </c>
      <c r="K869" s="117" t="str" cm="1">
        <f t="array" ref="K869">_xlfn.IFS(AND(H869="Weekday", J869="High season"), VLOOKUP(B869, high_weekday, 2, 0),
    AND(H869="Saturday", J869="High season"), VLOOKUP(B869, high_saturday, 2, 0),
    AND(H869="Sunday", J869="High season"), VLOOKUP(B869, high_sunday, 2, 0),
    AND(H869="Weekday", J869="Low season"), VLOOKUP(B869, low_weekdays, 2, 0),
    AND(H869="Saturday", J869="Low season"), VLOOKUP(B869, low_saturday, 2, 0),
    AND(H869="Sunday", J869="Low season"), VLOOKUP(B869, low_sunday, 2, 0),
    TRUE, "error")</f>
        <v>Standard</v>
      </c>
    </row>
    <row r="870" spans="1:11" x14ac:dyDescent="0.25">
      <c r="A870" s="111">
        <v>45156</v>
      </c>
      <c r="B870" s="86">
        <v>0.9375</v>
      </c>
      <c r="C870" s="91">
        <v>100</v>
      </c>
      <c r="D870" s="118">
        <v>45</v>
      </c>
      <c r="E870" s="119">
        <v>0.91666666666666696</v>
      </c>
      <c r="F870" s="119">
        <v>0.9375</v>
      </c>
      <c r="G870" s="115">
        <f t="shared" si="40"/>
        <v>6</v>
      </c>
      <c r="H870" s="116" t="str" cm="1">
        <f t="array" ref="H870">_xlfn.IFS((G870&gt;=2)*(G870&lt;=6), "Weekday", G870=7, "Saturday", G870=1, "Sunday")</f>
        <v>Weekday</v>
      </c>
      <c r="I870" s="116">
        <f t="shared" si="41"/>
        <v>8</v>
      </c>
      <c r="J870" s="116" t="str">
        <f t="shared" si="39"/>
        <v>High season</v>
      </c>
      <c r="K870" s="117" t="str" cm="1">
        <f t="array" ref="K870">_xlfn.IFS(AND(H870="Weekday", J870="High season"), VLOOKUP(B870, high_weekday, 2, 0),
    AND(H870="Saturday", J870="High season"), VLOOKUP(B870, high_saturday, 2, 0),
    AND(H870="Sunday", J870="High season"), VLOOKUP(B870, high_sunday, 2, 0),
    AND(H870="Weekday", J870="Low season"), VLOOKUP(B870, low_weekdays, 2, 0),
    AND(H870="Saturday", J870="Low season"), VLOOKUP(B870, low_saturday, 2, 0),
    AND(H870="Sunday", J870="Low season"), VLOOKUP(B870, low_sunday, 2, 0),
    TRUE, "error")</f>
        <v>Off-peak</v>
      </c>
    </row>
    <row r="871" spans="1:11" x14ac:dyDescent="0.25">
      <c r="A871" s="111">
        <v>45156</v>
      </c>
      <c r="B871" s="86">
        <v>0.95833333333333304</v>
      </c>
      <c r="C871" s="91">
        <v>25</v>
      </c>
      <c r="D871" s="118">
        <v>46</v>
      </c>
      <c r="E871" s="119">
        <v>0.9375</v>
      </c>
      <c r="F871" s="119">
        <v>0.95833333333333304</v>
      </c>
      <c r="G871" s="115">
        <f t="shared" si="40"/>
        <v>6</v>
      </c>
      <c r="H871" s="116" t="str" cm="1">
        <f t="array" ref="H871">_xlfn.IFS((G871&gt;=2)*(G871&lt;=6), "Weekday", G871=7, "Saturday", G871=1, "Sunday")</f>
        <v>Weekday</v>
      </c>
      <c r="I871" s="116">
        <f t="shared" si="41"/>
        <v>8</v>
      </c>
      <c r="J871" s="116" t="str">
        <f t="shared" si="39"/>
        <v>High season</v>
      </c>
      <c r="K871" s="117" t="str" cm="1">
        <f t="array" ref="K871">_xlfn.IFS(AND(H871="Weekday", J871="High season"), VLOOKUP(B871, high_weekday, 2, 0),
    AND(H871="Saturday", J871="High season"), VLOOKUP(B871, high_saturday, 2, 0),
    AND(H871="Sunday", J871="High season"), VLOOKUP(B871, high_sunday, 2, 0),
    AND(H871="Weekday", J871="Low season"), VLOOKUP(B871, low_weekdays, 2, 0),
    AND(H871="Saturday", J871="Low season"), VLOOKUP(B871, low_saturday, 2, 0),
    AND(H871="Sunday", J871="Low season"), VLOOKUP(B871, low_sunday, 2, 0),
    TRUE, "error")</f>
        <v>Off-peak</v>
      </c>
    </row>
    <row r="872" spans="1:11" x14ac:dyDescent="0.25">
      <c r="A872" s="111">
        <v>45156</v>
      </c>
      <c r="B872" s="86">
        <v>0.97916666666666696</v>
      </c>
      <c r="C872" s="91">
        <v>32</v>
      </c>
      <c r="D872" s="118">
        <v>47</v>
      </c>
      <c r="E872" s="119">
        <v>0.95833333333333304</v>
      </c>
      <c r="F872" s="119">
        <v>0.97916666666666696</v>
      </c>
      <c r="G872" s="115">
        <f t="shared" si="40"/>
        <v>6</v>
      </c>
      <c r="H872" s="116" t="str" cm="1">
        <f t="array" ref="H872">_xlfn.IFS((G872&gt;=2)*(G872&lt;=6), "Weekday", G872=7, "Saturday", G872=1, "Sunday")</f>
        <v>Weekday</v>
      </c>
      <c r="I872" s="116">
        <f t="shared" si="41"/>
        <v>8</v>
      </c>
      <c r="J872" s="116" t="str">
        <f t="shared" si="39"/>
        <v>High season</v>
      </c>
      <c r="K872" s="117" t="str" cm="1">
        <f t="array" ref="K872">_xlfn.IFS(AND(H872="Weekday", J872="High season"), VLOOKUP(B872, high_weekday, 2, 0),
    AND(H872="Saturday", J872="High season"), VLOOKUP(B872, high_saturday, 2, 0),
    AND(H872="Sunday", J872="High season"), VLOOKUP(B872, high_sunday, 2, 0),
    AND(H872="Weekday", J872="Low season"), VLOOKUP(B872, low_weekdays, 2, 0),
    AND(H872="Saturday", J872="Low season"), VLOOKUP(B872, low_saturday, 2, 0),
    AND(H872="Sunday", J872="Low season"), VLOOKUP(B872, low_sunday, 2, 0),
    TRUE, "error")</f>
        <v>Off-peak</v>
      </c>
    </row>
    <row r="873" spans="1:11" x14ac:dyDescent="0.25">
      <c r="A873" s="111">
        <v>45156</v>
      </c>
      <c r="B873" s="86">
        <v>1</v>
      </c>
      <c r="C873" s="91">
        <v>37</v>
      </c>
      <c r="D873" s="118">
        <v>48</v>
      </c>
      <c r="E873" s="119">
        <v>0.97916666666666696</v>
      </c>
      <c r="F873" s="119">
        <v>1</v>
      </c>
      <c r="G873" s="115">
        <f t="shared" si="40"/>
        <v>6</v>
      </c>
      <c r="H873" s="116" t="str" cm="1">
        <f t="array" ref="H873">_xlfn.IFS((G873&gt;=2)*(G873&lt;=6), "Weekday", G873=7, "Saturday", G873=1, "Sunday")</f>
        <v>Weekday</v>
      </c>
      <c r="I873" s="116">
        <f t="shared" si="41"/>
        <v>8</v>
      </c>
      <c r="J873" s="116" t="str">
        <f t="shared" si="39"/>
        <v>High season</v>
      </c>
      <c r="K873" s="117" t="str" cm="1">
        <f t="array" ref="K873">_xlfn.IFS(AND(H873="Weekday", J873="High season"), VLOOKUP(B873, high_weekday, 2, 0),
    AND(H873="Saturday", J873="High season"), VLOOKUP(B873, high_saturday, 2, 0),
    AND(H873="Sunday", J873="High season"), VLOOKUP(B873, high_sunday, 2, 0),
    AND(H873="Weekday", J873="Low season"), VLOOKUP(B873, low_weekdays, 2, 0),
    AND(H873="Saturday", J873="Low season"), VLOOKUP(B873, low_saturday, 2, 0),
    AND(H873="Sunday", J873="Low season"), VLOOKUP(B873, low_sunday, 2, 0),
    TRUE, "error")</f>
        <v>Off-peak</v>
      </c>
    </row>
    <row r="874" spans="1:11" x14ac:dyDescent="0.25">
      <c r="A874" s="111">
        <v>45157</v>
      </c>
      <c r="B874" s="86">
        <v>2.0833333333333332E-2</v>
      </c>
      <c r="C874" s="91">
        <v>12</v>
      </c>
      <c r="D874" s="118">
        <v>1</v>
      </c>
      <c r="E874" s="119">
        <v>0</v>
      </c>
      <c r="F874" s="119">
        <v>2.0833333333333332E-2</v>
      </c>
      <c r="G874" s="115">
        <f t="shared" si="40"/>
        <v>7</v>
      </c>
      <c r="H874" s="116" t="str" cm="1">
        <f t="array" ref="H874">_xlfn.IFS((G874&gt;=2)*(G874&lt;=6), "Weekday", G874=7, "Saturday", G874=1, "Sunday")</f>
        <v>Saturday</v>
      </c>
      <c r="I874" s="116">
        <f t="shared" si="41"/>
        <v>8</v>
      </c>
      <c r="J874" s="116" t="str">
        <f t="shared" si="39"/>
        <v>High season</v>
      </c>
      <c r="K874" s="117" t="str" cm="1">
        <f t="array" ref="K874">_xlfn.IFS(AND(H874="Weekday", J874="High season"), VLOOKUP(B874, high_weekday, 2, 0),
    AND(H874="Saturday", J874="High season"), VLOOKUP(B874, high_saturday, 2, 0),
    AND(H874="Sunday", J874="High season"), VLOOKUP(B874, high_sunday, 2, 0),
    AND(H874="Weekday", J874="Low season"), VLOOKUP(B874, low_weekdays, 2, 0),
    AND(H874="Saturday", J874="Low season"), VLOOKUP(B874, low_saturday, 2, 0),
    AND(H874="Sunday", J874="Low season"), VLOOKUP(B874, low_sunday, 2, 0),
    TRUE, "error")</f>
        <v>Off-peak</v>
      </c>
    </row>
    <row r="875" spans="1:11" x14ac:dyDescent="0.25">
      <c r="A875" s="111">
        <v>45157</v>
      </c>
      <c r="B875" s="86">
        <v>4.1666666666666664E-2</v>
      </c>
      <c r="C875" s="91">
        <v>10</v>
      </c>
      <c r="D875" s="118">
        <v>2</v>
      </c>
      <c r="E875" s="119">
        <v>2.0833333333333332E-2</v>
      </c>
      <c r="F875" s="119">
        <v>4.1666666666666664E-2</v>
      </c>
      <c r="G875" s="115">
        <f t="shared" si="40"/>
        <v>7</v>
      </c>
      <c r="H875" s="116" t="str" cm="1">
        <f t="array" ref="H875">_xlfn.IFS((G875&gt;=2)*(G875&lt;=6), "Weekday", G875=7, "Saturday", G875=1, "Sunday")</f>
        <v>Saturday</v>
      </c>
      <c r="I875" s="116">
        <f t="shared" si="41"/>
        <v>8</v>
      </c>
      <c r="J875" s="116" t="str">
        <f t="shared" si="39"/>
        <v>High season</v>
      </c>
      <c r="K875" s="117" t="str" cm="1">
        <f t="array" ref="K875">_xlfn.IFS(AND(H875="Weekday", J875="High season"), VLOOKUP(B875, high_weekday, 2, 0),
    AND(H875="Saturday", J875="High season"), VLOOKUP(B875, high_saturday, 2, 0),
    AND(H875="Sunday", J875="High season"), VLOOKUP(B875, high_sunday, 2, 0),
    AND(H875="Weekday", J875="Low season"), VLOOKUP(B875, low_weekdays, 2, 0),
    AND(H875="Saturday", J875="Low season"), VLOOKUP(B875, low_saturday, 2, 0),
    AND(H875="Sunday", J875="Low season"), VLOOKUP(B875, low_sunday, 2, 0),
    TRUE, "error")</f>
        <v>Off-peak</v>
      </c>
    </row>
    <row r="876" spans="1:11" x14ac:dyDescent="0.25">
      <c r="A876" s="111">
        <v>45157</v>
      </c>
      <c r="B876" s="86">
        <v>6.25E-2</v>
      </c>
      <c r="C876" s="91">
        <v>81</v>
      </c>
      <c r="D876" s="118">
        <v>3</v>
      </c>
      <c r="E876" s="119">
        <v>4.1666666666666664E-2</v>
      </c>
      <c r="F876" s="119">
        <v>6.25E-2</v>
      </c>
      <c r="G876" s="115">
        <f t="shared" si="40"/>
        <v>7</v>
      </c>
      <c r="H876" s="116" t="str" cm="1">
        <f t="array" ref="H876">_xlfn.IFS((G876&gt;=2)*(G876&lt;=6), "Weekday", G876=7, "Saturday", G876=1, "Sunday")</f>
        <v>Saturday</v>
      </c>
      <c r="I876" s="116">
        <f t="shared" si="41"/>
        <v>8</v>
      </c>
      <c r="J876" s="116" t="str">
        <f t="shared" si="39"/>
        <v>High season</v>
      </c>
      <c r="K876" s="117" t="str" cm="1">
        <f t="array" ref="K876">_xlfn.IFS(AND(H876="Weekday", J876="High season"), VLOOKUP(B876, high_weekday, 2, 0),
    AND(H876="Saturday", J876="High season"), VLOOKUP(B876, high_saturday, 2, 0),
    AND(H876="Sunday", J876="High season"), VLOOKUP(B876, high_sunday, 2, 0),
    AND(H876="Weekday", J876="Low season"), VLOOKUP(B876, low_weekdays, 2, 0),
    AND(H876="Saturday", J876="Low season"), VLOOKUP(B876, low_saturday, 2, 0),
    AND(H876="Sunday", J876="Low season"), VLOOKUP(B876, low_sunday, 2, 0),
    TRUE, "error")</f>
        <v>Off-peak</v>
      </c>
    </row>
    <row r="877" spans="1:11" x14ac:dyDescent="0.25">
      <c r="A877" s="111">
        <v>45157</v>
      </c>
      <c r="B877" s="86">
        <v>8.3333333333333301E-2</v>
      </c>
      <c r="C877" s="91">
        <v>34</v>
      </c>
      <c r="D877" s="118">
        <v>4</v>
      </c>
      <c r="E877" s="119">
        <v>6.25E-2</v>
      </c>
      <c r="F877" s="119">
        <v>8.3333333333333301E-2</v>
      </c>
      <c r="G877" s="115">
        <f t="shared" si="40"/>
        <v>7</v>
      </c>
      <c r="H877" s="116" t="str" cm="1">
        <f t="array" ref="H877">_xlfn.IFS((G877&gt;=2)*(G877&lt;=6), "Weekday", G877=7, "Saturday", G877=1, "Sunday")</f>
        <v>Saturday</v>
      </c>
      <c r="I877" s="116">
        <f t="shared" si="41"/>
        <v>8</v>
      </c>
      <c r="J877" s="116" t="str">
        <f t="shared" si="39"/>
        <v>High season</v>
      </c>
      <c r="K877" s="117" t="str" cm="1">
        <f t="array" ref="K877">_xlfn.IFS(AND(H877="Weekday", J877="High season"), VLOOKUP(B877, high_weekday, 2, 0),
    AND(H877="Saturday", J877="High season"), VLOOKUP(B877, high_saturday, 2, 0),
    AND(H877="Sunday", J877="High season"), VLOOKUP(B877, high_sunday, 2, 0),
    AND(H877="Weekday", J877="Low season"), VLOOKUP(B877, low_weekdays, 2, 0),
    AND(H877="Saturday", J877="Low season"), VLOOKUP(B877, low_saturday, 2, 0),
    AND(H877="Sunday", J877="Low season"), VLOOKUP(B877, low_sunday, 2, 0),
    TRUE, "error")</f>
        <v>Off-peak</v>
      </c>
    </row>
    <row r="878" spans="1:11" x14ac:dyDescent="0.25">
      <c r="A878" s="111">
        <v>45157</v>
      </c>
      <c r="B878" s="86">
        <v>0.104166666666667</v>
      </c>
      <c r="C878" s="91">
        <v>67</v>
      </c>
      <c r="D878" s="118">
        <v>5</v>
      </c>
      <c r="E878" s="119">
        <v>8.3333333333333301E-2</v>
      </c>
      <c r="F878" s="119">
        <v>0.104166666666667</v>
      </c>
      <c r="G878" s="115">
        <f t="shared" si="40"/>
        <v>7</v>
      </c>
      <c r="H878" s="116" t="str" cm="1">
        <f t="array" ref="H878">_xlfn.IFS((G878&gt;=2)*(G878&lt;=6), "Weekday", G878=7, "Saturday", G878=1, "Sunday")</f>
        <v>Saturday</v>
      </c>
      <c r="I878" s="116">
        <f t="shared" si="41"/>
        <v>8</v>
      </c>
      <c r="J878" s="116" t="str">
        <f t="shared" si="39"/>
        <v>High season</v>
      </c>
      <c r="K878" s="117" t="str" cm="1">
        <f t="array" ref="K878">_xlfn.IFS(AND(H878="Weekday", J878="High season"), VLOOKUP(B878, high_weekday, 2, 0),
    AND(H878="Saturday", J878="High season"), VLOOKUP(B878, high_saturday, 2, 0),
    AND(H878="Sunday", J878="High season"), VLOOKUP(B878, high_sunday, 2, 0),
    AND(H878="Weekday", J878="Low season"), VLOOKUP(B878, low_weekdays, 2, 0),
    AND(H878="Saturday", J878="Low season"), VLOOKUP(B878, low_saturday, 2, 0),
    AND(H878="Sunday", J878="Low season"), VLOOKUP(B878, low_sunday, 2, 0),
    TRUE, "error")</f>
        <v>Off-peak</v>
      </c>
    </row>
    <row r="879" spans="1:11" x14ac:dyDescent="0.25">
      <c r="A879" s="111">
        <v>45157</v>
      </c>
      <c r="B879" s="86">
        <v>0.125</v>
      </c>
      <c r="C879" s="91">
        <v>26</v>
      </c>
      <c r="D879" s="118">
        <v>6</v>
      </c>
      <c r="E879" s="119">
        <v>0.104166666666667</v>
      </c>
      <c r="F879" s="119">
        <v>0.125</v>
      </c>
      <c r="G879" s="115">
        <f t="shared" si="40"/>
        <v>7</v>
      </c>
      <c r="H879" s="116" t="str" cm="1">
        <f t="array" ref="H879">_xlfn.IFS((G879&gt;=2)*(G879&lt;=6), "Weekday", G879=7, "Saturday", G879=1, "Sunday")</f>
        <v>Saturday</v>
      </c>
      <c r="I879" s="116">
        <f t="shared" si="41"/>
        <v>8</v>
      </c>
      <c r="J879" s="116" t="str">
        <f t="shared" si="39"/>
        <v>High season</v>
      </c>
      <c r="K879" s="117" t="str" cm="1">
        <f t="array" ref="K879">_xlfn.IFS(AND(H879="Weekday", J879="High season"), VLOOKUP(B879, high_weekday, 2, 0),
    AND(H879="Saturday", J879="High season"), VLOOKUP(B879, high_saturday, 2, 0),
    AND(H879="Sunday", J879="High season"), VLOOKUP(B879, high_sunday, 2, 0),
    AND(H879="Weekday", J879="Low season"), VLOOKUP(B879, low_weekdays, 2, 0),
    AND(H879="Saturday", J879="Low season"), VLOOKUP(B879, low_saturday, 2, 0),
    AND(H879="Sunday", J879="Low season"), VLOOKUP(B879, low_sunday, 2, 0),
    TRUE, "error")</f>
        <v>Off-peak</v>
      </c>
    </row>
    <row r="880" spans="1:11" x14ac:dyDescent="0.25">
      <c r="A880" s="111">
        <v>45157</v>
      </c>
      <c r="B880" s="86">
        <v>0.14583333333333301</v>
      </c>
      <c r="C880" s="91">
        <v>22</v>
      </c>
      <c r="D880" s="118">
        <v>7</v>
      </c>
      <c r="E880" s="119">
        <v>0.125</v>
      </c>
      <c r="F880" s="119">
        <v>0.14583333333333301</v>
      </c>
      <c r="G880" s="115">
        <f t="shared" si="40"/>
        <v>7</v>
      </c>
      <c r="H880" s="116" t="str" cm="1">
        <f t="array" ref="H880">_xlfn.IFS((G880&gt;=2)*(G880&lt;=6), "Weekday", G880=7, "Saturday", G880=1, "Sunday")</f>
        <v>Saturday</v>
      </c>
      <c r="I880" s="116">
        <f t="shared" si="41"/>
        <v>8</v>
      </c>
      <c r="J880" s="116" t="str">
        <f t="shared" si="39"/>
        <v>High season</v>
      </c>
      <c r="K880" s="117" t="str" cm="1">
        <f t="array" ref="K880">_xlfn.IFS(AND(H880="Weekday", J880="High season"), VLOOKUP(B880, high_weekday, 2, 0),
    AND(H880="Saturday", J880="High season"), VLOOKUP(B880, high_saturday, 2, 0),
    AND(H880="Sunday", J880="High season"), VLOOKUP(B880, high_sunday, 2, 0),
    AND(H880="Weekday", J880="Low season"), VLOOKUP(B880, low_weekdays, 2, 0),
    AND(H880="Saturday", J880="Low season"), VLOOKUP(B880, low_saturday, 2, 0),
    AND(H880="Sunday", J880="Low season"), VLOOKUP(B880, low_sunday, 2, 0),
    TRUE, "error")</f>
        <v>Off-peak</v>
      </c>
    </row>
    <row r="881" spans="1:11" x14ac:dyDescent="0.25">
      <c r="A881" s="111">
        <v>45157</v>
      </c>
      <c r="B881" s="86">
        <v>0.16666666666666699</v>
      </c>
      <c r="C881" s="91">
        <v>69</v>
      </c>
      <c r="D881" s="118">
        <v>8</v>
      </c>
      <c r="E881" s="119">
        <v>0.14583333333333301</v>
      </c>
      <c r="F881" s="119">
        <v>0.16666666666666699</v>
      </c>
      <c r="G881" s="115">
        <f t="shared" si="40"/>
        <v>7</v>
      </c>
      <c r="H881" s="116" t="str" cm="1">
        <f t="array" ref="H881">_xlfn.IFS((G881&gt;=2)*(G881&lt;=6), "Weekday", G881=7, "Saturday", G881=1, "Sunday")</f>
        <v>Saturday</v>
      </c>
      <c r="I881" s="116">
        <f t="shared" si="41"/>
        <v>8</v>
      </c>
      <c r="J881" s="116" t="str">
        <f t="shared" si="39"/>
        <v>High season</v>
      </c>
      <c r="K881" s="117" t="str" cm="1">
        <f t="array" ref="K881">_xlfn.IFS(AND(H881="Weekday", J881="High season"), VLOOKUP(B881, high_weekday, 2, 0),
    AND(H881="Saturday", J881="High season"), VLOOKUP(B881, high_saturday, 2, 0),
    AND(H881="Sunday", J881="High season"), VLOOKUP(B881, high_sunday, 2, 0),
    AND(H881="Weekday", J881="Low season"), VLOOKUP(B881, low_weekdays, 2, 0),
    AND(H881="Saturday", J881="Low season"), VLOOKUP(B881, low_saturday, 2, 0),
    AND(H881="Sunday", J881="Low season"), VLOOKUP(B881, low_sunday, 2, 0),
    TRUE, "error")</f>
        <v>Off-peak</v>
      </c>
    </row>
    <row r="882" spans="1:11" x14ac:dyDescent="0.25">
      <c r="A882" s="111">
        <v>45157</v>
      </c>
      <c r="B882" s="86">
        <v>0.1875</v>
      </c>
      <c r="C882" s="91">
        <v>88</v>
      </c>
      <c r="D882" s="118">
        <v>9</v>
      </c>
      <c r="E882" s="119">
        <v>0.16666666666666699</v>
      </c>
      <c r="F882" s="119">
        <v>0.1875</v>
      </c>
      <c r="G882" s="115">
        <f t="shared" si="40"/>
        <v>7</v>
      </c>
      <c r="H882" s="116" t="str" cm="1">
        <f t="array" ref="H882">_xlfn.IFS((G882&gt;=2)*(G882&lt;=6), "Weekday", G882=7, "Saturday", G882=1, "Sunday")</f>
        <v>Saturday</v>
      </c>
      <c r="I882" s="116">
        <f t="shared" si="41"/>
        <v>8</v>
      </c>
      <c r="J882" s="116" t="str">
        <f t="shared" si="39"/>
        <v>High season</v>
      </c>
      <c r="K882" s="117" t="str" cm="1">
        <f t="array" ref="K882">_xlfn.IFS(AND(H882="Weekday", J882="High season"), VLOOKUP(B882, high_weekday, 2, 0),
    AND(H882="Saturday", J882="High season"), VLOOKUP(B882, high_saturday, 2, 0),
    AND(H882="Sunday", J882="High season"), VLOOKUP(B882, high_sunday, 2, 0),
    AND(H882="Weekday", J882="Low season"), VLOOKUP(B882, low_weekdays, 2, 0),
    AND(H882="Saturday", J882="Low season"), VLOOKUP(B882, low_saturday, 2, 0),
    AND(H882="Sunday", J882="Low season"), VLOOKUP(B882, low_sunday, 2, 0),
    TRUE, "error")</f>
        <v>Off-peak</v>
      </c>
    </row>
    <row r="883" spans="1:11" x14ac:dyDescent="0.25">
      <c r="A883" s="111">
        <v>45157</v>
      </c>
      <c r="B883" s="86">
        <v>0.20833333333333301</v>
      </c>
      <c r="C883" s="91">
        <v>15</v>
      </c>
      <c r="D883" s="118">
        <v>10</v>
      </c>
      <c r="E883" s="119">
        <v>0.1875</v>
      </c>
      <c r="F883" s="119">
        <v>0.20833333333333301</v>
      </c>
      <c r="G883" s="115">
        <f t="shared" si="40"/>
        <v>7</v>
      </c>
      <c r="H883" s="116" t="str" cm="1">
        <f t="array" ref="H883">_xlfn.IFS((G883&gt;=2)*(G883&lt;=6), "Weekday", G883=7, "Saturday", G883=1, "Sunday")</f>
        <v>Saturday</v>
      </c>
      <c r="I883" s="116">
        <f t="shared" si="41"/>
        <v>8</v>
      </c>
      <c r="J883" s="116" t="str">
        <f t="shared" si="39"/>
        <v>High season</v>
      </c>
      <c r="K883" s="117" t="str" cm="1">
        <f t="array" ref="K883">_xlfn.IFS(AND(H883="Weekday", J883="High season"), VLOOKUP(B883, high_weekday, 2, 0),
    AND(H883="Saturday", J883="High season"), VLOOKUP(B883, high_saturday, 2, 0),
    AND(H883="Sunday", J883="High season"), VLOOKUP(B883, high_sunday, 2, 0),
    AND(H883="Weekday", J883="Low season"), VLOOKUP(B883, low_weekdays, 2, 0),
    AND(H883="Saturday", J883="Low season"), VLOOKUP(B883, low_saturday, 2, 0),
    AND(H883="Sunday", J883="Low season"), VLOOKUP(B883, low_sunday, 2, 0),
    TRUE, "error")</f>
        <v>Off-peak</v>
      </c>
    </row>
    <row r="884" spans="1:11" x14ac:dyDescent="0.25">
      <c r="A884" s="111">
        <v>45157</v>
      </c>
      <c r="B884" s="86">
        <v>0.22916666666666699</v>
      </c>
      <c r="C884" s="91">
        <v>22</v>
      </c>
      <c r="D884" s="118">
        <v>11</v>
      </c>
      <c r="E884" s="119">
        <v>0.20833333333333301</v>
      </c>
      <c r="F884" s="119">
        <v>0.22916666666666699</v>
      </c>
      <c r="G884" s="115">
        <f t="shared" si="40"/>
        <v>7</v>
      </c>
      <c r="H884" s="116" t="str" cm="1">
        <f t="array" ref="H884">_xlfn.IFS((G884&gt;=2)*(G884&lt;=6), "Weekday", G884=7, "Saturday", G884=1, "Sunday")</f>
        <v>Saturday</v>
      </c>
      <c r="I884" s="116">
        <f t="shared" si="41"/>
        <v>8</v>
      </c>
      <c r="J884" s="116" t="str">
        <f t="shared" si="39"/>
        <v>High season</v>
      </c>
      <c r="K884" s="117" t="str" cm="1">
        <f t="array" ref="K884">_xlfn.IFS(AND(H884="Weekday", J884="High season"), VLOOKUP(B884, high_weekday, 2, 0),
    AND(H884="Saturday", J884="High season"), VLOOKUP(B884, high_saturday, 2, 0),
    AND(H884="Sunday", J884="High season"), VLOOKUP(B884, high_sunday, 2, 0),
    AND(H884="Weekday", J884="Low season"), VLOOKUP(B884, low_weekdays, 2, 0),
    AND(H884="Saturday", J884="Low season"), VLOOKUP(B884, low_saturday, 2, 0),
    AND(H884="Sunday", J884="Low season"), VLOOKUP(B884, low_sunday, 2, 0),
    TRUE, "error")</f>
        <v>Off-peak</v>
      </c>
    </row>
    <row r="885" spans="1:11" x14ac:dyDescent="0.25">
      <c r="A885" s="111">
        <v>45157</v>
      </c>
      <c r="B885" s="86">
        <v>0.25</v>
      </c>
      <c r="C885" s="91">
        <v>20</v>
      </c>
      <c r="D885" s="118">
        <v>12</v>
      </c>
      <c r="E885" s="119">
        <v>0.22916666666666699</v>
      </c>
      <c r="F885" s="119">
        <v>0.25</v>
      </c>
      <c r="G885" s="115">
        <f t="shared" si="40"/>
        <v>7</v>
      </c>
      <c r="H885" s="116" t="str" cm="1">
        <f t="array" ref="H885">_xlfn.IFS((G885&gt;=2)*(G885&lt;=6), "Weekday", G885=7, "Saturday", G885=1, "Sunday")</f>
        <v>Saturday</v>
      </c>
      <c r="I885" s="116">
        <f t="shared" si="41"/>
        <v>8</v>
      </c>
      <c r="J885" s="116" t="str">
        <f t="shared" si="39"/>
        <v>High season</v>
      </c>
      <c r="K885" s="117" t="str" cm="1">
        <f t="array" ref="K885">_xlfn.IFS(AND(H885="Weekday", J885="High season"), VLOOKUP(B885, high_weekday, 2, 0),
    AND(H885="Saturday", J885="High season"), VLOOKUP(B885, high_saturday, 2, 0),
    AND(H885="Sunday", J885="High season"), VLOOKUP(B885, high_sunday, 2, 0),
    AND(H885="Weekday", J885="Low season"), VLOOKUP(B885, low_weekdays, 2, 0),
    AND(H885="Saturday", J885="Low season"), VLOOKUP(B885, low_saturday, 2, 0),
    AND(H885="Sunday", J885="Low season"), VLOOKUP(B885, low_sunday, 2, 0),
    TRUE, "error")</f>
        <v>Off-peak</v>
      </c>
    </row>
    <row r="886" spans="1:11" x14ac:dyDescent="0.25">
      <c r="A886" s="111">
        <v>45157</v>
      </c>
      <c r="B886" s="86">
        <v>0.27083333333333298</v>
      </c>
      <c r="C886" s="91">
        <v>93</v>
      </c>
      <c r="D886" s="118">
        <v>13</v>
      </c>
      <c r="E886" s="119">
        <v>0.25</v>
      </c>
      <c r="F886" s="119">
        <v>0.27083333333333298</v>
      </c>
      <c r="G886" s="115">
        <f t="shared" si="40"/>
        <v>7</v>
      </c>
      <c r="H886" s="116" t="str" cm="1">
        <f t="array" ref="H886">_xlfn.IFS((G886&gt;=2)*(G886&lt;=6), "Weekday", G886=7, "Saturday", G886=1, "Sunday")</f>
        <v>Saturday</v>
      </c>
      <c r="I886" s="116">
        <f t="shared" si="41"/>
        <v>8</v>
      </c>
      <c r="J886" s="116" t="str">
        <f t="shared" si="39"/>
        <v>High season</v>
      </c>
      <c r="K886" s="117" t="str" cm="1">
        <f t="array" ref="K886">_xlfn.IFS(AND(H886="Weekday", J886="High season"), VLOOKUP(B886, high_weekday, 2, 0),
    AND(H886="Saturday", J886="High season"), VLOOKUP(B886, high_saturday, 2, 0),
    AND(H886="Sunday", J886="High season"), VLOOKUP(B886, high_sunday, 2, 0),
    AND(H886="Weekday", J886="Low season"), VLOOKUP(B886, low_weekdays, 2, 0),
    AND(H886="Saturday", J886="Low season"), VLOOKUP(B886, low_saturday, 2, 0),
    AND(H886="Sunday", J886="Low season"), VLOOKUP(B886, low_sunday, 2, 0),
    TRUE, "error")</f>
        <v>Off-peak</v>
      </c>
    </row>
    <row r="887" spans="1:11" x14ac:dyDescent="0.25">
      <c r="A887" s="111">
        <v>45157</v>
      </c>
      <c r="B887" s="86">
        <v>0.29166666666666702</v>
      </c>
      <c r="C887" s="91">
        <v>95</v>
      </c>
      <c r="D887" s="118">
        <v>14</v>
      </c>
      <c r="E887" s="119">
        <v>0.27083333333333298</v>
      </c>
      <c r="F887" s="119">
        <v>0.29166666666666702</v>
      </c>
      <c r="G887" s="115">
        <f t="shared" si="40"/>
        <v>7</v>
      </c>
      <c r="H887" s="116" t="str" cm="1">
        <f t="array" ref="H887">_xlfn.IFS((G887&gt;=2)*(G887&lt;=6), "Weekday", G887=7, "Saturday", G887=1, "Sunday")</f>
        <v>Saturday</v>
      </c>
      <c r="I887" s="116">
        <f t="shared" si="41"/>
        <v>8</v>
      </c>
      <c r="J887" s="116" t="str">
        <f t="shared" si="39"/>
        <v>High season</v>
      </c>
      <c r="K887" s="117" t="str" cm="1">
        <f t="array" ref="K887">_xlfn.IFS(AND(H887="Weekday", J887="High season"), VLOOKUP(B887, high_weekday, 2, 0),
    AND(H887="Saturday", J887="High season"), VLOOKUP(B887, high_saturday, 2, 0),
    AND(H887="Sunday", J887="High season"), VLOOKUP(B887, high_sunday, 2, 0),
    AND(H887="Weekday", J887="Low season"), VLOOKUP(B887, low_weekdays, 2, 0),
    AND(H887="Saturday", J887="Low season"), VLOOKUP(B887, low_saturday, 2, 0),
    AND(H887="Sunday", J887="Low season"), VLOOKUP(B887, low_sunday, 2, 0),
    TRUE, "error")</f>
        <v>Off-peak</v>
      </c>
    </row>
    <row r="888" spans="1:11" x14ac:dyDescent="0.25">
      <c r="A888" s="111">
        <v>45157</v>
      </c>
      <c r="B888" s="86">
        <v>0.3125</v>
      </c>
      <c r="C888" s="91">
        <v>89</v>
      </c>
      <c r="D888" s="118">
        <v>15</v>
      </c>
      <c r="E888" s="119">
        <v>0.29166666666666702</v>
      </c>
      <c r="F888" s="119">
        <v>0.3125</v>
      </c>
      <c r="G888" s="115">
        <f t="shared" si="40"/>
        <v>7</v>
      </c>
      <c r="H888" s="116" t="str" cm="1">
        <f t="array" ref="H888">_xlfn.IFS((G888&gt;=2)*(G888&lt;=6), "Weekday", G888=7, "Saturday", G888=1, "Sunday")</f>
        <v>Saturday</v>
      </c>
      <c r="I888" s="116">
        <f t="shared" si="41"/>
        <v>8</v>
      </c>
      <c r="J888" s="116" t="str">
        <f t="shared" si="39"/>
        <v>High season</v>
      </c>
      <c r="K888" s="117" t="str" cm="1">
        <f t="array" ref="K888">_xlfn.IFS(AND(H888="Weekday", J888="High season"), VLOOKUP(B888, high_weekday, 2, 0),
    AND(H888="Saturday", J888="High season"), VLOOKUP(B888, high_saturday, 2, 0),
    AND(H888="Sunday", J888="High season"), VLOOKUP(B888, high_sunday, 2, 0),
    AND(H888="Weekday", J888="Low season"), VLOOKUP(B888, low_weekdays, 2, 0),
    AND(H888="Saturday", J888="Low season"), VLOOKUP(B888, low_saturday, 2, 0),
    AND(H888="Sunday", J888="Low season"), VLOOKUP(B888, low_sunday, 2, 0),
    TRUE, "error")</f>
        <v>Standard</v>
      </c>
    </row>
    <row r="889" spans="1:11" x14ac:dyDescent="0.25">
      <c r="A889" s="111">
        <v>45157</v>
      </c>
      <c r="B889" s="86">
        <v>0.33333333333333298</v>
      </c>
      <c r="C889" s="91">
        <v>86</v>
      </c>
      <c r="D889" s="118">
        <v>16</v>
      </c>
      <c r="E889" s="119">
        <v>0.3125</v>
      </c>
      <c r="F889" s="119">
        <v>0.33333333333333298</v>
      </c>
      <c r="G889" s="115">
        <f t="shared" si="40"/>
        <v>7</v>
      </c>
      <c r="H889" s="116" t="str" cm="1">
        <f t="array" ref="H889">_xlfn.IFS((G889&gt;=2)*(G889&lt;=6), "Weekday", G889=7, "Saturday", G889=1, "Sunday")</f>
        <v>Saturday</v>
      </c>
      <c r="I889" s="116">
        <f t="shared" si="41"/>
        <v>8</v>
      </c>
      <c r="J889" s="116" t="str">
        <f t="shared" si="39"/>
        <v>High season</v>
      </c>
      <c r="K889" s="117" t="str" cm="1">
        <f t="array" ref="K889">_xlfn.IFS(AND(H889="Weekday", J889="High season"), VLOOKUP(B889, high_weekday, 2, 0),
    AND(H889="Saturday", J889="High season"), VLOOKUP(B889, high_saturday, 2, 0),
    AND(H889="Sunday", J889="High season"), VLOOKUP(B889, high_sunday, 2, 0),
    AND(H889="Weekday", J889="Low season"), VLOOKUP(B889, low_weekdays, 2, 0),
    AND(H889="Saturday", J889="Low season"), VLOOKUP(B889, low_saturday, 2, 0),
    AND(H889="Sunday", J889="Low season"), VLOOKUP(B889, low_sunday, 2, 0),
    TRUE, "error")</f>
        <v>Standard</v>
      </c>
    </row>
    <row r="890" spans="1:11" x14ac:dyDescent="0.25">
      <c r="A890" s="111">
        <v>45157</v>
      </c>
      <c r="B890" s="86">
        <v>0.35416666666666702</v>
      </c>
      <c r="C890" s="91">
        <v>56</v>
      </c>
      <c r="D890" s="118">
        <v>17</v>
      </c>
      <c r="E890" s="119">
        <v>0.33333333333333298</v>
      </c>
      <c r="F890" s="119">
        <v>0.35416666666666702</v>
      </c>
      <c r="G890" s="115">
        <f t="shared" si="40"/>
        <v>7</v>
      </c>
      <c r="H890" s="116" t="str" cm="1">
        <f t="array" ref="H890">_xlfn.IFS((G890&gt;=2)*(G890&lt;=6), "Weekday", G890=7, "Saturday", G890=1, "Sunday")</f>
        <v>Saturday</v>
      </c>
      <c r="I890" s="116">
        <f t="shared" si="41"/>
        <v>8</v>
      </c>
      <c r="J890" s="116" t="str">
        <f t="shared" ref="J890:J953" si="42">IF(AND(I890&gt;6, I890&lt;9), "High season", "Low season")</f>
        <v>High season</v>
      </c>
      <c r="K890" s="117" t="str" cm="1">
        <f t="array" ref="K890">_xlfn.IFS(AND(H890="Weekday", J890="High season"), VLOOKUP(B890, high_weekday, 2, 0),
    AND(H890="Saturday", J890="High season"), VLOOKUP(B890, high_saturday, 2, 0),
    AND(H890="Sunday", J890="High season"), VLOOKUP(B890, high_sunday, 2, 0),
    AND(H890="Weekday", J890="Low season"), VLOOKUP(B890, low_weekdays, 2, 0),
    AND(H890="Saturday", J890="Low season"), VLOOKUP(B890, low_saturday, 2, 0),
    AND(H890="Sunday", J890="Low season"), VLOOKUP(B890, low_sunday, 2, 0),
    TRUE, "error")</f>
        <v>Standard</v>
      </c>
    </row>
    <row r="891" spans="1:11" x14ac:dyDescent="0.25">
      <c r="A891" s="111">
        <v>45157</v>
      </c>
      <c r="B891" s="86">
        <v>0.375</v>
      </c>
      <c r="C891" s="91">
        <v>62</v>
      </c>
      <c r="D891" s="118">
        <v>18</v>
      </c>
      <c r="E891" s="119">
        <v>0.35416666666666702</v>
      </c>
      <c r="F891" s="119">
        <v>0.375</v>
      </c>
      <c r="G891" s="115">
        <f t="shared" ref="G891:G954" si="43">WEEKDAY(A891)</f>
        <v>7</v>
      </c>
      <c r="H891" s="116" t="str" cm="1">
        <f t="array" ref="H891">_xlfn.IFS((G891&gt;=2)*(G891&lt;=6), "Weekday", G891=7, "Saturday", G891=1, "Sunday")</f>
        <v>Saturday</v>
      </c>
      <c r="I891" s="116">
        <f t="shared" ref="I891:I954" si="44">MONTH(A891)</f>
        <v>8</v>
      </c>
      <c r="J891" s="116" t="str">
        <f t="shared" si="42"/>
        <v>High season</v>
      </c>
      <c r="K891" s="117" t="str" cm="1">
        <f t="array" ref="K891">_xlfn.IFS(AND(H891="Weekday", J891="High season"), VLOOKUP(B891, high_weekday, 2, 0),
    AND(H891="Saturday", J891="High season"), VLOOKUP(B891, high_saturday, 2, 0),
    AND(H891="Sunday", J891="High season"), VLOOKUP(B891, high_sunday, 2, 0),
    AND(H891="Weekday", J891="Low season"), VLOOKUP(B891, low_weekdays, 2, 0),
    AND(H891="Saturday", J891="Low season"), VLOOKUP(B891, low_saturday, 2, 0),
    AND(H891="Sunday", J891="Low season"), VLOOKUP(B891, low_sunday, 2, 0),
    TRUE, "error")</f>
        <v>Standard</v>
      </c>
    </row>
    <row r="892" spans="1:11" x14ac:dyDescent="0.25">
      <c r="A892" s="111">
        <v>45157</v>
      </c>
      <c r="B892" s="86">
        <v>0.39583333333333298</v>
      </c>
      <c r="C892" s="91">
        <v>82</v>
      </c>
      <c r="D892" s="118">
        <v>19</v>
      </c>
      <c r="E892" s="119">
        <v>0.375</v>
      </c>
      <c r="F892" s="119">
        <v>0.39583333333333298</v>
      </c>
      <c r="G892" s="115">
        <f t="shared" si="43"/>
        <v>7</v>
      </c>
      <c r="H892" s="116" t="str" cm="1">
        <f t="array" ref="H892">_xlfn.IFS((G892&gt;=2)*(G892&lt;=6), "Weekday", G892=7, "Saturday", G892=1, "Sunday")</f>
        <v>Saturday</v>
      </c>
      <c r="I892" s="116">
        <f t="shared" si="44"/>
        <v>8</v>
      </c>
      <c r="J892" s="116" t="str">
        <f t="shared" si="42"/>
        <v>High season</v>
      </c>
      <c r="K892" s="117" t="str" cm="1">
        <f t="array" ref="K892">_xlfn.IFS(AND(H892="Weekday", J892="High season"), VLOOKUP(B892, high_weekday, 2, 0),
    AND(H892="Saturday", J892="High season"), VLOOKUP(B892, high_saturday, 2, 0),
    AND(H892="Sunday", J892="High season"), VLOOKUP(B892, high_sunday, 2, 0),
    AND(H892="Weekday", J892="Low season"), VLOOKUP(B892, low_weekdays, 2, 0),
    AND(H892="Saturday", J892="Low season"), VLOOKUP(B892, low_saturday, 2, 0),
    AND(H892="Sunday", J892="Low season"), VLOOKUP(B892, low_sunday, 2, 0),
    TRUE, "error")</f>
        <v>Standard</v>
      </c>
    </row>
    <row r="893" spans="1:11" x14ac:dyDescent="0.25">
      <c r="A893" s="111">
        <v>45157</v>
      </c>
      <c r="B893" s="86">
        <v>0.41666666666666702</v>
      </c>
      <c r="C893" s="91">
        <v>94</v>
      </c>
      <c r="D893" s="118">
        <v>20</v>
      </c>
      <c r="E893" s="119">
        <v>0.39583333333333298</v>
      </c>
      <c r="F893" s="119">
        <v>0.41666666666666702</v>
      </c>
      <c r="G893" s="115">
        <f t="shared" si="43"/>
        <v>7</v>
      </c>
      <c r="H893" s="116" t="str" cm="1">
        <f t="array" ref="H893">_xlfn.IFS((G893&gt;=2)*(G893&lt;=6), "Weekday", G893=7, "Saturday", G893=1, "Sunday")</f>
        <v>Saturday</v>
      </c>
      <c r="I893" s="116">
        <f t="shared" si="44"/>
        <v>8</v>
      </c>
      <c r="J893" s="116" t="str">
        <f t="shared" si="42"/>
        <v>High season</v>
      </c>
      <c r="K893" s="117" t="str" cm="1">
        <f t="array" ref="K893">_xlfn.IFS(AND(H893="Weekday", J893="High season"), VLOOKUP(B893, high_weekday, 2, 0),
    AND(H893="Saturday", J893="High season"), VLOOKUP(B893, high_saturday, 2, 0),
    AND(H893="Sunday", J893="High season"), VLOOKUP(B893, high_sunday, 2, 0),
    AND(H893="Weekday", J893="Low season"), VLOOKUP(B893, low_weekdays, 2, 0),
    AND(H893="Saturday", J893="Low season"), VLOOKUP(B893, low_saturday, 2, 0),
    AND(H893="Sunday", J893="Low season"), VLOOKUP(B893, low_sunday, 2, 0),
    TRUE, "error")</f>
        <v>Standard</v>
      </c>
    </row>
    <row r="894" spans="1:11" x14ac:dyDescent="0.25">
      <c r="A894" s="111">
        <v>45157</v>
      </c>
      <c r="B894" s="86">
        <v>0.4375</v>
      </c>
      <c r="C894" s="91">
        <v>96</v>
      </c>
      <c r="D894" s="118">
        <v>21</v>
      </c>
      <c r="E894" s="119">
        <v>0.41666666666666702</v>
      </c>
      <c r="F894" s="119">
        <v>0.4375</v>
      </c>
      <c r="G894" s="115">
        <f t="shared" si="43"/>
        <v>7</v>
      </c>
      <c r="H894" s="116" t="str" cm="1">
        <f t="array" ref="H894">_xlfn.IFS((G894&gt;=2)*(G894&lt;=6), "Weekday", G894=7, "Saturday", G894=1, "Sunday")</f>
        <v>Saturday</v>
      </c>
      <c r="I894" s="116">
        <f t="shared" si="44"/>
        <v>8</v>
      </c>
      <c r="J894" s="116" t="str">
        <f t="shared" si="42"/>
        <v>High season</v>
      </c>
      <c r="K894" s="117" t="str" cm="1">
        <f t="array" ref="K894">_xlfn.IFS(AND(H894="Weekday", J894="High season"), VLOOKUP(B894, high_weekday, 2, 0),
    AND(H894="Saturday", J894="High season"), VLOOKUP(B894, high_saturday, 2, 0),
    AND(H894="Sunday", J894="High season"), VLOOKUP(B894, high_sunday, 2, 0),
    AND(H894="Weekday", J894="Low season"), VLOOKUP(B894, low_weekdays, 2, 0),
    AND(H894="Saturday", J894="Low season"), VLOOKUP(B894, low_saturday, 2, 0),
    AND(H894="Sunday", J894="Low season"), VLOOKUP(B894, low_sunday, 2, 0),
    TRUE, "error")</f>
        <v>Standard</v>
      </c>
    </row>
    <row r="895" spans="1:11" x14ac:dyDescent="0.25">
      <c r="A895" s="111">
        <v>45157</v>
      </c>
      <c r="B895" s="86">
        <v>0.45833333333333298</v>
      </c>
      <c r="C895" s="91">
        <v>100</v>
      </c>
      <c r="D895" s="118">
        <v>22</v>
      </c>
      <c r="E895" s="119">
        <v>0.4375</v>
      </c>
      <c r="F895" s="119">
        <v>0.45833333333333298</v>
      </c>
      <c r="G895" s="115">
        <f t="shared" si="43"/>
        <v>7</v>
      </c>
      <c r="H895" s="116" t="str" cm="1">
        <f t="array" ref="H895">_xlfn.IFS((G895&gt;=2)*(G895&lt;=6), "Weekday", G895=7, "Saturday", G895=1, "Sunday")</f>
        <v>Saturday</v>
      </c>
      <c r="I895" s="116">
        <f t="shared" si="44"/>
        <v>8</v>
      </c>
      <c r="J895" s="116" t="str">
        <f t="shared" si="42"/>
        <v>High season</v>
      </c>
      <c r="K895" s="117" t="str" cm="1">
        <f t="array" ref="K895">_xlfn.IFS(AND(H895="Weekday", J895="High season"), VLOOKUP(B895, high_weekday, 2, 0),
    AND(H895="Saturday", J895="High season"), VLOOKUP(B895, high_saturday, 2, 0),
    AND(H895="Sunday", J895="High season"), VLOOKUP(B895, high_sunday, 2, 0),
    AND(H895="Weekday", J895="Low season"), VLOOKUP(B895, low_weekdays, 2, 0),
    AND(H895="Saturday", J895="Low season"), VLOOKUP(B895, low_saturday, 2, 0),
    AND(H895="Sunday", J895="Low season"), VLOOKUP(B895, low_sunday, 2, 0),
    TRUE, "error")</f>
        <v>Standard</v>
      </c>
    </row>
    <row r="896" spans="1:11" x14ac:dyDescent="0.25">
      <c r="A896" s="111">
        <v>45157</v>
      </c>
      <c r="B896" s="86">
        <v>0.47916666666666702</v>
      </c>
      <c r="C896" s="91">
        <v>25</v>
      </c>
      <c r="D896" s="118">
        <v>23</v>
      </c>
      <c r="E896" s="119">
        <v>0.45833333333333298</v>
      </c>
      <c r="F896" s="119">
        <v>0.47916666666666702</v>
      </c>
      <c r="G896" s="115">
        <f t="shared" si="43"/>
        <v>7</v>
      </c>
      <c r="H896" s="116" t="str" cm="1">
        <f t="array" ref="H896">_xlfn.IFS((G896&gt;=2)*(G896&lt;=6), "Weekday", G896=7, "Saturday", G896=1, "Sunday")</f>
        <v>Saturday</v>
      </c>
      <c r="I896" s="116">
        <f t="shared" si="44"/>
        <v>8</v>
      </c>
      <c r="J896" s="116" t="str">
        <f t="shared" si="42"/>
        <v>High season</v>
      </c>
      <c r="K896" s="117" t="str" cm="1">
        <f t="array" ref="K896">_xlfn.IFS(AND(H896="Weekday", J896="High season"), VLOOKUP(B896, high_weekday, 2, 0),
    AND(H896="Saturday", J896="High season"), VLOOKUP(B896, high_saturday, 2, 0),
    AND(H896="Sunday", J896="High season"), VLOOKUP(B896, high_sunday, 2, 0),
    AND(H896="Weekday", J896="Low season"), VLOOKUP(B896, low_weekdays, 2, 0),
    AND(H896="Saturday", J896="Low season"), VLOOKUP(B896, low_saturday, 2, 0),
    AND(H896="Sunday", J896="Low season"), VLOOKUP(B896, low_sunday, 2, 0),
    TRUE, "error")</f>
        <v>Standard</v>
      </c>
    </row>
    <row r="897" spans="1:11" x14ac:dyDescent="0.25">
      <c r="A897" s="111">
        <v>45157</v>
      </c>
      <c r="B897" s="86">
        <v>0.5</v>
      </c>
      <c r="C897" s="91">
        <v>84</v>
      </c>
      <c r="D897" s="118">
        <v>24</v>
      </c>
      <c r="E897" s="119">
        <v>0.47916666666666702</v>
      </c>
      <c r="F897" s="119">
        <v>0.5</v>
      </c>
      <c r="G897" s="115">
        <f t="shared" si="43"/>
        <v>7</v>
      </c>
      <c r="H897" s="116" t="str" cm="1">
        <f t="array" ref="H897">_xlfn.IFS((G897&gt;=2)*(G897&lt;=6), "Weekday", G897=7, "Saturday", G897=1, "Sunday")</f>
        <v>Saturday</v>
      </c>
      <c r="I897" s="116">
        <f t="shared" si="44"/>
        <v>8</v>
      </c>
      <c r="J897" s="116" t="str">
        <f t="shared" si="42"/>
        <v>High season</v>
      </c>
      <c r="K897" s="117" t="str" cm="1">
        <f t="array" ref="K897">_xlfn.IFS(AND(H897="Weekday", J897="High season"), VLOOKUP(B897, high_weekday, 2, 0),
    AND(H897="Saturday", J897="High season"), VLOOKUP(B897, high_saturday, 2, 0),
    AND(H897="Sunday", J897="High season"), VLOOKUP(B897, high_sunday, 2, 0),
    AND(H897="Weekday", J897="Low season"), VLOOKUP(B897, low_weekdays, 2, 0),
    AND(H897="Saturday", J897="Low season"), VLOOKUP(B897, low_saturday, 2, 0),
    AND(H897="Sunday", J897="Low season"), VLOOKUP(B897, low_sunday, 2, 0),
    TRUE, "error")</f>
        <v>Standard</v>
      </c>
    </row>
    <row r="898" spans="1:11" x14ac:dyDescent="0.25">
      <c r="A898" s="111">
        <v>45157</v>
      </c>
      <c r="B898" s="86">
        <v>0.52083333333333304</v>
      </c>
      <c r="C898" s="91">
        <v>94</v>
      </c>
      <c r="D898" s="118">
        <v>25</v>
      </c>
      <c r="E898" s="119">
        <v>0.5</v>
      </c>
      <c r="F898" s="119">
        <v>0.52083333333333304</v>
      </c>
      <c r="G898" s="115">
        <f t="shared" si="43"/>
        <v>7</v>
      </c>
      <c r="H898" s="116" t="str" cm="1">
        <f t="array" ref="H898">_xlfn.IFS((G898&gt;=2)*(G898&lt;=6), "Weekday", G898=7, "Saturday", G898=1, "Sunday")</f>
        <v>Saturday</v>
      </c>
      <c r="I898" s="116">
        <f t="shared" si="44"/>
        <v>8</v>
      </c>
      <c r="J898" s="116" t="str">
        <f t="shared" si="42"/>
        <v>High season</v>
      </c>
      <c r="K898" s="117" t="str" cm="1">
        <f t="array" ref="K898">_xlfn.IFS(AND(H898="Weekday", J898="High season"), VLOOKUP(B898, high_weekday, 2, 0),
    AND(H898="Saturday", J898="High season"), VLOOKUP(B898, high_saturday, 2, 0),
    AND(H898="Sunday", J898="High season"), VLOOKUP(B898, high_sunday, 2, 0),
    AND(H898="Weekday", J898="Low season"), VLOOKUP(B898, low_weekdays, 2, 0),
    AND(H898="Saturday", J898="Low season"), VLOOKUP(B898, low_saturday, 2, 0),
    AND(H898="Sunday", J898="Low season"), VLOOKUP(B898, low_sunday, 2, 0),
    TRUE, "error")</f>
        <v>Off-peak</v>
      </c>
    </row>
    <row r="899" spans="1:11" x14ac:dyDescent="0.25">
      <c r="A899" s="111">
        <v>45157</v>
      </c>
      <c r="B899" s="86">
        <v>0.54166666666666696</v>
      </c>
      <c r="C899" s="91">
        <v>83</v>
      </c>
      <c r="D899" s="118">
        <v>26</v>
      </c>
      <c r="E899" s="119">
        <v>0.52083333333333304</v>
      </c>
      <c r="F899" s="119">
        <v>0.54166666666666696</v>
      </c>
      <c r="G899" s="115">
        <f t="shared" si="43"/>
        <v>7</v>
      </c>
      <c r="H899" s="116" t="str" cm="1">
        <f t="array" ref="H899">_xlfn.IFS((G899&gt;=2)*(G899&lt;=6), "Weekday", G899=7, "Saturday", G899=1, "Sunday")</f>
        <v>Saturday</v>
      </c>
      <c r="I899" s="116">
        <f t="shared" si="44"/>
        <v>8</v>
      </c>
      <c r="J899" s="116" t="str">
        <f t="shared" si="42"/>
        <v>High season</v>
      </c>
      <c r="K899" s="117" t="str" cm="1">
        <f t="array" ref="K899">_xlfn.IFS(AND(H899="Weekday", J899="High season"), VLOOKUP(B899, high_weekday, 2, 0),
    AND(H899="Saturday", J899="High season"), VLOOKUP(B899, high_saturday, 2, 0),
    AND(H899="Sunday", J899="High season"), VLOOKUP(B899, high_sunday, 2, 0),
    AND(H899="Weekday", J899="Low season"), VLOOKUP(B899, low_weekdays, 2, 0),
    AND(H899="Saturday", J899="Low season"), VLOOKUP(B899, low_saturday, 2, 0),
    AND(H899="Sunday", J899="Low season"), VLOOKUP(B899, low_sunday, 2, 0),
    TRUE, "error")</f>
        <v>Off-peak</v>
      </c>
    </row>
    <row r="900" spans="1:11" x14ac:dyDescent="0.25">
      <c r="A900" s="111">
        <v>45157</v>
      </c>
      <c r="B900" s="86">
        <v>0.5625</v>
      </c>
      <c r="C900" s="91">
        <v>73</v>
      </c>
      <c r="D900" s="118">
        <v>27</v>
      </c>
      <c r="E900" s="119">
        <v>0.54166666666666696</v>
      </c>
      <c r="F900" s="119">
        <v>0.5625</v>
      </c>
      <c r="G900" s="115">
        <f t="shared" si="43"/>
        <v>7</v>
      </c>
      <c r="H900" s="116" t="str" cm="1">
        <f t="array" ref="H900">_xlfn.IFS((G900&gt;=2)*(G900&lt;=6), "Weekday", G900=7, "Saturday", G900=1, "Sunday")</f>
        <v>Saturday</v>
      </c>
      <c r="I900" s="116">
        <f t="shared" si="44"/>
        <v>8</v>
      </c>
      <c r="J900" s="116" t="str">
        <f t="shared" si="42"/>
        <v>High season</v>
      </c>
      <c r="K900" s="117" t="str" cm="1">
        <f t="array" ref="K900">_xlfn.IFS(AND(H900="Weekday", J900="High season"), VLOOKUP(B900, high_weekday, 2, 0),
    AND(H900="Saturday", J900="High season"), VLOOKUP(B900, high_saturday, 2, 0),
    AND(H900="Sunday", J900="High season"), VLOOKUP(B900, high_sunday, 2, 0),
    AND(H900="Weekday", J900="Low season"), VLOOKUP(B900, low_weekdays, 2, 0),
    AND(H900="Saturday", J900="Low season"), VLOOKUP(B900, low_saturday, 2, 0),
    AND(H900="Sunday", J900="Low season"), VLOOKUP(B900, low_sunday, 2, 0),
    TRUE, "error")</f>
        <v>Off-peak</v>
      </c>
    </row>
    <row r="901" spans="1:11" x14ac:dyDescent="0.25">
      <c r="A901" s="111">
        <v>45157</v>
      </c>
      <c r="B901" s="86">
        <v>0.58333333333333304</v>
      </c>
      <c r="C901" s="91">
        <v>99</v>
      </c>
      <c r="D901" s="118">
        <v>28</v>
      </c>
      <c r="E901" s="119">
        <v>0.5625</v>
      </c>
      <c r="F901" s="119">
        <v>0.58333333333333304</v>
      </c>
      <c r="G901" s="115">
        <f t="shared" si="43"/>
        <v>7</v>
      </c>
      <c r="H901" s="116" t="str" cm="1">
        <f t="array" ref="H901">_xlfn.IFS((G901&gt;=2)*(G901&lt;=6), "Weekday", G901=7, "Saturday", G901=1, "Sunday")</f>
        <v>Saturday</v>
      </c>
      <c r="I901" s="116">
        <f t="shared" si="44"/>
        <v>8</v>
      </c>
      <c r="J901" s="116" t="str">
        <f t="shared" si="42"/>
        <v>High season</v>
      </c>
      <c r="K901" s="117" t="str" cm="1">
        <f t="array" ref="K901">_xlfn.IFS(AND(H901="Weekday", J901="High season"), VLOOKUP(B901, high_weekday, 2, 0),
    AND(H901="Saturday", J901="High season"), VLOOKUP(B901, high_saturday, 2, 0),
    AND(H901="Sunday", J901="High season"), VLOOKUP(B901, high_sunday, 2, 0),
    AND(H901="Weekday", J901="Low season"), VLOOKUP(B901, low_weekdays, 2, 0),
    AND(H901="Saturday", J901="Low season"), VLOOKUP(B901, low_saturday, 2, 0),
    AND(H901="Sunday", J901="Low season"), VLOOKUP(B901, low_sunday, 2, 0),
    TRUE, "error")</f>
        <v>Off-peak</v>
      </c>
    </row>
    <row r="902" spans="1:11" x14ac:dyDescent="0.25">
      <c r="A902" s="111">
        <v>45157</v>
      </c>
      <c r="B902" s="86">
        <v>0.60416666666666696</v>
      </c>
      <c r="C902" s="91">
        <v>46</v>
      </c>
      <c r="D902" s="118">
        <v>29</v>
      </c>
      <c r="E902" s="119">
        <v>0.58333333333333304</v>
      </c>
      <c r="F902" s="119">
        <v>0.60416666666666696</v>
      </c>
      <c r="G902" s="115">
        <f t="shared" si="43"/>
        <v>7</v>
      </c>
      <c r="H902" s="116" t="str" cm="1">
        <f t="array" ref="H902">_xlfn.IFS((G902&gt;=2)*(G902&lt;=6), "Weekday", G902=7, "Saturday", G902=1, "Sunday")</f>
        <v>Saturday</v>
      </c>
      <c r="I902" s="116">
        <f t="shared" si="44"/>
        <v>8</v>
      </c>
      <c r="J902" s="116" t="str">
        <f t="shared" si="42"/>
        <v>High season</v>
      </c>
      <c r="K902" s="117" t="str" cm="1">
        <f t="array" ref="K902">_xlfn.IFS(AND(H902="Weekday", J902="High season"), VLOOKUP(B902, high_weekday, 2, 0),
    AND(H902="Saturday", J902="High season"), VLOOKUP(B902, high_saturday, 2, 0),
    AND(H902="Sunday", J902="High season"), VLOOKUP(B902, high_sunday, 2, 0),
    AND(H902="Weekday", J902="Low season"), VLOOKUP(B902, low_weekdays, 2, 0),
    AND(H902="Saturday", J902="Low season"), VLOOKUP(B902, low_saturday, 2, 0),
    AND(H902="Sunday", J902="Low season"), VLOOKUP(B902, low_sunday, 2, 0),
    TRUE, "error")</f>
        <v>Off-peak</v>
      </c>
    </row>
    <row r="903" spans="1:11" x14ac:dyDescent="0.25">
      <c r="A903" s="111">
        <v>45157</v>
      </c>
      <c r="B903" s="86">
        <v>0.625</v>
      </c>
      <c r="C903" s="91">
        <v>88</v>
      </c>
      <c r="D903" s="118">
        <v>30</v>
      </c>
      <c r="E903" s="119">
        <v>0.60416666666666696</v>
      </c>
      <c r="F903" s="119">
        <v>0.625</v>
      </c>
      <c r="G903" s="115">
        <f t="shared" si="43"/>
        <v>7</v>
      </c>
      <c r="H903" s="116" t="str" cm="1">
        <f t="array" ref="H903">_xlfn.IFS((G903&gt;=2)*(G903&lt;=6), "Weekday", G903=7, "Saturday", G903=1, "Sunday")</f>
        <v>Saturday</v>
      </c>
      <c r="I903" s="116">
        <f t="shared" si="44"/>
        <v>8</v>
      </c>
      <c r="J903" s="116" t="str">
        <f t="shared" si="42"/>
        <v>High season</v>
      </c>
      <c r="K903" s="117" t="str" cm="1">
        <f t="array" ref="K903">_xlfn.IFS(AND(H903="Weekday", J903="High season"), VLOOKUP(B903, high_weekday, 2, 0),
    AND(H903="Saturday", J903="High season"), VLOOKUP(B903, high_saturday, 2, 0),
    AND(H903="Sunday", J903="High season"), VLOOKUP(B903, high_sunday, 2, 0),
    AND(H903="Weekday", J903="Low season"), VLOOKUP(B903, low_weekdays, 2, 0),
    AND(H903="Saturday", J903="Low season"), VLOOKUP(B903, low_saturday, 2, 0),
    AND(H903="Sunday", J903="Low season"), VLOOKUP(B903, low_sunday, 2, 0),
    TRUE, "error")</f>
        <v>Off-peak</v>
      </c>
    </row>
    <row r="904" spans="1:11" x14ac:dyDescent="0.25">
      <c r="A904" s="111">
        <v>45157</v>
      </c>
      <c r="B904" s="86">
        <v>0.64583333333333304</v>
      </c>
      <c r="C904" s="91">
        <v>97</v>
      </c>
      <c r="D904" s="118">
        <v>31</v>
      </c>
      <c r="E904" s="119">
        <v>0.625</v>
      </c>
      <c r="F904" s="119">
        <v>0.64583333333333304</v>
      </c>
      <c r="G904" s="115">
        <f t="shared" si="43"/>
        <v>7</v>
      </c>
      <c r="H904" s="116" t="str" cm="1">
        <f t="array" ref="H904">_xlfn.IFS((G904&gt;=2)*(G904&lt;=6), "Weekday", G904=7, "Saturday", G904=1, "Sunday")</f>
        <v>Saturday</v>
      </c>
      <c r="I904" s="116">
        <f t="shared" si="44"/>
        <v>8</v>
      </c>
      <c r="J904" s="116" t="str">
        <f t="shared" si="42"/>
        <v>High season</v>
      </c>
      <c r="K904" s="117" t="str" cm="1">
        <f t="array" ref="K904">_xlfn.IFS(AND(H904="Weekday", J904="High season"), VLOOKUP(B904, high_weekday, 2, 0),
    AND(H904="Saturday", J904="High season"), VLOOKUP(B904, high_saturday, 2, 0),
    AND(H904="Sunday", J904="High season"), VLOOKUP(B904, high_sunday, 2, 0),
    AND(H904="Weekday", J904="Low season"), VLOOKUP(B904, low_weekdays, 2, 0),
    AND(H904="Saturday", J904="Low season"), VLOOKUP(B904, low_saturday, 2, 0),
    AND(H904="Sunday", J904="Low season"), VLOOKUP(B904, low_sunday, 2, 0),
    TRUE, "error")</f>
        <v>Off-peak</v>
      </c>
    </row>
    <row r="905" spans="1:11" x14ac:dyDescent="0.25">
      <c r="A905" s="111">
        <v>45157</v>
      </c>
      <c r="B905" s="86">
        <v>0.66666666666666696</v>
      </c>
      <c r="C905" s="91">
        <v>57</v>
      </c>
      <c r="D905" s="118">
        <v>32</v>
      </c>
      <c r="E905" s="119">
        <v>0.64583333333333304</v>
      </c>
      <c r="F905" s="119">
        <v>0.66666666666666696</v>
      </c>
      <c r="G905" s="115">
        <f t="shared" si="43"/>
        <v>7</v>
      </c>
      <c r="H905" s="116" t="str" cm="1">
        <f t="array" ref="H905">_xlfn.IFS((G905&gt;=2)*(G905&lt;=6), "Weekday", G905=7, "Saturday", G905=1, "Sunday")</f>
        <v>Saturday</v>
      </c>
      <c r="I905" s="116">
        <f t="shared" si="44"/>
        <v>8</v>
      </c>
      <c r="J905" s="116" t="str">
        <f t="shared" si="42"/>
        <v>High season</v>
      </c>
      <c r="K905" s="117" t="str" cm="1">
        <f t="array" ref="K905">_xlfn.IFS(AND(H905="Weekday", J905="High season"), VLOOKUP(B905, high_weekday, 2, 0),
    AND(H905="Saturday", J905="High season"), VLOOKUP(B905, high_saturday, 2, 0),
    AND(H905="Sunday", J905="High season"), VLOOKUP(B905, high_sunday, 2, 0),
    AND(H905="Weekday", J905="Low season"), VLOOKUP(B905, low_weekdays, 2, 0),
    AND(H905="Saturday", J905="Low season"), VLOOKUP(B905, low_saturday, 2, 0),
    AND(H905="Sunday", J905="Low season"), VLOOKUP(B905, low_sunday, 2, 0),
    TRUE, "error")</f>
        <v>Off-peak</v>
      </c>
    </row>
    <row r="906" spans="1:11" x14ac:dyDescent="0.25">
      <c r="A906" s="111">
        <v>45157</v>
      </c>
      <c r="B906" s="86">
        <v>0.6875</v>
      </c>
      <c r="C906" s="91">
        <v>70</v>
      </c>
      <c r="D906" s="118">
        <v>33</v>
      </c>
      <c r="E906" s="119">
        <v>0.66666666666666696</v>
      </c>
      <c r="F906" s="119">
        <v>0.6875</v>
      </c>
      <c r="G906" s="115">
        <f t="shared" si="43"/>
        <v>7</v>
      </c>
      <c r="H906" s="116" t="str" cm="1">
        <f t="array" ref="H906">_xlfn.IFS((G906&gt;=2)*(G906&lt;=6), "Weekday", G906=7, "Saturday", G906=1, "Sunday")</f>
        <v>Saturday</v>
      </c>
      <c r="I906" s="116">
        <f t="shared" si="44"/>
        <v>8</v>
      </c>
      <c r="J906" s="116" t="str">
        <f t="shared" si="42"/>
        <v>High season</v>
      </c>
      <c r="K906" s="117" t="str" cm="1">
        <f t="array" ref="K906">_xlfn.IFS(AND(H906="Weekday", J906="High season"), VLOOKUP(B906, high_weekday, 2, 0),
    AND(H906="Saturday", J906="High season"), VLOOKUP(B906, high_saturday, 2, 0),
    AND(H906="Sunday", J906="High season"), VLOOKUP(B906, high_sunday, 2, 0),
    AND(H906="Weekday", J906="Low season"), VLOOKUP(B906, low_weekdays, 2, 0),
    AND(H906="Saturday", J906="Low season"), VLOOKUP(B906, low_saturday, 2, 0),
    AND(H906="Sunday", J906="Low season"), VLOOKUP(B906, low_sunday, 2, 0),
    TRUE, "error")</f>
        <v>Off-peak</v>
      </c>
    </row>
    <row r="907" spans="1:11" x14ac:dyDescent="0.25">
      <c r="A907" s="111">
        <v>45157</v>
      </c>
      <c r="B907" s="86">
        <v>0.70833333333333304</v>
      </c>
      <c r="C907" s="91">
        <v>17</v>
      </c>
      <c r="D907" s="118">
        <v>34</v>
      </c>
      <c r="E907" s="119">
        <v>0.6875</v>
      </c>
      <c r="F907" s="119">
        <v>0.70833333333333304</v>
      </c>
      <c r="G907" s="115">
        <f t="shared" si="43"/>
        <v>7</v>
      </c>
      <c r="H907" s="116" t="str" cm="1">
        <f t="array" ref="H907">_xlfn.IFS((G907&gt;=2)*(G907&lt;=6), "Weekday", G907=7, "Saturday", G907=1, "Sunday")</f>
        <v>Saturday</v>
      </c>
      <c r="I907" s="116">
        <f t="shared" si="44"/>
        <v>8</v>
      </c>
      <c r="J907" s="116" t="str">
        <f t="shared" si="42"/>
        <v>High season</v>
      </c>
      <c r="K907" s="117" t="str" cm="1">
        <f t="array" ref="K907">_xlfn.IFS(AND(H907="Weekday", J907="High season"), VLOOKUP(B907, high_weekday, 2, 0),
    AND(H907="Saturday", J907="High season"), VLOOKUP(B907, high_saturday, 2, 0),
    AND(H907="Sunday", J907="High season"), VLOOKUP(B907, high_sunday, 2, 0),
    AND(H907="Weekday", J907="Low season"), VLOOKUP(B907, low_weekdays, 2, 0),
    AND(H907="Saturday", J907="Low season"), VLOOKUP(B907, low_saturday, 2, 0),
    AND(H907="Sunday", J907="Low season"), VLOOKUP(B907, low_sunday, 2, 0),
    TRUE, "error")</f>
        <v>Off-peak</v>
      </c>
    </row>
    <row r="908" spans="1:11" x14ac:dyDescent="0.25">
      <c r="A908" s="111">
        <v>45157</v>
      </c>
      <c r="B908" s="86">
        <v>0.72916666666666696</v>
      </c>
      <c r="C908" s="91">
        <v>43</v>
      </c>
      <c r="D908" s="118">
        <v>35</v>
      </c>
      <c r="E908" s="119">
        <v>0.70833333333333304</v>
      </c>
      <c r="F908" s="119">
        <v>0.72916666666666696</v>
      </c>
      <c r="G908" s="115">
        <f t="shared" si="43"/>
        <v>7</v>
      </c>
      <c r="H908" s="116" t="str" cm="1">
        <f t="array" ref="H908">_xlfn.IFS((G908&gt;=2)*(G908&lt;=6), "Weekday", G908=7, "Saturday", G908=1, "Sunday")</f>
        <v>Saturday</v>
      </c>
      <c r="I908" s="116">
        <f t="shared" si="44"/>
        <v>8</v>
      </c>
      <c r="J908" s="116" t="str">
        <f t="shared" si="42"/>
        <v>High season</v>
      </c>
      <c r="K908" s="117" t="str" cm="1">
        <f t="array" ref="K908">_xlfn.IFS(AND(H908="Weekday", J908="High season"), VLOOKUP(B908, high_weekday, 2, 0),
    AND(H908="Saturday", J908="High season"), VLOOKUP(B908, high_saturday, 2, 0),
    AND(H908="Sunday", J908="High season"), VLOOKUP(B908, high_sunday, 2, 0),
    AND(H908="Weekday", J908="Low season"), VLOOKUP(B908, low_weekdays, 2, 0),
    AND(H908="Saturday", J908="Low season"), VLOOKUP(B908, low_saturday, 2, 0),
    AND(H908="Sunday", J908="Low season"), VLOOKUP(B908, low_sunday, 2, 0),
    TRUE, "error")</f>
        <v>Off-peak</v>
      </c>
    </row>
    <row r="909" spans="1:11" x14ac:dyDescent="0.25">
      <c r="A909" s="111">
        <v>45157</v>
      </c>
      <c r="B909" s="86">
        <v>0.75</v>
      </c>
      <c r="C909" s="91">
        <v>58</v>
      </c>
      <c r="D909" s="118">
        <v>36</v>
      </c>
      <c r="E909" s="119">
        <v>0.72916666666666696</v>
      </c>
      <c r="F909" s="119">
        <v>0.75</v>
      </c>
      <c r="G909" s="115">
        <f t="shared" si="43"/>
        <v>7</v>
      </c>
      <c r="H909" s="116" t="str" cm="1">
        <f t="array" ref="H909">_xlfn.IFS((G909&gt;=2)*(G909&lt;=6), "Weekday", G909=7, "Saturday", G909=1, "Sunday")</f>
        <v>Saturday</v>
      </c>
      <c r="I909" s="116">
        <f t="shared" si="44"/>
        <v>8</v>
      </c>
      <c r="J909" s="116" t="str">
        <f t="shared" si="42"/>
        <v>High season</v>
      </c>
      <c r="K909" s="117" t="str" cm="1">
        <f t="array" ref="K909">_xlfn.IFS(AND(H909="Weekday", J909="High season"), VLOOKUP(B909, high_weekday, 2, 0),
    AND(H909="Saturday", J909="High season"), VLOOKUP(B909, high_saturday, 2, 0),
    AND(H909="Sunday", J909="High season"), VLOOKUP(B909, high_sunday, 2, 0),
    AND(H909="Weekday", J909="Low season"), VLOOKUP(B909, low_weekdays, 2, 0),
    AND(H909="Saturday", J909="Low season"), VLOOKUP(B909, low_saturday, 2, 0),
    AND(H909="Sunday", J909="Low season"), VLOOKUP(B909, low_sunday, 2, 0),
    TRUE, "error")</f>
        <v>Off-peak</v>
      </c>
    </row>
    <row r="910" spans="1:11" x14ac:dyDescent="0.25">
      <c r="A910" s="111">
        <v>45157</v>
      </c>
      <c r="B910" s="86">
        <v>0.77083333333333304</v>
      </c>
      <c r="C910" s="91">
        <v>83</v>
      </c>
      <c r="D910" s="118">
        <v>37</v>
      </c>
      <c r="E910" s="119">
        <v>0.75</v>
      </c>
      <c r="F910" s="119">
        <v>0.77083333333333304</v>
      </c>
      <c r="G910" s="115">
        <f t="shared" si="43"/>
        <v>7</v>
      </c>
      <c r="H910" s="116" t="str" cm="1">
        <f t="array" ref="H910">_xlfn.IFS((G910&gt;=2)*(G910&lt;=6), "Weekday", G910=7, "Saturday", G910=1, "Sunday")</f>
        <v>Saturday</v>
      </c>
      <c r="I910" s="116">
        <f t="shared" si="44"/>
        <v>8</v>
      </c>
      <c r="J910" s="116" t="str">
        <f t="shared" si="42"/>
        <v>High season</v>
      </c>
      <c r="K910" s="117" t="str" cm="1">
        <f t="array" ref="K910">_xlfn.IFS(AND(H910="Weekday", J910="High season"), VLOOKUP(B910, high_weekday, 2, 0),
    AND(H910="Saturday", J910="High season"), VLOOKUP(B910, high_saturday, 2, 0),
    AND(H910="Sunday", J910="High season"), VLOOKUP(B910, high_sunday, 2, 0),
    AND(H910="Weekday", J910="Low season"), VLOOKUP(B910, low_weekdays, 2, 0),
    AND(H910="Saturday", J910="Low season"), VLOOKUP(B910, low_saturday, 2, 0),
    AND(H910="Sunday", J910="Low season"), VLOOKUP(B910, low_sunday, 2, 0),
    TRUE, "error")</f>
        <v>Standard</v>
      </c>
    </row>
    <row r="911" spans="1:11" x14ac:dyDescent="0.25">
      <c r="A911" s="111">
        <v>45157</v>
      </c>
      <c r="B911" s="86">
        <v>0.79166666666666696</v>
      </c>
      <c r="C911" s="91">
        <v>96</v>
      </c>
      <c r="D911" s="118">
        <v>38</v>
      </c>
      <c r="E911" s="119">
        <v>0.77083333333333304</v>
      </c>
      <c r="F911" s="119">
        <v>0.79166666666666696</v>
      </c>
      <c r="G911" s="115">
        <f t="shared" si="43"/>
        <v>7</v>
      </c>
      <c r="H911" s="116" t="str" cm="1">
        <f t="array" ref="H911">_xlfn.IFS((G911&gt;=2)*(G911&lt;=6), "Weekday", G911=7, "Saturday", G911=1, "Sunday")</f>
        <v>Saturday</v>
      </c>
      <c r="I911" s="116">
        <f t="shared" si="44"/>
        <v>8</v>
      </c>
      <c r="J911" s="116" t="str">
        <f t="shared" si="42"/>
        <v>High season</v>
      </c>
      <c r="K911" s="117" t="str" cm="1">
        <f t="array" ref="K911">_xlfn.IFS(AND(H911="Weekday", J911="High season"), VLOOKUP(B911, high_weekday, 2, 0),
    AND(H911="Saturday", J911="High season"), VLOOKUP(B911, high_saturday, 2, 0),
    AND(H911="Sunday", J911="High season"), VLOOKUP(B911, high_sunday, 2, 0),
    AND(H911="Weekday", J911="Low season"), VLOOKUP(B911, low_weekdays, 2, 0),
    AND(H911="Saturday", J911="Low season"), VLOOKUP(B911, low_saturday, 2, 0),
    AND(H911="Sunday", J911="Low season"), VLOOKUP(B911, low_sunday, 2, 0),
    TRUE, "error")</f>
        <v>Standard</v>
      </c>
    </row>
    <row r="912" spans="1:11" x14ac:dyDescent="0.25">
      <c r="A912" s="111">
        <v>45157</v>
      </c>
      <c r="B912" s="86">
        <v>0.8125</v>
      </c>
      <c r="C912" s="91">
        <v>86</v>
      </c>
      <c r="D912" s="118">
        <v>39</v>
      </c>
      <c r="E912" s="119">
        <v>0.79166666666666696</v>
      </c>
      <c r="F912" s="119">
        <v>0.8125</v>
      </c>
      <c r="G912" s="115">
        <f t="shared" si="43"/>
        <v>7</v>
      </c>
      <c r="H912" s="116" t="str" cm="1">
        <f t="array" ref="H912">_xlfn.IFS((G912&gt;=2)*(G912&lt;=6), "Weekday", G912=7, "Saturday", G912=1, "Sunday")</f>
        <v>Saturday</v>
      </c>
      <c r="I912" s="116">
        <f t="shared" si="44"/>
        <v>8</v>
      </c>
      <c r="J912" s="116" t="str">
        <f t="shared" si="42"/>
        <v>High season</v>
      </c>
      <c r="K912" s="117" t="str" cm="1">
        <f t="array" ref="K912">_xlfn.IFS(AND(H912="Weekday", J912="High season"), VLOOKUP(B912, high_weekday, 2, 0),
    AND(H912="Saturday", J912="High season"), VLOOKUP(B912, high_saturday, 2, 0),
    AND(H912="Sunday", J912="High season"), VLOOKUP(B912, high_sunday, 2, 0),
    AND(H912="Weekday", J912="Low season"), VLOOKUP(B912, low_weekdays, 2, 0),
    AND(H912="Saturday", J912="Low season"), VLOOKUP(B912, low_saturday, 2, 0),
    AND(H912="Sunday", J912="Low season"), VLOOKUP(B912, low_sunday, 2, 0),
    TRUE, "error")</f>
        <v>Standard</v>
      </c>
    </row>
    <row r="913" spans="1:11" x14ac:dyDescent="0.25">
      <c r="A913" s="111">
        <v>45157</v>
      </c>
      <c r="B913" s="86">
        <v>0.83333333333333304</v>
      </c>
      <c r="C913" s="91">
        <v>72</v>
      </c>
      <c r="D913" s="118">
        <v>40</v>
      </c>
      <c r="E913" s="119">
        <v>0.8125</v>
      </c>
      <c r="F913" s="119">
        <v>0.83333333333333304</v>
      </c>
      <c r="G913" s="115">
        <f t="shared" si="43"/>
        <v>7</v>
      </c>
      <c r="H913" s="116" t="str" cm="1">
        <f t="array" ref="H913">_xlfn.IFS((G913&gt;=2)*(G913&lt;=6), "Weekday", G913=7, "Saturday", G913=1, "Sunday")</f>
        <v>Saturday</v>
      </c>
      <c r="I913" s="116">
        <f t="shared" si="44"/>
        <v>8</v>
      </c>
      <c r="J913" s="116" t="str">
        <f t="shared" si="42"/>
        <v>High season</v>
      </c>
      <c r="K913" s="117" t="str" cm="1">
        <f t="array" ref="K913">_xlfn.IFS(AND(H913="Weekday", J913="High season"), VLOOKUP(B913, high_weekday, 2, 0),
    AND(H913="Saturday", J913="High season"), VLOOKUP(B913, high_saturday, 2, 0),
    AND(H913="Sunday", J913="High season"), VLOOKUP(B913, high_sunday, 2, 0),
    AND(H913="Weekday", J913="Low season"), VLOOKUP(B913, low_weekdays, 2, 0),
    AND(H913="Saturday", J913="Low season"), VLOOKUP(B913, low_saturday, 2, 0),
    AND(H913="Sunday", J913="Low season"), VLOOKUP(B913, low_sunday, 2, 0),
    TRUE, "error")</f>
        <v>Standard</v>
      </c>
    </row>
    <row r="914" spans="1:11" x14ac:dyDescent="0.25">
      <c r="A914" s="111">
        <v>45157</v>
      </c>
      <c r="B914" s="86">
        <v>0.85416666666666696</v>
      </c>
      <c r="C914" s="91">
        <v>27</v>
      </c>
      <c r="D914" s="118">
        <v>41</v>
      </c>
      <c r="E914" s="119">
        <v>0.83333333333333304</v>
      </c>
      <c r="F914" s="119">
        <v>0.85416666666666696</v>
      </c>
      <c r="G914" s="115">
        <f t="shared" si="43"/>
        <v>7</v>
      </c>
      <c r="H914" s="116" t="str" cm="1">
        <f t="array" ref="H914">_xlfn.IFS((G914&gt;=2)*(G914&lt;=6), "Weekday", G914=7, "Saturday", G914=1, "Sunday")</f>
        <v>Saturday</v>
      </c>
      <c r="I914" s="116">
        <f t="shared" si="44"/>
        <v>8</v>
      </c>
      <c r="J914" s="116" t="str">
        <f t="shared" si="42"/>
        <v>High season</v>
      </c>
      <c r="K914" s="117" t="str" cm="1">
        <f t="array" ref="K914">_xlfn.IFS(AND(H914="Weekday", J914="High season"), VLOOKUP(B914, high_weekday, 2, 0),
    AND(H914="Saturday", J914="High season"), VLOOKUP(B914, high_saturday, 2, 0),
    AND(H914="Sunday", J914="High season"), VLOOKUP(B914, high_sunday, 2, 0),
    AND(H914="Weekday", J914="Low season"), VLOOKUP(B914, low_weekdays, 2, 0),
    AND(H914="Saturday", J914="Low season"), VLOOKUP(B914, low_saturday, 2, 0),
    AND(H914="Sunday", J914="Low season"), VLOOKUP(B914, low_sunday, 2, 0),
    TRUE, "error")</f>
        <v>Off-peak</v>
      </c>
    </row>
    <row r="915" spans="1:11" x14ac:dyDescent="0.25">
      <c r="A915" s="111">
        <v>45157</v>
      </c>
      <c r="B915" s="86">
        <v>0.875</v>
      </c>
      <c r="C915" s="91">
        <v>53</v>
      </c>
      <c r="D915" s="118">
        <v>42</v>
      </c>
      <c r="E915" s="119">
        <v>0.85416666666666696</v>
      </c>
      <c r="F915" s="119">
        <v>0.875</v>
      </c>
      <c r="G915" s="115">
        <f t="shared" si="43"/>
        <v>7</v>
      </c>
      <c r="H915" s="116" t="str" cm="1">
        <f t="array" ref="H915">_xlfn.IFS((G915&gt;=2)*(G915&lt;=6), "Weekday", G915=7, "Saturday", G915=1, "Sunday")</f>
        <v>Saturday</v>
      </c>
      <c r="I915" s="116">
        <f t="shared" si="44"/>
        <v>8</v>
      </c>
      <c r="J915" s="116" t="str">
        <f t="shared" si="42"/>
        <v>High season</v>
      </c>
      <c r="K915" s="117" t="str" cm="1">
        <f t="array" ref="K915">_xlfn.IFS(AND(H915="Weekday", J915="High season"), VLOOKUP(B915, high_weekday, 2, 0),
    AND(H915="Saturday", J915="High season"), VLOOKUP(B915, high_saturday, 2, 0),
    AND(H915="Sunday", J915="High season"), VLOOKUP(B915, high_sunday, 2, 0),
    AND(H915="Weekday", J915="Low season"), VLOOKUP(B915, low_weekdays, 2, 0),
    AND(H915="Saturday", J915="Low season"), VLOOKUP(B915, low_saturday, 2, 0),
    AND(H915="Sunday", J915="Low season"), VLOOKUP(B915, low_sunday, 2, 0),
    TRUE, "error")</f>
        <v>Off-peak</v>
      </c>
    </row>
    <row r="916" spans="1:11" x14ac:dyDescent="0.25">
      <c r="A916" s="111">
        <v>45157</v>
      </c>
      <c r="B916" s="86">
        <v>0.89583333333333304</v>
      </c>
      <c r="C916" s="91">
        <v>75</v>
      </c>
      <c r="D916" s="118">
        <v>43</v>
      </c>
      <c r="E916" s="119">
        <v>0.875</v>
      </c>
      <c r="F916" s="119">
        <v>0.89583333333333304</v>
      </c>
      <c r="G916" s="115">
        <f t="shared" si="43"/>
        <v>7</v>
      </c>
      <c r="H916" s="116" t="str" cm="1">
        <f t="array" ref="H916">_xlfn.IFS((G916&gt;=2)*(G916&lt;=6), "Weekday", G916=7, "Saturday", G916=1, "Sunday")</f>
        <v>Saturday</v>
      </c>
      <c r="I916" s="116">
        <f t="shared" si="44"/>
        <v>8</v>
      </c>
      <c r="J916" s="116" t="str">
        <f t="shared" si="42"/>
        <v>High season</v>
      </c>
      <c r="K916" s="117" t="str" cm="1">
        <f t="array" ref="K916">_xlfn.IFS(AND(H916="Weekday", J916="High season"), VLOOKUP(B916, high_weekday, 2, 0),
    AND(H916="Saturday", J916="High season"), VLOOKUP(B916, high_saturday, 2, 0),
    AND(H916="Sunday", J916="High season"), VLOOKUP(B916, high_sunday, 2, 0),
    AND(H916="Weekday", J916="Low season"), VLOOKUP(B916, low_weekdays, 2, 0),
    AND(H916="Saturday", J916="Low season"), VLOOKUP(B916, low_saturday, 2, 0),
    AND(H916="Sunday", J916="Low season"), VLOOKUP(B916, low_sunday, 2, 0),
    TRUE, "error")</f>
        <v>Off-peak</v>
      </c>
    </row>
    <row r="917" spans="1:11" x14ac:dyDescent="0.25">
      <c r="A917" s="111">
        <v>45157</v>
      </c>
      <c r="B917" s="86">
        <v>0.91666666666666696</v>
      </c>
      <c r="C917" s="91">
        <v>41</v>
      </c>
      <c r="D917" s="118">
        <v>44</v>
      </c>
      <c r="E917" s="119">
        <v>0.89583333333333304</v>
      </c>
      <c r="F917" s="119">
        <v>0.91666666666666696</v>
      </c>
      <c r="G917" s="115">
        <f t="shared" si="43"/>
        <v>7</v>
      </c>
      <c r="H917" s="116" t="str" cm="1">
        <f t="array" ref="H917">_xlfn.IFS((G917&gt;=2)*(G917&lt;=6), "Weekday", G917=7, "Saturday", G917=1, "Sunday")</f>
        <v>Saturday</v>
      </c>
      <c r="I917" s="116">
        <f t="shared" si="44"/>
        <v>8</v>
      </c>
      <c r="J917" s="116" t="str">
        <f t="shared" si="42"/>
        <v>High season</v>
      </c>
      <c r="K917" s="117" t="str" cm="1">
        <f t="array" ref="K917">_xlfn.IFS(AND(H917="Weekday", J917="High season"), VLOOKUP(B917, high_weekday, 2, 0),
    AND(H917="Saturday", J917="High season"), VLOOKUP(B917, high_saturday, 2, 0),
    AND(H917="Sunday", J917="High season"), VLOOKUP(B917, high_sunday, 2, 0),
    AND(H917="Weekday", J917="Low season"), VLOOKUP(B917, low_weekdays, 2, 0),
    AND(H917="Saturday", J917="Low season"), VLOOKUP(B917, low_saturday, 2, 0),
    AND(H917="Sunday", J917="Low season"), VLOOKUP(B917, low_sunday, 2, 0),
    TRUE, "error")</f>
        <v>Off-peak</v>
      </c>
    </row>
    <row r="918" spans="1:11" x14ac:dyDescent="0.25">
      <c r="A918" s="111">
        <v>45157</v>
      </c>
      <c r="B918" s="86">
        <v>0.9375</v>
      </c>
      <c r="C918" s="91">
        <v>100</v>
      </c>
      <c r="D918" s="118">
        <v>45</v>
      </c>
      <c r="E918" s="119">
        <v>0.91666666666666696</v>
      </c>
      <c r="F918" s="119">
        <v>0.9375</v>
      </c>
      <c r="G918" s="115">
        <f t="shared" si="43"/>
        <v>7</v>
      </c>
      <c r="H918" s="116" t="str" cm="1">
        <f t="array" ref="H918">_xlfn.IFS((G918&gt;=2)*(G918&lt;=6), "Weekday", G918=7, "Saturday", G918=1, "Sunday")</f>
        <v>Saturday</v>
      </c>
      <c r="I918" s="116">
        <f t="shared" si="44"/>
        <v>8</v>
      </c>
      <c r="J918" s="116" t="str">
        <f t="shared" si="42"/>
        <v>High season</v>
      </c>
      <c r="K918" s="117" t="str" cm="1">
        <f t="array" ref="K918">_xlfn.IFS(AND(H918="Weekday", J918="High season"), VLOOKUP(B918, high_weekday, 2, 0),
    AND(H918="Saturday", J918="High season"), VLOOKUP(B918, high_saturday, 2, 0),
    AND(H918="Sunday", J918="High season"), VLOOKUP(B918, high_sunday, 2, 0),
    AND(H918="Weekday", J918="Low season"), VLOOKUP(B918, low_weekdays, 2, 0),
    AND(H918="Saturday", J918="Low season"), VLOOKUP(B918, low_saturday, 2, 0),
    AND(H918="Sunday", J918="Low season"), VLOOKUP(B918, low_sunday, 2, 0),
    TRUE, "error")</f>
        <v>Off-peak</v>
      </c>
    </row>
    <row r="919" spans="1:11" x14ac:dyDescent="0.25">
      <c r="A919" s="111">
        <v>45157</v>
      </c>
      <c r="B919" s="86">
        <v>0.95833333333333304</v>
      </c>
      <c r="C919" s="91">
        <v>25</v>
      </c>
      <c r="D919" s="118">
        <v>46</v>
      </c>
      <c r="E919" s="119">
        <v>0.9375</v>
      </c>
      <c r="F919" s="119">
        <v>0.95833333333333304</v>
      </c>
      <c r="G919" s="115">
        <f t="shared" si="43"/>
        <v>7</v>
      </c>
      <c r="H919" s="116" t="str" cm="1">
        <f t="array" ref="H919">_xlfn.IFS((G919&gt;=2)*(G919&lt;=6), "Weekday", G919=7, "Saturday", G919=1, "Sunday")</f>
        <v>Saturday</v>
      </c>
      <c r="I919" s="116">
        <f t="shared" si="44"/>
        <v>8</v>
      </c>
      <c r="J919" s="116" t="str">
        <f t="shared" si="42"/>
        <v>High season</v>
      </c>
      <c r="K919" s="117" t="str" cm="1">
        <f t="array" ref="K919">_xlfn.IFS(AND(H919="Weekday", J919="High season"), VLOOKUP(B919, high_weekday, 2, 0),
    AND(H919="Saturday", J919="High season"), VLOOKUP(B919, high_saturday, 2, 0),
    AND(H919="Sunday", J919="High season"), VLOOKUP(B919, high_sunday, 2, 0),
    AND(H919="Weekday", J919="Low season"), VLOOKUP(B919, low_weekdays, 2, 0),
    AND(H919="Saturday", J919="Low season"), VLOOKUP(B919, low_saturday, 2, 0),
    AND(H919="Sunday", J919="Low season"), VLOOKUP(B919, low_sunday, 2, 0),
    TRUE, "error")</f>
        <v>Off-peak</v>
      </c>
    </row>
    <row r="920" spans="1:11" x14ac:dyDescent="0.25">
      <c r="A920" s="111">
        <v>45157</v>
      </c>
      <c r="B920" s="86">
        <v>0.97916666666666696</v>
      </c>
      <c r="C920" s="91">
        <v>32</v>
      </c>
      <c r="D920" s="118">
        <v>47</v>
      </c>
      <c r="E920" s="119">
        <v>0.95833333333333304</v>
      </c>
      <c r="F920" s="119">
        <v>0.97916666666666696</v>
      </c>
      <c r="G920" s="115">
        <f t="shared" si="43"/>
        <v>7</v>
      </c>
      <c r="H920" s="116" t="str" cm="1">
        <f t="array" ref="H920">_xlfn.IFS((G920&gt;=2)*(G920&lt;=6), "Weekday", G920=7, "Saturday", G920=1, "Sunday")</f>
        <v>Saturday</v>
      </c>
      <c r="I920" s="116">
        <f t="shared" si="44"/>
        <v>8</v>
      </c>
      <c r="J920" s="116" t="str">
        <f t="shared" si="42"/>
        <v>High season</v>
      </c>
      <c r="K920" s="117" t="str" cm="1">
        <f t="array" ref="K920">_xlfn.IFS(AND(H920="Weekday", J920="High season"), VLOOKUP(B920, high_weekday, 2, 0),
    AND(H920="Saturday", J920="High season"), VLOOKUP(B920, high_saturday, 2, 0),
    AND(H920="Sunday", J920="High season"), VLOOKUP(B920, high_sunday, 2, 0),
    AND(H920="Weekday", J920="Low season"), VLOOKUP(B920, low_weekdays, 2, 0),
    AND(H920="Saturday", J920="Low season"), VLOOKUP(B920, low_saturday, 2, 0),
    AND(H920="Sunday", J920="Low season"), VLOOKUP(B920, low_sunday, 2, 0),
    TRUE, "error")</f>
        <v>Off-peak</v>
      </c>
    </row>
    <row r="921" spans="1:11" x14ac:dyDescent="0.25">
      <c r="A921" s="111">
        <v>45157</v>
      </c>
      <c r="B921" s="86">
        <v>1</v>
      </c>
      <c r="C921" s="91">
        <v>37</v>
      </c>
      <c r="D921" s="118">
        <v>48</v>
      </c>
      <c r="E921" s="119">
        <v>0.97916666666666696</v>
      </c>
      <c r="F921" s="119">
        <v>1</v>
      </c>
      <c r="G921" s="115">
        <f t="shared" si="43"/>
        <v>7</v>
      </c>
      <c r="H921" s="116" t="str" cm="1">
        <f t="array" ref="H921">_xlfn.IFS((G921&gt;=2)*(G921&lt;=6), "Weekday", G921=7, "Saturday", G921=1, "Sunday")</f>
        <v>Saturday</v>
      </c>
      <c r="I921" s="116">
        <f t="shared" si="44"/>
        <v>8</v>
      </c>
      <c r="J921" s="116" t="str">
        <f t="shared" si="42"/>
        <v>High season</v>
      </c>
      <c r="K921" s="117" t="str" cm="1">
        <f t="array" ref="K921">_xlfn.IFS(AND(H921="Weekday", J921="High season"), VLOOKUP(B921, high_weekday, 2, 0),
    AND(H921="Saturday", J921="High season"), VLOOKUP(B921, high_saturday, 2, 0),
    AND(H921="Sunday", J921="High season"), VLOOKUP(B921, high_sunday, 2, 0),
    AND(H921="Weekday", J921="Low season"), VLOOKUP(B921, low_weekdays, 2, 0),
    AND(H921="Saturday", J921="Low season"), VLOOKUP(B921, low_saturday, 2, 0),
    AND(H921="Sunday", J921="Low season"), VLOOKUP(B921, low_sunday, 2, 0),
    TRUE, "error")</f>
        <v>Off-peak</v>
      </c>
    </row>
    <row r="922" spans="1:11" x14ac:dyDescent="0.25">
      <c r="A922" s="111">
        <v>45158</v>
      </c>
      <c r="B922" s="86">
        <v>2.0833333333333332E-2</v>
      </c>
      <c r="C922" s="91">
        <v>12</v>
      </c>
      <c r="D922" s="118">
        <v>1</v>
      </c>
      <c r="E922" s="119">
        <v>0</v>
      </c>
      <c r="F922" s="119">
        <v>2.0833333333333332E-2</v>
      </c>
      <c r="G922" s="115">
        <f t="shared" si="43"/>
        <v>1</v>
      </c>
      <c r="H922" s="116" t="str" cm="1">
        <f t="array" ref="H922">_xlfn.IFS((G922&gt;=2)*(G922&lt;=6), "Weekday", G922=7, "Saturday", G922=1, "Sunday")</f>
        <v>Sunday</v>
      </c>
      <c r="I922" s="116">
        <f t="shared" si="44"/>
        <v>8</v>
      </c>
      <c r="J922" s="116" t="str">
        <f t="shared" si="42"/>
        <v>High season</v>
      </c>
      <c r="K922" s="117" t="str" cm="1">
        <f t="array" ref="K922">_xlfn.IFS(AND(H922="Weekday", J922="High season"), VLOOKUP(B922, high_weekday, 2, 0),
    AND(H922="Saturday", J922="High season"), VLOOKUP(B922, high_saturday, 2, 0),
    AND(H922="Sunday", J922="High season"), VLOOKUP(B922, high_sunday, 2, 0),
    AND(H922="Weekday", J922="Low season"), VLOOKUP(B922, low_weekdays, 2, 0),
    AND(H922="Saturday", J922="Low season"), VLOOKUP(B922, low_saturday, 2, 0),
    AND(H922="Sunday", J922="Low season"), VLOOKUP(B922, low_sunday, 2, 0),
    TRUE, "error")</f>
        <v>Off-peak</v>
      </c>
    </row>
    <row r="923" spans="1:11" x14ac:dyDescent="0.25">
      <c r="A923" s="111">
        <v>45158</v>
      </c>
      <c r="B923" s="86">
        <v>4.1666666666666664E-2</v>
      </c>
      <c r="C923" s="91">
        <v>10</v>
      </c>
      <c r="D923" s="118">
        <v>2</v>
      </c>
      <c r="E923" s="119">
        <v>2.0833333333333332E-2</v>
      </c>
      <c r="F923" s="119">
        <v>4.1666666666666664E-2</v>
      </c>
      <c r="G923" s="115">
        <f t="shared" si="43"/>
        <v>1</v>
      </c>
      <c r="H923" s="116" t="str" cm="1">
        <f t="array" ref="H923">_xlfn.IFS((G923&gt;=2)*(G923&lt;=6), "Weekday", G923=7, "Saturday", G923=1, "Sunday")</f>
        <v>Sunday</v>
      </c>
      <c r="I923" s="116">
        <f t="shared" si="44"/>
        <v>8</v>
      </c>
      <c r="J923" s="116" t="str">
        <f t="shared" si="42"/>
        <v>High season</v>
      </c>
      <c r="K923" s="117" t="str" cm="1">
        <f t="array" ref="K923">_xlfn.IFS(AND(H923="Weekday", J923="High season"), VLOOKUP(B923, high_weekday, 2, 0),
    AND(H923="Saturday", J923="High season"), VLOOKUP(B923, high_saturday, 2, 0),
    AND(H923="Sunday", J923="High season"), VLOOKUP(B923, high_sunday, 2, 0),
    AND(H923="Weekday", J923="Low season"), VLOOKUP(B923, low_weekdays, 2, 0),
    AND(H923="Saturday", J923="Low season"), VLOOKUP(B923, low_saturday, 2, 0),
    AND(H923="Sunday", J923="Low season"), VLOOKUP(B923, low_sunday, 2, 0),
    TRUE, "error")</f>
        <v>Off-peak</v>
      </c>
    </row>
    <row r="924" spans="1:11" x14ac:dyDescent="0.25">
      <c r="A924" s="111">
        <v>45158</v>
      </c>
      <c r="B924" s="86">
        <v>6.25E-2</v>
      </c>
      <c r="C924" s="91">
        <v>81</v>
      </c>
      <c r="D924" s="118">
        <v>3</v>
      </c>
      <c r="E924" s="119">
        <v>4.1666666666666664E-2</v>
      </c>
      <c r="F924" s="119">
        <v>6.25E-2</v>
      </c>
      <c r="G924" s="115">
        <f t="shared" si="43"/>
        <v>1</v>
      </c>
      <c r="H924" s="116" t="str" cm="1">
        <f t="array" ref="H924">_xlfn.IFS((G924&gt;=2)*(G924&lt;=6), "Weekday", G924=7, "Saturday", G924=1, "Sunday")</f>
        <v>Sunday</v>
      </c>
      <c r="I924" s="116">
        <f t="shared" si="44"/>
        <v>8</v>
      </c>
      <c r="J924" s="116" t="str">
        <f t="shared" si="42"/>
        <v>High season</v>
      </c>
      <c r="K924" s="117" t="str" cm="1">
        <f t="array" ref="K924">_xlfn.IFS(AND(H924="Weekday", J924="High season"), VLOOKUP(B924, high_weekday, 2, 0),
    AND(H924="Saturday", J924="High season"), VLOOKUP(B924, high_saturday, 2, 0),
    AND(H924="Sunday", J924="High season"), VLOOKUP(B924, high_sunday, 2, 0),
    AND(H924="Weekday", J924="Low season"), VLOOKUP(B924, low_weekdays, 2, 0),
    AND(H924="Saturday", J924="Low season"), VLOOKUP(B924, low_saturday, 2, 0),
    AND(H924="Sunday", J924="Low season"), VLOOKUP(B924, low_sunday, 2, 0),
    TRUE, "error")</f>
        <v>Off-peak</v>
      </c>
    </row>
    <row r="925" spans="1:11" x14ac:dyDescent="0.25">
      <c r="A925" s="111">
        <v>45158</v>
      </c>
      <c r="B925" s="86">
        <v>8.3333333333333301E-2</v>
      </c>
      <c r="C925" s="91">
        <v>34</v>
      </c>
      <c r="D925" s="118">
        <v>4</v>
      </c>
      <c r="E925" s="119">
        <v>6.25E-2</v>
      </c>
      <c r="F925" s="119">
        <v>8.3333333333333301E-2</v>
      </c>
      <c r="G925" s="115">
        <f t="shared" si="43"/>
        <v>1</v>
      </c>
      <c r="H925" s="116" t="str" cm="1">
        <f t="array" ref="H925">_xlfn.IFS((G925&gt;=2)*(G925&lt;=6), "Weekday", G925=7, "Saturday", G925=1, "Sunday")</f>
        <v>Sunday</v>
      </c>
      <c r="I925" s="116">
        <f t="shared" si="44"/>
        <v>8</v>
      </c>
      <c r="J925" s="116" t="str">
        <f t="shared" si="42"/>
        <v>High season</v>
      </c>
      <c r="K925" s="117" t="str" cm="1">
        <f t="array" ref="K925">_xlfn.IFS(AND(H925="Weekday", J925="High season"), VLOOKUP(B925, high_weekday, 2, 0),
    AND(H925="Saturday", J925="High season"), VLOOKUP(B925, high_saturday, 2, 0),
    AND(H925="Sunday", J925="High season"), VLOOKUP(B925, high_sunday, 2, 0),
    AND(H925="Weekday", J925="Low season"), VLOOKUP(B925, low_weekdays, 2, 0),
    AND(H925="Saturday", J925="Low season"), VLOOKUP(B925, low_saturday, 2, 0),
    AND(H925="Sunday", J925="Low season"), VLOOKUP(B925, low_sunday, 2, 0),
    TRUE, "error")</f>
        <v>Off-peak</v>
      </c>
    </row>
    <row r="926" spans="1:11" x14ac:dyDescent="0.25">
      <c r="A926" s="111">
        <v>45158</v>
      </c>
      <c r="B926" s="86">
        <v>0.104166666666667</v>
      </c>
      <c r="C926" s="91">
        <v>67</v>
      </c>
      <c r="D926" s="118">
        <v>5</v>
      </c>
      <c r="E926" s="119">
        <v>8.3333333333333301E-2</v>
      </c>
      <c r="F926" s="119">
        <v>0.104166666666667</v>
      </c>
      <c r="G926" s="115">
        <f t="shared" si="43"/>
        <v>1</v>
      </c>
      <c r="H926" s="116" t="str" cm="1">
        <f t="array" ref="H926">_xlfn.IFS((G926&gt;=2)*(G926&lt;=6), "Weekday", G926=7, "Saturday", G926=1, "Sunday")</f>
        <v>Sunday</v>
      </c>
      <c r="I926" s="116">
        <f t="shared" si="44"/>
        <v>8</v>
      </c>
      <c r="J926" s="116" t="str">
        <f t="shared" si="42"/>
        <v>High season</v>
      </c>
      <c r="K926" s="117" t="str" cm="1">
        <f t="array" ref="K926">_xlfn.IFS(AND(H926="Weekday", J926="High season"), VLOOKUP(B926, high_weekday, 2, 0),
    AND(H926="Saturday", J926="High season"), VLOOKUP(B926, high_saturday, 2, 0),
    AND(H926="Sunday", J926="High season"), VLOOKUP(B926, high_sunday, 2, 0),
    AND(H926="Weekday", J926="Low season"), VLOOKUP(B926, low_weekdays, 2, 0),
    AND(H926="Saturday", J926="Low season"), VLOOKUP(B926, low_saturday, 2, 0),
    AND(H926="Sunday", J926="Low season"), VLOOKUP(B926, low_sunday, 2, 0),
    TRUE, "error")</f>
        <v>Off-peak</v>
      </c>
    </row>
    <row r="927" spans="1:11" x14ac:dyDescent="0.25">
      <c r="A927" s="111">
        <v>45158</v>
      </c>
      <c r="B927" s="86">
        <v>0.125</v>
      </c>
      <c r="C927" s="91">
        <v>26</v>
      </c>
      <c r="D927" s="118">
        <v>6</v>
      </c>
      <c r="E927" s="119">
        <v>0.104166666666667</v>
      </c>
      <c r="F927" s="119">
        <v>0.125</v>
      </c>
      <c r="G927" s="115">
        <f t="shared" si="43"/>
        <v>1</v>
      </c>
      <c r="H927" s="116" t="str" cm="1">
        <f t="array" ref="H927">_xlfn.IFS((G927&gt;=2)*(G927&lt;=6), "Weekday", G927=7, "Saturday", G927=1, "Sunday")</f>
        <v>Sunday</v>
      </c>
      <c r="I927" s="116">
        <f t="shared" si="44"/>
        <v>8</v>
      </c>
      <c r="J927" s="116" t="str">
        <f t="shared" si="42"/>
        <v>High season</v>
      </c>
      <c r="K927" s="117" t="str" cm="1">
        <f t="array" ref="K927">_xlfn.IFS(AND(H927="Weekday", J927="High season"), VLOOKUP(B927, high_weekday, 2, 0),
    AND(H927="Saturday", J927="High season"), VLOOKUP(B927, high_saturday, 2, 0),
    AND(H927="Sunday", J927="High season"), VLOOKUP(B927, high_sunday, 2, 0),
    AND(H927="Weekday", J927="Low season"), VLOOKUP(B927, low_weekdays, 2, 0),
    AND(H927="Saturday", J927="Low season"), VLOOKUP(B927, low_saturday, 2, 0),
    AND(H927="Sunday", J927="Low season"), VLOOKUP(B927, low_sunday, 2, 0),
    TRUE, "error")</f>
        <v>Off-peak</v>
      </c>
    </row>
    <row r="928" spans="1:11" x14ac:dyDescent="0.25">
      <c r="A928" s="111">
        <v>45158</v>
      </c>
      <c r="B928" s="86">
        <v>0.14583333333333301</v>
      </c>
      <c r="C928" s="91">
        <v>22</v>
      </c>
      <c r="D928" s="118">
        <v>7</v>
      </c>
      <c r="E928" s="119">
        <v>0.125</v>
      </c>
      <c r="F928" s="119">
        <v>0.14583333333333301</v>
      </c>
      <c r="G928" s="115">
        <f t="shared" si="43"/>
        <v>1</v>
      </c>
      <c r="H928" s="116" t="str" cm="1">
        <f t="array" ref="H928">_xlfn.IFS((G928&gt;=2)*(G928&lt;=6), "Weekday", G928=7, "Saturday", G928=1, "Sunday")</f>
        <v>Sunday</v>
      </c>
      <c r="I928" s="116">
        <f t="shared" si="44"/>
        <v>8</v>
      </c>
      <c r="J928" s="116" t="str">
        <f t="shared" si="42"/>
        <v>High season</v>
      </c>
      <c r="K928" s="117" t="str" cm="1">
        <f t="array" ref="K928">_xlfn.IFS(AND(H928="Weekday", J928="High season"), VLOOKUP(B928, high_weekday, 2, 0),
    AND(H928="Saturday", J928="High season"), VLOOKUP(B928, high_saturday, 2, 0),
    AND(H928="Sunday", J928="High season"), VLOOKUP(B928, high_sunday, 2, 0),
    AND(H928="Weekday", J928="Low season"), VLOOKUP(B928, low_weekdays, 2, 0),
    AND(H928="Saturday", J928="Low season"), VLOOKUP(B928, low_saturday, 2, 0),
    AND(H928="Sunday", J928="Low season"), VLOOKUP(B928, low_sunday, 2, 0),
    TRUE, "error")</f>
        <v>Off-peak</v>
      </c>
    </row>
    <row r="929" spans="1:11" x14ac:dyDescent="0.25">
      <c r="A929" s="111">
        <v>45158</v>
      </c>
      <c r="B929" s="86">
        <v>0.16666666666666699</v>
      </c>
      <c r="C929" s="91">
        <v>69</v>
      </c>
      <c r="D929" s="118">
        <v>8</v>
      </c>
      <c r="E929" s="119">
        <v>0.14583333333333301</v>
      </c>
      <c r="F929" s="119">
        <v>0.16666666666666699</v>
      </c>
      <c r="G929" s="115">
        <f t="shared" si="43"/>
        <v>1</v>
      </c>
      <c r="H929" s="116" t="str" cm="1">
        <f t="array" ref="H929">_xlfn.IFS((G929&gt;=2)*(G929&lt;=6), "Weekday", G929=7, "Saturday", G929=1, "Sunday")</f>
        <v>Sunday</v>
      </c>
      <c r="I929" s="116">
        <f t="shared" si="44"/>
        <v>8</v>
      </c>
      <c r="J929" s="116" t="str">
        <f t="shared" si="42"/>
        <v>High season</v>
      </c>
      <c r="K929" s="117" t="str" cm="1">
        <f t="array" ref="K929">_xlfn.IFS(AND(H929="Weekday", J929="High season"), VLOOKUP(B929, high_weekday, 2, 0),
    AND(H929="Saturday", J929="High season"), VLOOKUP(B929, high_saturday, 2, 0),
    AND(H929="Sunday", J929="High season"), VLOOKUP(B929, high_sunday, 2, 0),
    AND(H929="Weekday", J929="Low season"), VLOOKUP(B929, low_weekdays, 2, 0),
    AND(H929="Saturday", J929="Low season"), VLOOKUP(B929, low_saturday, 2, 0),
    AND(H929="Sunday", J929="Low season"), VLOOKUP(B929, low_sunday, 2, 0),
    TRUE, "error")</f>
        <v>Off-peak</v>
      </c>
    </row>
    <row r="930" spans="1:11" x14ac:dyDescent="0.25">
      <c r="A930" s="111">
        <v>45158</v>
      </c>
      <c r="B930" s="86">
        <v>0.1875</v>
      </c>
      <c r="C930" s="91">
        <v>88</v>
      </c>
      <c r="D930" s="118">
        <v>9</v>
      </c>
      <c r="E930" s="119">
        <v>0.16666666666666699</v>
      </c>
      <c r="F930" s="119">
        <v>0.1875</v>
      </c>
      <c r="G930" s="115">
        <f t="shared" si="43"/>
        <v>1</v>
      </c>
      <c r="H930" s="116" t="str" cm="1">
        <f t="array" ref="H930">_xlfn.IFS((G930&gt;=2)*(G930&lt;=6), "Weekday", G930=7, "Saturday", G930=1, "Sunday")</f>
        <v>Sunday</v>
      </c>
      <c r="I930" s="116">
        <f t="shared" si="44"/>
        <v>8</v>
      </c>
      <c r="J930" s="116" t="str">
        <f t="shared" si="42"/>
        <v>High season</v>
      </c>
      <c r="K930" s="117" t="str" cm="1">
        <f t="array" ref="K930">_xlfn.IFS(AND(H930="Weekday", J930="High season"), VLOOKUP(B930, high_weekday, 2, 0),
    AND(H930="Saturday", J930="High season"), VLOOKUP(B930, high_saturday, 2, 0),
    AND(H930="Sunday", J930="High season"), VLOOKUP(B930, high_sunday, 2, 0),
    AND(H930="Weekday", J930="Low season"), VLOOKUP(B930, low_weekdays, 2, 0),
    AND(H930="Saturday", J930="Low season"), VLOOKUP(B930, low_saturday, 2, 0),
    AND(H930="Sunday", J930="Low season"), VLOOKUP(B930, low_sunday, 2, 0),
    TRUE, "error")</f>
        <v>Off-peak</v>
      </c>
    </row>
    <row r="931" spans="1:11" x14ac:dyDescent="0.25">
      <c r="A931" s="111">
        <v>45158</v>
      </c>
      <c r="B931" s="86">
        <v>0.20833333333333301</v>
      </c>
      <c r="C931" s="91">
        <v>15</v>
      </c>
      <c r="D931" s="118">
        <v>10</v>
      </c>
      <c r="E931" s="119">
        <v>0.1875</v>
      </c>
      <c r="F931" s="119">
        <v>0.20833333333333301</v>
      </c>
      <c r="G931" s="115">
        <f t="shared" si="43"/>
        <v>1</v>
      </c>
      <c r="H931" s="116" t="str" cm="1">
        <f t="array" ref="H931">_xlfn.IFS((G931&gt;=2)*(G931&lt;=6), "Weekday", G931=7, "Saturday", G931=1, "Sunday")</f>
        <v>Sunday</v>
      </c>
      <c r="I931" s="116">
        <f t="shared" si="44"/>
        <v>8</v>
      </c>
      <c r="J931" s="116" t="str">
        <f t="shared" si="42"/>
        <v>High season</v>
      </c>
      <c r="K931" s="117" t="str" cm="1">
        <f t="array" ref="K931">_xlfn.IFS(AND(H931="Weekday", J931="High season"), VLOOKUP(B931, high_weekday, 2, 0),
    AND(H931="Saturday", J931="High season"), VLOOKUP(B931, high_saturday, 2, 0),
    AND(H931="Sunday", J931="High season"), VLOOKUP(B931, high_sunday, 2, 0),
    AND(H931="Weekday", J931="Low season"), VLOOKUP(B931, low_weekdays, 2, 0),
    AND(H931="Saturday", J931="Low season"), VLOOKUP(B931, low_saturday, 2, 0),
    AND(H931="Sunday", J931="Low season"), VLOOKUP(B931, low_sunday, 2, 0),
    TRUE, "error")</f>
        <v>Off-peak</v>
      </c>
    </row>
    <row r="932" spans="1:11" x14ac:dyDescent="0.25">
      <c r="A932" s="111">
        <v>45158</v>
      </c>
      <c r="B932" s="86">
        <v>0.22916666666666699</v>
      </c>
      <c r="C932" s="91">
        <v>22</v>
      </c>
      <c r="D932" s="118">
        <v>11</v>
      </c>
      <c r="E932" s="119">
        <v>0.20833333333333301</v>
      </c>
      <c r="F932" s="119">
        <v>0.22916666666666699</v>
      </c>
      <c r="G932" s="115">
        <f t="shared" si="43"/>
        <v>1</v>
      </c>
      <c r="H932" s="116" t="str" cm="1">
        <f t="array" ref="H932">_xlfn.IFS((G932&gt;=2)*(G932&lt;=6), "Weekday", G932=7, "Saturday", G932=1, "Sunday")</f>
        <v>Sunday</v>
      </c>
      <c r="I932" s="116">
        <f t="shared" si="44"/>
        <v>8</v>
      </c>
      <c r="J932" s="116" t="str">
        <f t="shared" si="42"/>
        <v>High season</v>
      </c>
      <c r="K932" s="117" t="str" cm="1">
        <f t="array" ref="K932">_xlfn.IFS(AND(H932="Weekday", J932="High season"), VLOOKUP(B932, high_weekday, 2, 0),
    AND(H932="Saturday", J932="High season"), VLOOKUP(B932, high_saturday, 2, 0),
    AND(H932="Sunday", J932="High season"), VLOOKUP(B932, high_sunday, 2, 0),
    AND(H932="Weekday", J932="Low season"), VLOOKUP(B932, low_weekdays, 2, 0),
    AND(H932="Saturday", J932="Low season"), VLOOKUP(B932, low_saturday, 2, 0),
    AND(H932="Sunday", J932="Low season"), VLOOKUP(B932, low_sunday, 2, 0),
    TRUE, "error")</f>
        <v>Off-peak</v>
      </c>
    </row>
    <row r="933" spans="1:11" x14ac:dyDescent="0.25">
      <c r="A933" s="111">
        <v>45158</v>
      </c>
      <c r="B933" s="86">
        <v>0.25</v>
      </c>
      <c r="C933" s="91">
        <v>20</v>
      </c>
      <c r="D933" s="118">
        <v>12</v>
      </c>
      <c r="E933" s="119">
        <v>0.22916666666666699</v>
      </c>
      <c r="F933" s="119">
        <v>0.25</v>
      </c>
      <c r="G933" s="115">
        <f t="shared" si="43"/>
        <v>1</v>
      </c>
      <c r="H933" s="116" t="str" cm="1">
        <f t="array" ref="H933">_xlfn.IFS((G933&gt;=2)*(G933&lt;=6), "Weekday", G933=7, "Saturday", G933=1, "Sunday")</f>
        <v>Sunday</v>
      </c>
      <c r="I933" s="116">
        <f t="shared" si="44"/>
        <v>8</v>
      </c>
      <c r="J933" s="116" t="str">
        <f t="shared" si="42"/>
        <v>High season</v>
      </c>
      <c r="K933" s="117" t="str" cm="1">
        <f t="array" ref="K933">_xlfn.IFS(AND(H933="Weekday", J933="High season"), VLOOKUP(B933, high_weekday, 2, 0),
    AND(H933="Saturday", J933="High season"), VLOOKUP(B933, high_saturday, 2, 0),
    AND(H933="Sunday", J933="High season"), VLOOKUP(B933, high_sunday, 2, 0),
    AND(H933="Weekday", J933="Low season"), VLOOKUP(B933, low_weekdays, 2, 0),
    AND(H933="Saturday", J933="Low season"), VLOOKUP(B933, low_saturday, 2, 0),
    AND(H933="Sunday", J933="Low season"), VLOOKUP(B933, low_sunday, 2, 0),
    TRUE, "error")</f>
        <v>Off-peak</v>
      </c>
    </row>
    <row r="934" spans="1:11" x14ac:dyDescent="0.25">
      <c r="A934" s="111">
        <v>45158</v>
      </c>
      <c r="B934" s="86">
        <v>0.27083333333333298</v>
      </c>
      <c r="C934" s="91">
        <v>93</v>
      </c>
      <c r="D934" s="118">
        <v>13</v>
      </c>
      <c r="E934" s="119">
        <v>0.25</v>
      </c>
      <c r="F934" s="119">
        <v>0.27083333333333298</v>
      </c>
      <c r="G934" s="115">
        <f t="shared" si="43"/>
        <v>1</v>
      </c>
      <c r="H934" s="116" t="str" cm="1">
        <f t="array" ref="H934">_xlfn.IFS((G934&gt;=2)*(G934&lt;=6), "Weekday", G934=7, "Saturday", G934=1, "Sunday")</f>
        <v>Sunday</v>
      </c>
      <c r="I934" s="116">
        <f t="shared" si="44"/>
        <v>8</v>
      </c>
      <c r="J934" s="116" t="str">
        <f t="shared" si="42"/>
        <v>High season</v>
      </c>
      <c r="K934" s="117" t="str" cm="1">
        <f t="array" ref="K934">_xlfn.IFS(AND(H934="Weekday", J934="High season"), VLOOKUP(B934, high_weekday, 2, 0),
    AND(H934="Saturday", J934="High season"), VLOOKUP(B934, high_saturday, 2, 0),
    AND(H934="Sunday", J934="High season"), VLOOKUP(B934, high_sunday, 2, 0),
    AND(H934="Weekday", J934="Low season"), VLOOKUP(B934, low_weekdays, 2, 0),
    AND(H934="Saturday", J934="Low season"), VLOOKUP(B934, low_saturday, 2, 0),
    AND(H934="Sunday", J934="Low season"), VLOOKUP(B934, low_sunday, 2, 0),
    TRUE, "error")</f>
        <v>Off-peak</v>
      </c>
    </row>
    <row r="935" spans="1:11" x14ac:dyDescent="0.25">
      <c r="A935" s="111">
        <v>45158</v>
      </c>
      <c r="B935" s="86">
        <v>0.29166666666666702</v>
      </c>
      <c r="C935" s="91">
        <v>95</v>
      </c>
      <c r="D935" s="118">
        <v>14</v>
      </c>
      <c r="E935" s="119">
        <v>0.27083333333333298</v>
      </c>
      <c r="F935" s="119">
        <v>0.29166666666666702</v>
      </c>
      <c r="G935" s="115">
        <f t="shared" si="43"/>
        <v>1</v>
      </c>
      <c r="H935" s="116" t="str" cm="1">
        <f t="array" ref="H935">_xlfn.IFS((G935&gt;=2)*(G935&lt;=6), "Weekday", G935=7, "Saturday", G935=1, "Sunday")</f>
        <v>Sunday</v>
      </c>
      <c r="I935" s="116">
        <f t="shared" si="44"/>
        <v>8</v>
      </c>
      <c r="J935" s="116" t="str">
        <f t="shared" si="42"/>
        <v>High season</v>
      </c>
      <c r="K935" s="117" t="str" cm="1">
        <f t="array" ref="K935">_xlfn.IFS(AND(H935="Weekday", J935="High season"), VLOOKUP(B935, high_weekday, 2, 0),
    AND(H935="Saturday", J935="High season"), VLOOKUP(B935, high_saturday, 2, 0),
    AND(H935="Sunday", J935="High season"), VLOOKUP(B935, high_sunday, 2, 0),
    AND(H935="Weekday", J935="Low season"), VLOOKUP(B935, low_weekdays, 2, 0),
    AND(H935="Saturday", J935="Low season"), VLOOKUP(B935, low_saturday, 2, 0),
    AND(H935="Sunday", J935="Low season"), VLOOKUP(B935, low_sunday, 2, 0),
    TRUE, "error")</f>
        <v>Off-peak</v>
      </c>
    </row>
    <row r="936" spans="1:11" x14ac:dyDescent="0.25">
      <c r="A936" s="111">
        <v>45158</v>
      </c>
      <c r="B936" s="86">
        <v>0.3125</v>
      </c>
      <c r="C936" s="91">
        <v>89</v>
      </c>
      <c r="D936" s="118">
        <v>15</v>
      </c>
      <c r="E936" s="119">
        <v>0.29166666666666702</v>
      </c>
      <c r="F936" s="119">
        <v>0.3125</v>
      </c>
      <c r="G936" s="115">
        <f t="shared" si="43"/>
        <v>1</v>
      </c>
      <c r="H936" s="116" t="str" cm="1">
        <f t="array" ref="H936">_xlfn.IFS((G936&gt;=2)*(G936&lt;=6), "Weekday", G936=7, "Saturday", G936=1, "Sunday")</f>
        <v>Sunday</v>
      </c>
      <c r="I936" s="116">
        <f t="shared" si="44"/>
        <v>8</v>
      </c>
      <c r="J936" s="116" t="str">
        <f t="shared" si="42"/>
        <v>High season</v>
      </c>
      <c r="K936" s="117" t="str" cm="1">
        <f t="array" ref="K936">_xlfn.IFS(AND(H936="Weekday", J936="High season"), VLOOKUP(B936, high_weekday, 2, 0),
    AND(H936="Saturday", J936="High season"), VLOOKUP(B936, high_saturday, 2, 0),
    AND(H936="Sunday", J936="High season"), VLOOKUP(B936, high_sunday, 2, 0),
    AND(H936="Weekday", J936="Low season"), VLOOKUP(B936, low_weekdays, 2, 0),
    AND(H936="Saturday", J936="Low season"), VLOOKUP(B936, low_saturday, 2, 0),
    AND(H936="Sunday", J936="Low season"), VLOOKUP(B936, low_sunday, 2, 0),
    TRUE, "error")</f>
        <v>Off-peak</v>
      </c>
    </row>
    <row r="937" spans="1:11" x14ac:dyDescent="0.25">
      <c r="A937" s="111">
        <v>45158</v>
      </c>
      <c r="B937" s="86">
        <v>0.33333333333333298</v>
      </c>
      <c r="C937" s="91">
        <v>86</v>
      </c>
      <c r="D937" s="118">
        <v>16</v>
      </c>
      <c r="E937" s="119">
        <v>0.3125</v>
      </c>
      <c r="F937" s="119">
        <v>0.33333333333333298</v>
      </c>
      <c r="G937" s="115">
        <f t="shared" si="43"/>
        <v>1</v>
      </c>
      <c r="H937" s="116" t="str" cm="1">
        <f t="array" ref="H937">_xlfn.IFS((G937&gt;=2)*(G937&lt;=6), "Weekday", G937=7, "Saturday", G937=1, "Sunday")</f>
        <v>Sunday</v>
      </c>
      <c r="I937" s="116">
        <f t="shared" si="44"/>
        <v>8</v>
      </c>
      <c r="J937" s="116" t="str">
        <f t="shared" si="42"/>
        <v>High season</v>
      </c>
      <c r="K937" s="117" t="str" cm="1">
        <f t="array" ref="K937">_xlfn.IFS(AND(H937="Weekday", J937="High season"), VLOOKUP(B937, high_weekday, 2, 0),
    AND(H937="Saturday", J937="High season"), VLOOKUP(B937, high_saturday, 2, 0),
    AND(H937="Sunday", J937="High season"), VLOOKUP(B937, high_sunday, 2, 0),
    AND(H937="Weekday", J937="Low season"), VLOOKUP(B937, low_weekdays, 2, 0),
    AND(H937="Saturday", J937="Low season"), VLOOKUP(B937, low_saturday, 2, 0),
    AND(H937="Sunday", J937="Low season"), VLOOKUP(B937, low_sunday, 2, 0),
    TRUE, "error")</f>
        <v>Off-peak</v>
      </c>
    </row>
    <row r="938" spans="1:11" x14ac:dyDescent="0.25">
      <c r="A938" s="111">
        <v>45158</v>
      </c>
      <c r="B938" s="86">
        <v>0.35416666666666702</v>
      </c>
      <c r="C938" s="91">
        <v>56</v>
      </c>
      <c r="D938" s="118">
        <v>17</v>
      </c>
      <c r="E938" s="119">
        <v>0.33333333333333298</v>
      </c>
      <c r="F938" s="119">
        <v>0.35416666666666702</v>
      </c>
      <c r="G938" s="115">
        <f t="shared" si="43"/>
        <v>1</v>
      </c>
      <c r="H938" s="116" t="str" cm="1">
        <f t="array" ref="H938">_xlfn.IFS((G938&gt;=2)*(G938&lt;=6), "Weekday", G938=7, "Saturday", G938=1, "Sunday")</f>
        <v>Sunday</v>
      </c>
      <c r="I938" s="116">
        <f t="shared" si="44"/>
        <v>8</v>
      </c>
      <c r="J938" s="116" t="str">
        <f t="shared" si="42"/>
        <v>High season</v>
      </c>
      <c r="K938" s="117" t="str" cm="1">
        <f t="array" ref="K938">_xlfn.IFS(AND(H938="Weekday", J938="High season"), VLOOKUP(B938, high_weekday, 2, 0),
    AND(H938="Saturday", J938="High season"), VLOOKUP(B938, high_saturday, 2, 0),
    AND(H938="Sunday", J938="High season"), VLOOKUP(B938, high_sunday, 2, 0),
    AND(H938="Weekday", J938="Low season"), VLOOKUP(B938, low_weekdays, 2, 0),
    AND(H938="Saturday", J938="Low season"), VLOOKUP(B938, low_saturday, 2, 0),
    AND(H938="Sunday", J938="Low season"), VLOOKUP(B938, low_sunday, 2, 0),
    TRUE, "error")</f>
        <v>Off-peak</v>
      </c>
    </row>
    <row r="939" spans="1:11" x14ac:dyDescent="0.25">
      <c r="A939" s="111">
        <v>45158</v>
      </c>
      <c r="B939" s="86">
        <v>0.375</v>
      </c>
      <c r="C939" s="91">
        <v>62</v>
      </c>
      <c r="D939" s="118">
        <v>18</v>
      </c>
      <c r="E939" s="119">
        <v>0.35416666666666702</v>
      </c>
      <c r="F939" s="119">
        <v>0.375</v>
      </c>
      <c r="G939" s="115">
        <f t="shared" si="43"/>
        <v>1</v>
      </c>
      <c r="H939" s="116" t="str" cm="1">
        <f t="array" ref="H939">_xlfn.IFS((G939&gt;=2)*(G939&lt;=6), "Weekday", G939=7, "Saturday", G939=1, "Sunday")</f>
        <v>Sunday</v>
      </c>
      <c r="I939" s="116">
        <f t="shared" si="44"/>
        <v>8</v>
      </c>
      <c r="J939" s="116" t="str">
        <f t="shared" si="42"/>
        <v>High season</v>
      </c>
      <c r="K939" s="117" t="str" cm="1">
        <f t="array" ref="K939">_xlfn.IFS(AND(H939="Weekday", J939="High season"), VLOOKUP(B939, high_weekday, 2, 0),
    AND(H939="Saturday", J939="High season"), VLOOKUP(B939, high_saturday, 2, 0),
    AND(H939="Sunday", J939="High season"), VLOOKUP(B939, high_sunday, 2, 0),
    AND(H939="Weekday", J939="Low season"), VLOOKUP(B939, low_weekdays, 2, 0),
    AND(H939="Saturday", J939="Low season"), VLOOKUP(B939, low_saturday, 2, 0),
    AND(H939="Sunday", J939="Low season"), VLOOKUP(B939, low_sunday, 2, 0),
    TRUE, "error")</f>
        <v>Off-peak</v>
      </c>
    </row>
    <row r="940" spans="1:11" x14ac:dyDescent="0.25">
      <c r="A940" s="111">
        <v>45158</v>
      </c>
      <c r="B940" s="86">
        <v>0.39583333333333298</v>
      </c>
      <c r="C940" s="91">
        <v>82</v>
      </c>
      <c r="D940" s="118">
        <v>19</v>
      </c>
      <c r="E940" s="119">
        <v>0.375</v>
      </c>
      <c r="F940" s="119">
        <v>0.39583333333333298</v>
      </c>
      <c r="G940" s="115">
        <f t="shared" si="43"/>
        <v>1</v>
      </c>
      <c r="H940" s="116" t="str" cm="1">
        <f t="array" ref="H940">_xlfn.IFS((G940&gt;=2)*(G940&lt;=6), "Weekday", G940=7, "Saturday", G940=1, "Sunday")</f>
        <v>Sunday</v>
      </c>
      <c r="I940" s="116">
        <f t="shared" si="44"/>
        <v>8</v>
      </c>
      <c r="J940" s="116" t="str">
        <f t="shared" si="42"/>
        <v>High season</v>
      </c>
      <c r="K940" s="117" t="str" cm="1">
        <f t="array" ref="K940">_xlfn.IFS(AND(H940="Weekday", J940="High season"), VLOOKUP(B940, high_weekday, 2, 0),
    AND(H940="Saturday", J940="High season"), VLOOKUP(B940, high_saturday, 2, 0),
    AND(H940="Sunday", J940="High season"), VLOOKUP(B940, high_sunday, 2, 0),
    AND(H940="Weekday", J940="Low season"), VLOOKUP(B940, low_weekdays, 2, 0),
    AND(H940="Saturday", J940="Low season"), VLOOKUP(B940, low_saturday, 2, 0),
    AND(H940="Sunday", J940="Low season"), VLOOKUP(B940, low_sunday, 2, 0),
    TRUE, "error")</f>
        <v>Off-peak</v>
      </c>
    </row>
    <row r="941" spans="1:11" x14ac:dyDescent="0.25">
      <c r="A941" s="111">
        <v>45158</v>
      </c>
      <c r="B941" s="86">
        <v>0.41666666666666702</v>
      </c>
      <c r="C941" s="91">
        <v>94</v>
      </c>
      <c r="D941" s="118">
        <v>20</v>
      </c>
      <c r="E941" s="119">
        <v>0.39583333333333298</v>
      </c>
      <c r="F941" s="119">
        <v>0.41666666666666702</v>
      </c>
      <c r="G941" s="115">
        <f t="shared" si="43"/>
        <v>1</v>
      </c>
      <c r="H941" s="116" t="str" cm="1">
        <f t="array" ref="H941">_xlfn.IFS((G941&gt;=2)*(G941&lt;=6), "Weekday", G941=7, "Saturday", G941=1, "Sunday")</f>
        <v>Sunday</v>
      </c>
      <c r="I941" s="116">
        <f t="shared" si="44"/>
        <v>8</v>
      </c>
      <c r="J941" s="116" t="str">
        <f t="shared" si="42"/>
        <v>High season</v>
      </c>
      <c r="K941" s="117" t="str" cm="1">
        <f t="array" ref="K941">_xlfn.IFS(AND(H941="Weekday", J941="High season"), VLOOKUP(B941, high_weekday, 2, 0),
    AND(H941="Saturday", J941="High season"), VLOOKUP(B941, high_saturday, 2, 0),
    AND(H941="Sunday", J941="High season"), VLOOKUP(B941, high_sunday, 2, 0),
    AND(H941="Weekday", J941="Low season"), VLOOKUP(B941, low_weekdays, 2, 0),
    AND(H941="Saturday", J941="Low season"), VLOOKUP(B941, low_saturday, 2, 0),
    AND(H941="Sunday", J941="Low season"), VLOOKUP(B941, low_sunday, 2, 0),
    TRUE, "error")</f>
        <v>Off-peak</v>
      </c>
    </row>
    <row r="942" spans="1:11" x14ac:dyDescent="0.25">
      <c r="A942" s="111">
        <v>45158</v>
      </c>
      <c r="B942" s="86">
        <v>0.4375</v>
      </c>
      <c r="C942" s="91">
        <v>96</v>
      </c>
      <c r="D942" s="118">
        <v>21</v>
      </c>
      <c r="E942" s="119">
        <v>0.41666666666666702</v>
      </c>
      <c r="F942" s="119">
        <v>0.4375</v>
      </c>
      <c r="G942" s="115">
        <f t="shared" si="43"/>
        <v>1</v>
      </c>
      <c r="H942" s="116" t="str" cm="1">
        <f t="array" ref="H942">_xlfn.IFS((G942&gt;=2)*(G942&lt;=6), "Weekday", G942=7, "Saturday", G942=1, "Sunday")</f>
        <v>Sunday</v>
      </c>
      <c r="I942" s="116">
        <f t="shared" si="44"/>
        <v>8</v>
      </c>
      <c r="J942" s="116" t="str">
        <f t="shared" si="42"/>
        <v>High season</v>
      </c>
      <c r="K942" s="117" t="str" cm="1">
        <f t="array" ref="K942">_xlfn.IFS(AND(H942="Weekday", J942="High season"), VLOOKUP(B942, high_weekday, 2, 0),
    AND(H942="Saturday", J942="High season"), VLOOKUP(B942, high_saturday, 2, 0),
    AND(H942="Sunday", J942="High season"), VLOOKUP(B942, high_sunday, 2, 0),
    AND(H942="Weekday", J942="Low season"), VLOOKUP(B942, low_weekdays, 2, 0),
    AND(H942="Saturday", J942="Low season"), VLOOKUP(B942, low_saturday, 2, 0),
    AND(H942="Sunday", J942="Low season"), VLOOKUP(B942, low_sunday, 2, 0),
    TRUE, "error")</f>
        <v>Off-peak</v>
      </c>
    </row>
    <row r="943" spans="1:11" x14ac:dyDescent="0.25">
      <c r="A943" s="111">
        <v>45158</v>
      </c>
      <c r="B943" s="86">
        <v>0.45833333333333298</v>
      </c>
      <c r="C943" s="91">
        <v>100</v>
      </c>
      <c r="D943" s="118">
        <v>22</v>
      </c>
      <c r="E943" s="119">
        <v>0.4375</v>
      </c>
      <c r="F943" s="119">
        <v>0.45833333333333298</v>
      </c>
      <c r="G943" s="115">
        <f t="shared" si="43"/>
        <v>1</v>
      </c>
      <c r="H943" s="116" t="str" cm="1">
        <f t="array" ref="H943">_xlfn.IFS((G943&gt;=2)*(G943&lt;=6), "Weekday", G943=7, "Saturday", G943=1, "Sunday")</f>
        <v>Sunday</v>
      </c>
      <c r="I943" s="116">
        <f t="shared" si="44"/>
        <v>8</v>
      </c>
      <c r="J943" s="116" t="str">
        <f t="shared" si="42"/>
        <v>High season</v>
      </c>
      <c r="K943" s="117" t="str" cm="1">
        <f t="array" ref="K943">_xlfn.IFS(AND(H943="Weekday", J943="High season"), VLOOKUP(B943, high_weekday, 2, 0),
    AND(H943="Saturday", J943="High season"), VLOOKUP(B943, high_saturday, 2, 0),
    AND(H943="Sunday", J943="High season"), VLOOKUP(B943, high_sunday, 2, 0),
    AND(H943="Weekday", J943="Low season"), VLOOKUP(B943, low_weekdays, 2, 0),
    AND(H943="Saturday", J943="Low season"), VLOOKUP(B943, low_saturday, 2, 0),
    AND(H943="Sunday", J943="Low season"), VLOOKUP(B943, low_sunday, 2, 0),
    TRUE, "error")</f>
        <v>Off-peak</v>
      </c>
    </row>
    <row r="944" spans="1:11" x14ac:dyDescent="0.25">
      <c r="A944" s="111">
        <v>45158</v>
      </c>
      <c r="B944" s="86">
        <v>0.47916666666666702</v>
      </c>
      <c r="C944" s="91">
        <v>25</v>
      </c>
      <c r="D944" s="118">
        <v>23</v>
      </c>
      <c r="E944" s="119">
        <v>0.45833333333333298</v>
      </c>
      <c r="F944" s="119">
        <v>0.47916666666666702</v>
      </c>
      <c r="G944" s="115">
        <f t="shared" si="43"/>
        <v>1</v>
      </c>
      <c r="H944" s="116" t="str" cm="1">
        <f t="array" ref="H944">_xlfn.IFS((G944&gt;=2)*(G944&lt;=6), "Weekday", G944=7, "Saturday", G944=1, "Sunday")</f>
        <v>Sunday</v>
      </c>
      <c r="I944" s="116">
        <f t="shared" si="44"/>
        <v>8</v>
      </c>
      <c r="J944" s="116" t="str">
        <f t="shared" si="42"/>
        <v>High season</v>
      </c>
      <c r="K944" s="117" t="str" cm="1">
        <f t="array" ref="K944">_xlfn.IFS(AND(H944="Weekday", J944="High season"), VLOOKUP(B944, high_weekday, 2, 0),
    AND(H944="Saturday", J944="High season"), VLOOKUP(B944, high_saturday, 2, 0),
    AND(H944="Sunday", J944="High season"), VLOOKUP(B944, high_sunday, 2, 0),
    AND(H944="Weekday", J944="Low season"), VLOOKUP(B944, low_weekdays, 2, 0),
    AND(H944="Saturday", J944="Low season"), VLOOKUP(B944, low_saturday, 2, 0),
    AND(H944="Sunday", J944="Low season"), VLOOKUP(B944, low_sunday, 2, 0),
    TRUE, "error")</f>
        <v>Off-peak</v>
      </c>
    </row>
    <row r="945" spans="1:11" x14ac:dyDescent="0.25">
      <c r="A945" s="111">
        <v>45158</v>
      </c>
      <c r="B945" s="86">
        <v>0.5</v>
      </c>
      <c r="C945" s="91">
        <v>84</v>
      </c>
      <c r="D945" s="118">
        <v>24</v>
      </c>
      <c r="E945" s="119">
        <v>0.47916666666666702</v>
      </c>
      <c r="F945" s="119">
        <v>0.5</v>
      </c>
      <c r="G945" s="115">
        <f t="shared" si="43"/>
        <v>1</v>
      </c>
      <c r="H945" s="116" t="str" cm="1">
        <f t="array" ref="H945">_xlfn.IFS((G945&gt;=2)*(G945&lt;=6), "Weekday", G945=7, "Saturday", G945=1, "Sunday")</f>
        <v>Sunday</v>
      </c>
      <c r="I945" s="116">
        <f t="shared" si="44"/>
        <v>8</v>
      </c>
      <c r="J945" s="116" t="str">
        <f t="shared" si="42"/>
        <v>High season</v>
      </c>
      <c r="K945" s="117" t="str" cm="1">
        <f t="array" ref="K945">_xlfn.IFS(AND(H945="Weekday", J945="High season"), VLOOKUP(B945, high_weekday, 2, 0),
    AND(H945="Saturday", J945="High season"), VLOOKUP(B945, high_saturday, 2, 0),
    AND(H945="Sunday", J945="High season"), VLOOKUP(B945, high_sunday, 2, 0),
    AND(H945="Weekday", J945="Low season"), VLOOKUP(B945, low_weekdays, 2, 0),
    AND(H945="Saturday", J945="Low season"), VLOOKUP(B945, low_saturday, 2, 0),
    AND(H945="Sunday", J945="Low season"), VLOOKUP(B945, low_sunday, 2, 0),
    TRUE, "error")</f>
        <v>Off-peak</v>
      </c>
    </row>
    <row r="946" spans="1:11" x14ac:dyDescent="0.25">
      <c r="A946" s="111">
        <v>45158</v>
      </c>
      <c r="B946" s="86">
        <v>0.52083333333333304</v>
      </c>
      <c r="C946" s="91">
        <v>94</v>
      </c>
      <c r="D946" s="118">
        <v>25</v>
      </c>
      <c r="E946" s="119">
        <v>0.5</v>
      </c>
      <c r="F946" s="119">
        <v>0.52083333333333304</v>
      </c>
      <c r="G946" s="115">
        <f t="shared" si="43"/>
        <v>1</v>
      </c>
      <c r="H946" s="116" t="str" cm="1">
        <f t="array" ref="H946">_xlfn.IFS((G946&gt;=2)*(G946&lt;=6), "Weekday", G946=7, "Saturday", G946=1, "Sunday")</f>
        <v>Sunday</v>
      </c>
      <c r="I946" s="116">
        <f t="shared" si="44"/>
        <v>8</v>
      </c>
      <c r="J946" s="116" t="str">
        <f t="shared" si="42"/>
        <v>High season</v>
      </c>
      <c r="K946" s="117" t="str" cm="1">
        <f t="array" ref="K946">_xlfn.IFS(AND(H946="Weekday", J946="High season"), VLOOKUP(B946, high_weekday, 2, 0),
    AND(H946="Saturday", J946="High season"), VLOOKUP(B946, high_saturday, 2, 0),
    AND(H946="Sunday", J946="High season"), VLOOKUP(B946, high_sunday, 2, 0),
    AND(H946="Weekday", J946="Low season"), VLOOKUP(B946, low_weekdays, 2, 0),
    AND(H946="Saturday", J946="Low season"), VLOOKUP(B946, low_saturday, 2, 0),
    AND(H946="Sunday", J946="Low season"), VLOOKUP(B946, low_sunday, 2, 0),
    TRUE, "error")</f>
        <v>Off-peak</v>
      </c>
    </row>
    <row r="947" spans="1:11" x14ac:dyDescent="0.25">
      <c r="A947" s="111">
        <v>45158</v>
      </c>
      <c r="B947" s="86">
        <v>0.54166666666666696</v>
      </c>
      <c r="C947" s="91">
        <v>83</v>
      </c>
      <c r="D947" s="118">
        <v>26</v>
      </c>
      <c r="E947" s="119">
        <v>0.52083333333333304</v>
      </c>
      <c r="F947" s="119">
        <v>0.54166666666666696</v>
      </c>
      <c r="G947" s="115">
        <f t="shared" si="43"/>
        <v>1</v>
      </c>
      <c r="H947" s="116" t="str" cm="1">
        <f t="array" ref="H947">_xlfn.IFS((G947&gt;=2)*(G947&lt;=6), "Weekday", G947=7, "Saturday", G947=1, "Sunday")</f>
        <v>Sunday</v>
      </c>
      <c r="I947" s="116">
        <f t="shared" si="44"/>
        <v>8</v>
      </c>
      <c r="J947" s="116" t="str">
        <f t="shared" si="42"/>
        <v>High season</v>
      </c>
      <c r="K947" s="117" t="str" cm="1">
        <f t="array" ref="K947">_xlfn.IFS(AND(H947="Weekday", J947="High season"), VLOOKUP(B947, high_weekday, 2, 0),
    AND(H947="Saturday", J947="High season"), VLOOKUP(B947, high_saturday, 2, 0),
    AND(H947="Sunday", J947="High season"), VLOOKUP(B947, high_sunday, 2, 0),
    AND(H947="Weekday", J947="Low season"), VLOOKUP(B947, low_weekdays, 2, 0),
    AND(H947="Saturday", J947="Low season"), VLOOKUP(B947, low_saturday, 2, 0),
    AND(H947="Sunday", J947="Low season"), VLOOKUP(B947, low_sunday, 2, 0),
    TRUE, "error")</f>
        <v>Off-peak</v>
      </c>
    </row>
    <row r="948" spans="1:11" x14ac:dyDescent="0.25">
      <c r="A948" s="111">
        <v>45158</v>
      </c>
      <c r="B948" s="86">
        <v>0.5625</v>
      </c>
      <c r="C948" s="91">
        <v>73</v>
      </c>
      <c r="D948" s="118">
        <v>27</v>
      </c>
      <c r="E948" s="119">
        <v>0.54166666666666696</v>
      </c>
      <c r="F948" s="119">
        <v>0.5625</v>
      </c>
      <c r="G948" s="115">
        <f t="shared" si="43"/>
        <v>1</v>
      </c>
      <c r="H948" s="116" t="str" cm="1">
        <f t="array" ref="H948">_xlfn.IFS((G948&gt;=2)*(G948&lt;=6), "Weekday", G948=7, "Saturday", G948=1, "Sunday")</f>
        <v>Sunday</v>
      </c>
      <c r="I948" s="116">
        <f t="shared" si="44"/>
        <v>8</v>
      </c>
      <c r="J948" s="116" t="str">
        <f t="shared" si="42"/>
        <v>High season</v>
      </c>
      <c r="K948" s="117" t="str" cm="1">
        <f t="array" ref="K948">_xlfn.IFS(AND(H948="Weekday", J948="High season"), VLOOKUP(B948, high_weekday, 2, 0),
    AND(H948="Saturday", J948="High season"), VLOOKUP(B948, high_saturday, 2, 0),
    AND(H948="Sunday", J948="High season"), VLOOKUP(B948, high_sunday, 2, 0),
    AND(H948="Weekday", J948="Low season"), VLOOKUP(B948, low_weekdays, 2, 0),
    AND(H948="Saturday", J948="Low season"), VLOOKUP(B948, low_saturday, 2, 0),
    AND(H948="Sunday", J948="Low season"), VLOOKUP(B948, low_sunday, 2, 0),
    TRUE, "error")</f>
        <v>Off-peak</v>
      </c>
    </row>
    <row r="949" spans="1:11" x14ac:dyDescent="0.25">
      <c r="A949" s="111">
        <v>45158</v>
      </c>
      <c r="B949" s="86">
        <v>0.58333333333333304</v>
      </c>
      <c r="C949" s="91">
        <v>99</v>
      </c>
      <c r="D949" s="118">
        <v>28</v>
      </c>
      <c r="E949" s="119">
        <v>0.5625</v>
      </c>
      <c r="F949" s="119">
        <v>0.58333333333333304</v>
      </c>
      <c r="G949" s="115">
        <f t="shared" si="43"/>
        <v>1</v>
      </c>
      <c r="H949" s="116" t="str" cm="1">
        <f t="array" ref="H949">_xlfn.IFS((G949&gt;=2)*(G949&lt;=6), "Weekday", G949=7, "Saturday", G949=1, "Sunday")</f>
        <v>Sunday</v>
      </c>
      <c r="I949" s="116">
        <f t="shared" si="44"/>
        <v>8</v>
      </c>
      <c r="J949" s="116" t="str">
        <f t="shared" si="42"/>
        <v>High season</v>
      </c>
      <c r="K949" s="117" t="str" cm="1">
        <f t="array" ref="K949">_xlfn.IFS(AND(H949="Weekday", J949="High season"), VLOOKUP(B949, high_weekday, 2, 0),
    AND(H949="Saturday", J949="High season"), VLOOKUP(B949, high_saturday, 2, 0),
    AND(H949="Sunday", J949="High season"), VLOOKUP(B949, high_sunday, 2, 0),
    AND(H949="Weekday", J949="Low season"), VLOOKUP(B949, low_weekdays, 2, 0),
    AND(H949="Saturday", J949="Low season"), VLOOKUP(B949, low_saturday, 2, 0),
    AND(H949="Sunday", J949="Low season"), VLOOKUP(B949, low_sunday, 2, 0),
    TRUE, "error")</f>
        <v>Off-peak</v>
      </c>
    </row>
    <row r="950" spans="1:11" x14ac:dyDescent="0.25">
      <c r="A950" s="111">
        <v>45158</v>
      </c>
      <c r="B950" s="86">
        <v>0.60416666666666696</v>
      </c>
      <c r="C950" s="91">
        <v>46</v>
      </c>
      <c r="D950" s="118">
        <v>29</v>
      </c>
      <c r="E950" s="119">
        <v>0.58333333333333304</v>
      </c>
      <c r="F950" s="119">
        <v>0.60416666666666696</v>
      </c>
      <c r="G950" s="115">
        <f t="shared" si="43"/>
        <v>1</v>
      </c>
      <c r="H950" s="116" t="str" cm="1">
        <f t="array" ref="H950">_xlfn.IFS((G950&gt;=2)*(G950&lt;=6), "Weekday", G950=7, "Saturday", G950=1, "Sunday")</f>
        <v>Sunday</v>
      </c>
      <c r="I950" s="116">
        <f t="shared" si="44"/>
        <v>8</v>
      </c>
      <c r="J950" s="116" t="str">
        <f t="shared" si="42"/>
        <v>High season</v>
      </c>
      <c r="K950" s="117" t="str" cm="1">
        <f t="array" ref="K950">_xlfn.IFS(AND(H950="Weekday", J950="High season"), VLOOKUP(B950, high_weekday, 2, 0),
    AND(H950="Saturday", J950="High season"), VLOOKUP(B950, high_saturday, 2, 0),
    AND(H950="Sunday", J950="High season"), VLOOKUP(B950, high_sunday, 2, 0),
    AND(H950="Weekday", J950="Low season"), VLOOKUP(B950, low_weekdays, 2, 0),
    AND(H950="Saturday", J950="Low season"), VLOOKUP(B950, low_saturday, 2, 0),
    AND(H950="Sunday", J950="Low season"), VLOOKUP(B950, low_sunday, 2, 0),
    TRUE, "error")</f>
        <v>Off-peak</v>
      </c>
    </row>
    <row r="951" spans="1:11" x14ac:dyDescent="0.25">
      <c r="A951" s="111">
        <v>45158</v>
      </c>
      <c r="B951" s="86">
        <v>0.625</v>
      </c>
      <c r="C951" s="91">
        <v>88</v>
      </c>
      <c r="D951" s="118">
        <v>30</v>
      </c>
      <c r="E951" s="119">
        <v>0.60416666666666696</v>
      </c>
      <c r="F951" s="119">
        <v>0.625</v>
      </c>
      <c r="G951" s="115">
        <f t="shared" si="43"/>
        <v>1</v>
      </c>
      <c r="H951" s="116" t="str" cm="1">
        <f t="array" ref="H951">_xlfn.IFS((G951&gt;=2)*(G951&lt;=6), "Weekday", G951=7, "Saturday", G951=1, "Sunday")</f>
        <v>Sunday</v>
      </c>
      <c r="I951" s="116">
        <f t="shared" si="44"/>
        <v>8</v>
      </c>
      <c r="J951" s="116" t="str">
        <f t="shared" si="42"/>
        <v>High season</v>
      </c>
      <c r="K951" s="117" t="str" cm="1">
        <f t="array" ref="K951">_xlfn.IFS(AND(H951="Weekday", J951="High season"), VLOOKUP(B951, high_weekday, 2, 0),
    AND(H951="Saturday", J951="High season"), VLOOKUP(B951, high_saturday, 2, 0),
    AND(H951="Sunday", J951="High season"), VLOOKUP(B951, high_sunday, 2, 0),
    AND(H951="Weekday", J951="Low season"), VLOOKUP(B951, low_weekdays, 2, 0),
    AND(H951="Saturday", J951="Low season"), VLOOKUP(B951, low_saturday, 2, 0),
    AND(H951="Sunday", J951="Low season"), VLOOKUP(B951, low_sunday, 2, 0),
    TRUE, "error")</f>
        <v>Off-peak</v>
      </c>
    </row>
    <row r="952" spans="1:11" x14ac:dyDescent="0.25">
      <c r="A952" s="111">
        <v>45158</v>
      </c>
      <c r="B952" s="86">
        <v>0.64583333333333304</v>
      </c>
      <c r="C952" s="91">
        <v>97</v>
      </c>
      <c r="D952" s="118">
        <v>31</v>
      </c>
      <c r="E952" s="119">
        <v>0.625</v>
      </c>
      <c r="F952" s="119">
        <v>0.64583333333333304</v>
      </c>
      <c r="G952" s="115">
        <f t="shared" si="43"/>
        <v>1</v>
      </c>
      <c r="H952" s="116" t="str" cm="1">
        <f t="array" ref="H952">_xlfn.IFS((G952&gt;=2)*(G952&lt;=6), "Weekday", G952=7, "Saturday", G952=1, "Sunday")</f>
        <v>Sunday</v>
      </c>
      <c r="I952" s="116">
        <f t="shared" si="44"/>
        <v>8</v>
      </c>
      <c r="J952" s="116" t="str">
        <f t="shared" si="42"/>
        <v>High season</v>
      </c>
      <c r="K952" s="117" t="str" cm="1">
        <f t="array" ref="K952">_xlfn.IFS(AND(H952="Weekday", J952="High season"), VLOOKUP(B952, high_weekday, 2, 0),
    AND(H952="Saturday", J952="High season"), VLOOKUP(B952, high_saturday, 2, 0),
    AND(H952="Sunday", J952="High season"), VLOOKUP(B952, high_sunday, 2, 0),
    AND(H952="Weekday", J952="Low season"), VLOOKUP(B952, low_weekdays, 2, 0),
    AND(H952="Saturday", J952="Low season"), VLOOKUP(B952, low_saturday, 2, 0),
    AND(H952="Sunday", J952="Low season"), VLOOKUP(B952, low_sunday, 2, 0),
    TRUE, "error")</f>
        <v>Off-peak</v>
      </c>
    </row>
    <row r="953" spans="1:11" x14ac:dyDescent="0.25">
      <c r="A953" s="111">
        <v>45158</v>
      </c>
      <c r="B953" s="86">
        <v>0.66666666666666696</v>
      </c>
      <c r="C953" s="91">
        <v>57</v>
      </c>
      <c r="D953" s="118">
        <v>32</v>
      </c>
      <c r="E953" s="119">
        <v>0.64583333333333304</v>
      </c>
      <c r="F953" s="119">
        <v>0.66666666666666696</v>
      </c>
      <c r="G953" s="115">
        <f t="shared" si="43"/>
        <v>1</v>
      </c>
      <c r="H953" s="116" t="str" cm="1">
        <f t="array" ref="H953">_xlfn.IFS((G953&gt;=2)*(G953&lt;=6), "Weekday", G953=7, "Saturday", G953=1, "Sunday")</f>
        <v>Sunday</v>
      </c>
      <c r="I953" s="116">
        <f t="shared" si="44"/>
        <v>8</v>
      </c>
      <c r="J953" s="116" t="str">
        <f t="shared" si="42"/>
        <v>High season</v>
      </c>
      <c r="K953" s="117" t="str" cm="1">
        <f t="array" ref="K953">_xlfn.IFS(AND(H953="Weekday", J953="High season"), VLOOKUP(B953, high_weekday, 2, 0),
    AND(H953="Saturday", J953="High season"), VLOOKUP(B953, high_saturday, 2, 0),
    AND(H953="Sunday", J953="High season"), VLOOKUP(B953, high_sunday, 2, 0),
    AND(H953="Weekday", J953="Low season"), VLOOKUP(B953, low_weekdays, 2, 0),
    AND(H953="Saturday", J953="Low season"), VLOOKUP(B953, low_saturday, 2, 0),
    AND(H953="Sunday", J953="Low season"), VLOOKUP(B953, low_sunday, 2, 0),
    TRUE, "error")</f>
        <v>Off-peak</v>
      </c>
    </row>
    <row r="954" spans="1:11" x14ac:dyDescent="0.25">
      <c r="A954" s="111">
        <v>45158</v>
      </c>
      <c r="B954" s="86">
        <v>0.6875</v>
      </c>
      <c r="C954" s="91">
        <v>70</v>
      </c>
      <c r="D954" s="118">
        <v>33</v>
      </c>
      <c r="E954" s="119">
        <v>0.66666666666666696</v>
      </c>
      <c r="F954" s="119">
        <v>0.6875</v>
      </c>
      <c r="G954" s="115">
        <f t="shared" si="43"/>
        <v>1</v>
      </c>
      <c r="H954" s="116" t="str" cm="1">
        <f t="array" ref="H954">_xlfn.IFS((G954&gt;=2)*(G954&lt;=6), "Weekday", G954=7, "Saturday", G954=1, "Sunday")</f>
        <v>Sunday</v>
      </c>
      <c r="I954" s="116">
        <f t="shared" si="44"/>
        <v>8</v>
      </c>
      <c r="J954" s="116" t="str">
        <f t="shared" ref="J954:J1017" si="45">IF(AND(I954&gt;6, I954&lt;9), "High season", "Low season")</f>
        <v>High season</v>
      </c>
      <c r="K954" s="117" t="str" cm="1">
        <f t="array" ref="K954">_xlfn.IFS(AND(H954="Weekday", J954="High season"), VLOOKUP(B954, high_weekday, 2, 0),
    AND(H954="Saturday", J954="High season"), VLOOKUP(B954, high_saturday, 2, 0),
    AND(H954="Sunday", J954="High season"), VLOOKUP(B954, high_sunday, 2, 0),
    AND(H954="Weekday", J954="Low season"), VLOOKUP(B954, low_weekdays, 2, 0),
    AND(H954="Saturday", J954="Low season"), VLOOKUP(B954, low_saturday, 2, 0),
    AND(H954="Sunday", J954="Low season"), VLOOKUP(B954, low_sunday, 2, 0),
    TRUE, "error")</f>
        <v>Off-peak</v>
      </c>
    </row>
    <row r="955" spans="1:11" x14ac:dyDescent="0.25">
      <c r="A955" s="111">
        <v>45158</v>
      </c>
      <c r="B955" s="86">
        <v>0.70833333333333304</v>
      </c>
      <c r="C955" s="91">
        <v>17</v>
      </c>
      <c r="D955" s="118">
        <v>34</v>
      </c>
      <c r="E955" s="119">
        <v>0.6875</v>
      </c>
      <c r="F955" s="119">
        <v>0.70833333333333304</v>
      </c>
      <c r="G955" s="115">
        <f t="shared" ref="G955:G1018" si="46">WEEKDAY(A955)</f>
        <v>1</v>
      </c>
      <c r="H955" s="116" t="str" cm="1">
        <f t="array" ref="H955">_xlfn.IFS((G955&gt;=2)*(G955&lt;=6), "Weekday", G955=7, "Saturday", G955=1, "Sunday")</f>
        <v>Sunday</v>
      </c>
      <c r="I955" s="116">
        <f t="shared" ref="I955:I1018" si="47">MONTH(A955)</f>
        <v>8</v>
      </c>
      <c r="J955" s="116" t="str">
        <f t="shared" si="45"/>
        <v>High season</v>
      </c>
      <c r="K955" s="117" t="str" cm="1">
        <f t="array" ref="K955">_xlfn.IFS(AND(H955="Weekday", J955="High season"), VLOOKUP(B955, high_weekday, 2, 0),
    AND(H955="Saturday", J955="High season"), VLOOKUP(B955, high_saturday, 2, 0),
    AND(H955="Sunday", J955="High season"), VLOOKUP(B955, high_sunday, 2, 0),
    AND(H955="Weekday", J955="Low season"), VLOOKUP(B955, low_weekdays, 2, 0),
    AND(H955="Saturday", J955="Low season"), VLOOKUP(B955, low_saturday, 2, 0),
    AND(H955="Sunday", J955="Low season"), VLOOKUP(B955, low_sunday, 2, 0),
    TRUE, "error")</f>
        <v>Off-peak</v>
      </c>
    </row>
    <row r="956" spans="1:11" x14ac:dyDescent="0.25">
      <c r="A956" s="111">
        <v>45158</v>
      </c>
      <c r="B956" s="86">
        <v>0.72916666666666696</v>
      </c>
      <c r="C956" s="91">
        <v>43</v>
      </c>
      <c r="D956" s="118">
        <v>35</v>
      </c>
      <c r="E956" s="119">
        <v>0.70833333333333304</v>
      </c>
      <c r="F956" s="119">
        <v>0.72916666666666696</v>
      </c>
      <c r="G956" s="115">
        <f t="shared" si="46"/>
        <v>1</v>
      </c>
      <c r="H956" s="116" t="str" cm="1">
        <f t="array" ref="H956">_xlfn.IFS((G956&gt;=2)*(G956&lt;=6), "Weekday", G956=7, "Saturday", G956=1, "Sunday")</f>
        <v>Sunday</v>
      </c>
      <c r="I956" s="116">
        <f t="shared" si="47"/>
        <v>8</v>
      </c>
      <c r="J956" s="116" t="str">
        <f t="shared" si="45"/>
        <v>High season</v>
      </c>
      <c r="K956" s="117" t="str" cm="1">
        <f t="array" ref="K956">_xlfn.IFS(AND(H956="Weekday", J956="High season"), VLOOKUP(B956, high_weekday, 2, 0),
    AND(H956="Saturday", J956="High season"), VLOOKUP(B956, high_saturday, 2, 0),
    AND(H956="Sunday", J956="High season"), VLOOKUP(B956, high_sunday, 2, 0),
    AND(H956="Weekday", J956="Low season"), VLOOKUP(B956, low_weekdays, 2, 0),
    AND(H956="Saturday", J956="Low season"), VLOOKUP(B956, low_saturday, 2, 0),
    AND(H956="Sunday", J956="Low season"), VLOOKUP(B956, low_sunday, 2, 0),
    TRUE, "error")</f>
        <v>Off-peak</v>
      </c>
    </row>
    <row r="957" spans="1:11" x14ac:dyDescent="0.25">
      <c r="A957" s="111">
        <v>45158</v>
      </c>
      <c r="B957" s="86">
        <v>0.75</v>
      </c>
      <c r="C957" s="91">
        <v>58</v>
      </c>
      <c r="D957" s="118">
        <v>36</v>
      </c>
      <c r="E957" s="119">
        <v>0.72916666666666696</v>
      </c>
      <c r="F957" s="119">
        <v>0.75</v>
      </c>
      <c r="G957" s="115">
        <f t="shared" si="46"/>
        <v>1</v>
      </c>
      <c r="H957" s="116" t="str" cm="1">
        <f t="array" ref="H957">_xlfn.IFS((G957&gt;=2)*(G957&lt;=6), "Weekday", G957=7, "Saturday", G957=1, "Sunday")</f>
        <v>Sunday</v>
      </c>
      <c r="I957" s="116">
        <f t="shared" si="47"/>
        <v>8</v>
      </c>
      <c r="J957" s="116" t="str">
        <f t="shared" si="45"/>
        <v>High season</v>
      </c>
      <c r="K957" s="117" t="str" cm="1">
        <f t="array" ref="K957">_xlfn.IFS(AND(H957="Weekday", J957="High season"), VLOOKUP(B957, high_weekday, 2, 0),
    AND(H957="Saturday", J957="High season"), VLOOKUP(B957, high_saturday, 2, 0),
    AND(H957="Sunday", J957="High season"), VLOOKUP(B957, high_sunday, 2, 0),
    AND(H957="Weekday", J957="Low season"), VLOOKUP(B957, low_weekdays, 2, 0),
    AND(H957="Saturday", J957="Low season"), VLOOKUP(B957, low_saturday, 2, 0),
    AND(H957="Sunday", J957="Low season"), VLOOKUP(B957, low_sunday, 2, 0),
    TRUE, "error")</f>
        <v>Off-peak</v>
      </c>
    </row>
    <row r="958" spans="1:11" x14ac:dyDescent="0.25">
      <c r="A958" s="111">
        <v>45158</v>
      </c>
      <c r="B958" s="86">
        <v>0.77083333333333304</v>
      </c>
      <c r="C958" s="91">
        <v>83</v>
      </c>
      <c r="D958" s="118">
        <v>37</v>
      </c>
      <c r="E958" s="119">
        <v>0.75</v>
      </c>
      <c r="F958" s="119">
        <v>0.77083333333333304</v>
      </c>
      <c r="G958" s="115">
        <f t="shared" si="46"/>
        <v>1</v>
      </c>
      <c r="H958" s="116" t="str" cm="1">
        <f t="array" ref="H958">_xlfn.IFS((G958&gt;=2)*(G958&lt;=6), "Weekday", G958=7, "Saturday", G958=1, "Sunday")</f>
        <v>Sunday</v>
      </c>
      <c r="I958" s="116">
        <f t="shared" si="47"/>
        <v>8</v>
      </c>
      <c r="J958" s="116" t="str">
        <f t="shared" si="45"/>
        <v>High season</v>
      </c>
      <c r="K958" s="117" t="str" cm="1">
        <f t="array" ref="K958">_xlfn.IFS(AND(H958="Weekday", J958="High season"), VLOOKUP(B958, high_weekday, 2, 0),
    AND(H958="Saturday", J958="High season"), VLOOKUP(B958, high_saturday, 2, 0),
    AND(H958="Sunday", J958="High season"), VLOOKUP(B958, high_sunday, 2, 0),
    AND(H958="Weekday", J958="Low season"), VLOOKUP(B958, low_weekdays, 2, 0),
    AND(H958="Saturday", J958="Low season"), VLOOKUP(B958, low_saturday, 2, 0),
    AND(H958="Sunday", J958="Low season"), VLOOKUP(B958, low_sunday, 2, 0),
    TRUE, "error")</f>
        <v>Off-peak</v>
      </c>
    </row>
    <row r="959" spans="1:11" x14ac:dyDescent="0.25">
      <c r="A959" s="111">
        <v>45158</v>
      </c>
      <c r="B959" s="86">
        <v>0.79166666666666696</v>
      </c>
      <c r="C959" s="91">
        <v>96</v>
      </c>
      <c r="D959" s="118">
        <v>38</v>
      </c>
      <c r="E959" s="119">
        <v>0.77083333333333304</v>
      </c>
      <c r="F959" s="119">
        <v>0.79166666666666696</v>
      </c>
      <c r="G959" s="115">
        <f t="shared" si="46"/>
        <v>1</v>
      </c>
      <c r="H959" s="116" t="str" cm="1">
        <f t="array" ref="H959">_xlfn.IFS((G959&gt;=2)*(G959&lt;=6), "Weekday", G959=7, "Saturday", G959=1, "Sunday")</f>
        <v>Sunday</v>
      </c>
      <c r="I959" s="116">
        <f t="shared" si="47"/>
        <v>8</v>
      </c>
      <c r="J959" s="116" t="str">
        <f t="shared" si="45"/>
        <v>High season</v>
      </c>
      <c r="K959" s="117" t="str" cm="1">
        <f t="array" ref="K959">_xlfn.IFS(AND(H959="Weekday", J959="High season"), VLOOKUP(B959, high_weekday, 2, 0),
    AND(H959="Saturday", J959="High season"), VLOOKUP(B959, high_saturday, 2, 0),
    AND(H959="Sunday", J959="High season"), VLOOKUP(B959, high_sunday, 2, 0),
    AND(H959="Weekday", J959="Low season"), VLOOKUP(B959, low_weekdays, 2, 0),
    AND(H959="Saturday", J959="Low season"), VLOOKUP(B959, low_saturday, 2, 0),
    AND(H959="Sunday", J959="Low season"), VLOOKUP(B959, low_sunday, 2, 0),
    TRUE, "error")</f>
        <v>Off-peak</v>
      </c>
    </row>
    <row r="960" spans="1:11" x14ac:dyDescent="0.25">
      <c r="A960" s="111">
        <v>45158</v>
      </c>
      <c r="B960" s="86">
        <v>0.8125</v>
      </c>
      <c r="C960" s="91">
        <v>86</v>
      </c>
      <c r="D960" s="118">
        <v>39</v>
      </c>
      <c r="E960" s="119">
        <v>0.79166666666666696</v>
      </c>
      <c r="F960" s="119">
        <v>0.8125</v>
      </c>
      <c r="G960" s="115">
        <f t="shared" si="46"/>
        <v>1</v>
      </c>
      <c r="H960" s="116" t="str" cm="1">
        <f t="array" ref="H960">_xlfn.IFS((G960&gt;=2)*(G960&lt;=6), "Weekday", G960=7, "Saturday", G960=1, "Sunday")</f>
        <v>Sunday</v>
      </c>
      <c r="I960" s="116">
        <f t="shared" si="47"/>
        <v>8</v>
      </c>
      <c r="J960" s="116" t="str">
        <f t="shared" si="45"/>
        <v>High season</v>
      </c>
      <c r="K960" s="117" t="str" cm="1">
        <f t="array" ref="K960">_xlfn.IFS(AND(H960="Weekday", J960="High season"), VLOOKUP(B960, high_weekday, 2, 0),
    AND(H960="Saturday", J960="High season"), VLOOKUP(B960, high_saturday, 2, 0),
    AND(H960="Sunday", J960="High season"), VLOOKUP(B960, high_sunday, 2, 0),
    AND(H960="Weekday", J960="Low season"), VLOOKUP(B960, low_weekdays, 2, 0),
    AND(H960="Saturday", J960="Low season"), VLOOKUP(B960, low_saturday, 2, 0),
    AND(H960="Sunday", J960="Low season"), VLOOKUP(B960, low_sunday, 2, 0),
    TRUE, "error")</f>
        <v>Off-peak</v>
      </c>
    </row>
    <row r="961" spans="1:11" x14ac:dyDescent="0.25">
      <c r="A961" s="111">
        <v>45158</v>
      </c>
      <c r="B961" s="86">
        <v>0.83333333333333304</v>
      </c>
      <c r="C961" s="91">
        <v>72</v>
      </c>
      <c r="D961" s="118">
        <v>40</v>
      </c>
      <c r="E961" s="119">
        <v>0.8125</v>
      </c>
      <c r="F961" s="119">
        <v>0.83333333333333304</v>
      </c>
      <c r="G961" s="115">
        <f t="shared" si="46"/>
        <v>1</v>
      </c>
      <c r="H961" s="116" t="str" cm="1">
        <f t="array" ref="H961">_xlfn.IFS((G961&gt;=2)*(G961&lt;=6), "Weekday", G961=7, "Saturday", G961=1, "Sunday")</f>
        <v>Sunday</v>
      </c>
      <c r="I961" s="116">
        <f t="shared" si="47"/>
        <v>8</v>
      </c>
      <c r="J961" s="116" t="str">
        <f t="shared" si="45"/>
        <v>High season</v>
      </c>
      <c r="K961" s="117" t="str" cm="1">
        <f t="array" ref="K961">_xlfn.IFS(AND(H961="Weekday", J961="High season"), VLOOKUP(B961, high_weekday, 2, 0),
    AND(H961="Saturday", J961="High season"), VLOOKUP(B961, high_saturday, 2, 0),
    AND(H961="Sunday", J961="High season"), VLOOKUP(B961, high_sunday, 2, 0),
    AND(H961="Weekday", J961="Low season"), VLOOKUP(B961, low_weekdays, 2, 0),
    AND(H961="Saturday", J961="Low season"), VLOOKUP(B961, low_saturday, 2, 0),
    AND(H961="Sunday", J961="Low season"), VLOOKUP(B961, low_sunday, 2, 0),
    TRUE, "error")</f>
        <v>Off-peak</v>
      </c>
    </row>
    <row r="962" spans="1:11" x14ac:dyDescent="0.25">
      <c r="A962" s="111">
        <v>45158</v>
      </c>
      <c r="B962" s="86">
        <v>0.85416666666666696</v>
      </c>
      <c r="C962" s="91">
        <v>27</v>
      </c>
      <c r="D962" s="118">
        <v>41</v>
      </c>
      <c r="E962" s="119">
        <v>0.83333333333333304</v>
      </c>
      <c r="F962" s="119">
        <v>0.85416666666666696</v>
      </c>
      <c r="G962" s="115">
        <f t="shared" si="46"/>
        <v>1</v>
      </c>
      <c r="H962" s="116" t="str" cm="1">
        <f t="array" ref="H962">_xlfn.IFS((G962&gt;=2)*(G962&lt;=6), "Weekday", G962=7, "Saturday", G962=1, "Sunday")</f>
        <v>Sunday</v>
      </c>
      <c r="I962" s="116">
        <f t="shared" si="47"/>
        <v>8</v>
      </c>
      <c r="J962" s="116" t="str">
        <f t="shared" si="45"/>
        <v>High season</v>
      </c>
      <c r="K962" s="117" t="str" cm="1">
        <f t="array" ref="K962">_xlfn.IFS(AND(H962="Weekday", J962="High season"), VLOOKUP(B962, high_weekday, 2, 0),
    AND(H962="Saturday", J962="High season"), VLOOKUP(B962, high_saturday, 2, 0),
    AND(H962="Sunday", J962="High season"), VLOOKUP(B962, high_sunday, 2, 0),
    AND(H962="Weekday", J962="Low season"), VLOOKUP(B962, low_weekdays, 2, 0),
    AND(H962="Saturday", J962="Low season"), VLOOKUP(B962, low_saturday, 2, 0),
    AND(H962="Sunday", J962="Low season"), VLOOKUP(B962, low_sunday, 2, 0),
    TRUE, "error")</f>
        <v>Off-peak</v>
      </c>
    </row>
    <row r="963" spans="1:11" x14ac:dyDescent="0.25">
      <c r="A963" s="111">
        <v>45158</v>
      </c>
      <c r="B963" s="86">
        <v>0.875</v>
      </c>
      <c r="C963" s="91">
        <v>53</v>
      </c>
      <c r="D963" s="118">
        <v>42</v>
      </c>
      <c r="E963" s="119">
        <v>0.85416666666666696</v>
      </c>
      <c r="F963" s="119">
        <v>0.875</v>
      </c>
      <c r="G963" s="115">
        <f t="shared" si="46"/>
        <v>1</v>
      </c>
      <c r="H963" s="116" t="str" cm="1">
        <f t="array" ref="H963">_xlfn.IFS((G963&gt;=2)*(G963&lt;=6), "Weekday", G963=7, "Saturday", G963=1, "Sunday")</f>
        <v>Sunday</v>
      </c>
      <c r="I963" s="116">
        <f t="shared" si="47"/>
        <v>8</v>
      </c>
      <c r="J963" s="116" t="str">
        <f t="shared" si="45"/>
        <v>High season</v>
      </c>
      <c r="K963" s="117" t="str" cm="1">
        <f t="array" ref="K963">_xlfn.IFS(AND(H963="Weekday", J963="High season"), VLOOKUP(B963, high_weekday, 2, 0),
    AND(H963="Saturday", J963="High season"), VLOOKUP(B963, high_saturday, 2, 0),
    AND(H963="Sunday", J963="High season"), VLOOKUP(B963, high_sunday, 2, 0),
    AND(H963="Weekday", J963="Low season"), VLOOKUP(B963, low_weekdays, 2, 0),
    AND(H963="Saturday", J963="Low season"), VLOOKUP(B963, low_saturday, 2, 0),
    AND(H963="Sunday", J963="Low season"), VLOOKUP(B963, low_sunday, 2, 0),
    TRUE, "error")</f>
        <v>Off-peak</v>
      </c>
    </row>
    <row r="964" spans="1:11" x14ac:dyDescent="0.25">
      <c r="A964" s="111">
        <v>45158</v>
      </c>
      <c r="B964" s="86">
        <v>0.89583333333333304</v>
      </c>
      <c r="C964" s="91">
        <v>75</v>
      </c>
      <c r="D964" s="118">
        <v>43</v>
      </c>
      <c r="E964" s="119">
        <v>0.875</v>
      </c>
      <c r="F964" s="119">
        <v>0.89583333333333304</v>
      </c>
      <c r="G964" s="115">
        <f t="shared" si="46"/>
        <v>1</v>
      </c>
      <c r="H964" s="116" t="str" cm="1">
        <f t="array" ref="H964">_xlfn.IFS((G964&gt;=2)*(G964&lt;=6), "Weekday", G964=7, "Saturday", G964=1, "Sunday")</f>
        <v>Sunday</v>
      </c>
      <c r="I964" s="116">
        <f t="shared" si="47"/>
        <v>8</v>
      </c>
      <c r="J964" s="116" t="str">
        <f t="shared" si="45"/>
        <v>High season</v>
      </c>
      <c r="K964" s="117" t="str" cm="1">
        <f t="array" ref="K964">_xlfn.IFS(AND(H964="Weekday", J964="High season"), VLOOKUP(B964, high_weekday, 2, 0),
    AND(H964="Saturday", J964="High season"), VLOOKUP(B964, high_saturday, 2, 0),
    AND(H964="Sunday", J964="High season"), VLOOKUP(B964, high_sunday, 2, 0),
    AND(H964="Weekday", J964="Low season"), VLOOKUP(B964, low_weekdays, 2, 0),
    AND(H964="Saturday", J964="Low season"), VLOOKUP(B964, low_saturday, 2, 0),
    AND(H964="Sunday", J964="Low season"), VLOOKUP(B964, low_sunday, 2, 0),
    TRUE, "error")</f>
        <v>Off-peak</v>
      </c>
    </row>
    <row r="965" spans="1:11" x14ac:dyDescent="0.25">
      <c r="A965" s="111">
        <v>45158</v>
      </c>
      <c r="B965" s="86">
        <v>0.91666666666666696</v>
      </c>
      <c r="C965" s="91">
        <v>41</v>
      </c>
      <c r="D965" s="118">
        <v>44</v>
      </c>
      <c r="E965" s="119">
        <v>0.89583333333333304</v>
      </c>
      <c r="F965" s="119">
        <v>0.91666666666666696</v>
      </c>
      <c r="G965" s="115">
        <f t="shared" si="46"/>
        <v>1</v>
      </c>
      <c r="H965" s="116" t="str" cm="1">
        <f t="array" ref="H965">_xlfn.IFS((G965&gt;=2)*(G965&lt;=6), "Weekday", G965=7, "Saturday", G965=1, "Sunday")</f>
        <v>Sunday</v>
      </c>
      <c r="I965" s="116">
        <f t="shared" si="47"/>
        <v>8</v>
      </c>
      <c r="J965" s="116" t="str">
        <f t="shared" si="45"/>
        <v>High season</v>
      </c>
      <c r="K965" s="117" t="str" cm="1">
        <f t="array" ref="K965">_xlfn.IFS(AND(H965="Weekday", J965="High season"), VLOOKUP(B965, high_weekday, 2, 0),
    AND(H965="Saturday", J965="High season"), VLOOKUP(B965, high_saturday, 2, 0),
    AND(H965="Sunday", J965="High season"), VLOOKUP(B965, high_sunday, 2, 0),
    AND(H965="Weekday", J965="Low season"), VLOOKUP(B965, low_weekdays, 2, 0),
    AND(H965="Saturday", J965="Low season"), VLOOKUP(B965, low_saturday, 2, 0),
    AND(H965="Sunday", J965="Low season"), VLOOKUP(B965, low_sunday, 2, 0),
    TRUE, "error")</f>
        <v>Off-peak</v>
      </c>
    </row>
    <row r="966" spans="1:11" x14ac:dyDescent="0.25">
      <c r="A966" s="111">
        <v>45158</v>
      </c>
      <c r="B966" s="86">
        <v>0.9375</v>
      </c>
      <c r="C966" s="91">
        <v>100</v>
      </c>
      <c r="D966" s="118">
        <v>45</v>
      </c>
      <c r="E966" s="119">
        <v>0.91666666666666696</v>
      </c>
      <c r="F966" s="119">
        <v>0.9375</v>
      </c>
      <c r="G966" s="115">
        <f t="shared" si="46"/>
        <v>1</v>
      </c>
      <c r="H966" s="116" t="str" cm="1">
        <f t="array" ref="H966">_xlfn.IFS((G966&gt;=2)*(G966&lt;=6), "Weekday", G966=7, "Saturday", G966=1, "Sunday")</f>
        <v>Sunday</v>
      </c>
      <c r="I966" s="116">
        <f t="shared" si="47"/>
        <v>8</v>
      </c>
      <c r="J966" s="116" t="str">
        <f t="shared" si="45"/>
        <v>High season</v>
      </c>
      <c r="K966" s="117" t="str" cm="1">
        <f t="array" ref="K966">_xlfn.IFS(AND(H966="Weekday", J966="High season"), VLOOKUP(B966, high_weekday, 2, 0),
    AND(H966="Saturday", J966="High season"), VLOOKUP(B966, high_saturday, 2, 0),
    AND(H966="Sunday", J966="High season"), VLOOKUP(B966, high_sunday, 2, 0),
    AND(H966="Weekday", J966="Low season"), VLOOKUP(B966, low_weekdays, 2, 0),
    AND(H966="Saturday", J966="Low season"), VLOOKUP(B966, low_saturday, 2, 0),
    AND(H966="Sunday", J966="Low season"), VLOOKUP(B966, low_sunday, 2, 0),
    TRUE, "error")</f>
        <v>Off-peak</v>
      </c>
    </row>
    <row r="967" spans="1:11" x14ac:dyDescent="0.25">
      <c r="A967" s="111">
        <v>45158</v>
      </c>
      <c r="B967" s="86">
        <v>0.95833333333333304</v>
      </c>
      <c r="C967" s="91">
        <v>25</v>
      </c>
      <c r="D967" s="118">
        <v>46</v>
      </c>
      <c r="E967" s="119">
        <v>0.9375</v>
      </c>
      <c r="F967" s="119">
        <v>0.95833333333333304</v>
      </c>
      <c r="G967" s="115">
        <f t="shared" si="46"/>
        <v>1</v>
      </c>
      <c r="H967" s="116" t="str" cm="1">
        <f t="array" ref="H967">_xlfn.IFS((G967&gt;=2)*(G967&lt;=6), "Weekday", G967=7, "Saturday", G967=1, "Sunday")</f>
        <v>Sunday</v>
      </c>
      <c r="I967" s="116">
        <f t="shared" si="47"/>
        <v>8</v>
      </c>
      <c r="J967" s="116" t="str">
        <f t="shared" si="45"/>
        <v>High season</v>
      </c>
      <c r="K967" s="117" t="str" cm="1">
        <f t="array" ref="K967">_xlfn.IFS(AND(H967="Weekday", J967="High season"), VLOOKUP(B967, high_weekday, 2, 0),
    AND(H967="Saturday", J967="High season"), VLOOKUP(B967, high_saturday, 2, 0),
    AND(H967="Sunday", J967="High season"), VLOOKUP(B967, high_sunday, 2, 0),
    AND(H967="Weekday", J967="Low season"), VLOOKUP(B967, low_weekdays, 2, 0),
    AND(H967="Saturday", J967="Low season"), VLOOKUP(B967, low_saturday, 2, 0),
    AND(H967="Sunday", J967="Low season"), VLOOKUP(B967, low_sunday, 2, 0),
    TRUE, "error")</f>
        <v>Off-peak</v>
      </c>
    </row>
    <row r="968" spans="1:11" x14ac:dyDescent="0.25">
      <c r="A968" s="111">
        <v>45158</v>
      </c>
      <c r="B968" s="86">
        <v>0.97916666666666696</v>
      </c>
      <c r="C968" s="91">
        <v>32</v>
      </c>
      <c r="D968" s="118">
        <v>47</v>
      </c>
      <c r="E968" s="119">
        <v>0.95833333333333304</v>
      </c>
      <c r="F968" s="119">
        <v>0.97916666666666696</v>
      </c>
      <c r="G968" s="115">
        <f t="shared" si="46"/>
        <v>1</v>
      </c>
      <c r="H968" s="116" t="str" cm="1">
        <f t="array" ref="H968">_xlfn.IFS((G968&gt;=2)*(G968&lt;=6), "Weekday", G968=7, "Saturday", G968=1, "Sunday")</f>
        <v>Sunday</v>
      </c>
      <c r="I968" s="116">
        <f t="shared" si="47"/>
        <v>8</v>
      </c>
      <c r="J968" s="116" t="str">
        <f t="shared" si="45"/>
        <v>High season</v>
      </c>
      <c r="K968" s="117" t="str" cm="1">
        <f t="array" ref="K968">_xlfn.IFS(AND(H968="Weekday", J968="High season"), VLOOKUP(B968, high_weekday, 2, 0),
    AND(H968="Saturday", J968="High season"), VLOOKUP(B968, high_saturday, 2, 0),
    AND(H968="Sunday", J968="High season"), VLOOKUP(B968, high_sunday, 2, 0),
    AND(H968="Weekday", J968="Low season"), VLOOKUP(B968, low_weekdays, 2, 0),
    AND(H968="Saturday", J968="Low season"), VLOOKUP(B968, low_saturday, 2, 0),
    AND(H968="Sunday", J968="Low season"), VLOOKUP(B968, low_sunday, 2, 0),
    TRUE, "error")</f>
        <v>Off-peak</v>
      </c>
    </row>
    <row r="969" spans="1:11" x14ac:dyDescent="0.25">
      <c r="A969" s="111">
        <v>45158</v>
      </c>
      <c r="B969" s="86">
        <v>1</v>
      </c>
      <c r="C969" s="91">
        <v>37</v>
      </c>
      <c r="D969" s="118">
        <v>48</v>
      </c>
      <c r="E969" s="119">
        <v>0.97916666666666696</v>
      </c>
      <c r="F969" s="119">
        <v>1</v>
      </c>
      <c r="G969" s="115">
        <f t="shared" si="46"/>
        <v>1</v>
      </c>
      <c r="H969" s="116" t="str" cm="1">
        <f t="array" ref="H969">_xlfn.IFS((G969&gt;=2)*(G969&lt;=6), "Weekday", G969=7, "Saturday", G969=1, "Sunday")</f>
        <v>Sunday</v>
      </c>
      <c r="I969" s="116">
        <f t="shared" si="47"/>
        <v>8</v>
      </c>
      <c r="J969" s="116" t="str">
        <f t="shared" si="45"/>
        <v>High season</v>
      </c>
      <c r="K969" s="117" t="str" cm="1">
        <f t="array" ref="K969">_xlfn.IFS(AND(H969="Weekday", J969="High season"), VLOOKUP(B969, high_weekday, 2, 0),
    AND(H969="Saturday", J969="High season"), VLOOKUP(B969, high_saturday, 2, 0),
    AND(H969="Sunday", J969="High season"), VLOOKUP(B969, high_sunday, 2, 0),
    AND(H969="Weekday", J969="Low season"), VLOOKUP(B969, low_weekdays, 2, 0),
    AND(H969="Saturday", J969="Low season"), VLOOKUP(B969, low_saturday, 2, 0),
    AND(H969="Sunday", J969="Low season"), VLOOKUP(B969, low_sunday, 2, 0),
    TRUE, "error")</f>
        <v>Off-peak</v>
      </c>
    </row>
    <row r="970" spans="1:11" x14ac:dyDescent="0.25">
      <c r="A970" s="111">
        <v>45159</v>
      </c>
      <c r="B970" s="86">
        <v>2.0833333333333332E-2</v>
      </c>
      <c r="C970" s="91">
        <v>12</v>
      </c>
      <c r="D970" s="118">
        <v>1</v>
      </c>
      <c r="E970" s="119">
        <v>0</v>
      </c>
      <c r="F970" s="119">
        <v>2.0833333333333332E-2</v>
      </c>
      <c r="G970" s="115">
        <f t="shared" si="46"/>
        <v>2</v>
      </c>
      <c r="H970" s="116" t="str" cm="1">
        <f t="array" ref="H970">_xlfn.IFS((G970&gt;=2)*(G970&lt;=6), "Weekday", G970=7, "Saturday", G970=1, "Sunday")</f>
        <v>Weekday</v>
      </c>
      <c r="I970" s="116">
        <f t="shared" si="47"/>
        <v>8</v>
      </c>
      <c r="J970" s="116" t="str">
        <f t="shared" si="45"/>
        <v>High season</v>
      </c>
      <c r="K970" s="117" t="str" cm="1">
        <f t="array" ref="K970">_xlfn.IFS(AND(H970="Weekday", J970="High season"), VLOOKUP(B970, high_weekday, 2, 0),
    AND(H970="Saturday", J970="High season"), VLOOKUP(B970, high_saturday, 2, 0),
    AND(H970="Sunday", J970="High season"), VLOOKUP(B970, high_sunday, 2, 0),
    AND(H970="Weekday", J970="Low season"), VLOOKUP(B970, low_weekdays, 2, 0),
    AND(H970="Saturday", J970="Low season"), VLOOKUP(B970, low_saturday, 2, 0),
    AND(H970="Sunday", J970="Low season"), VLOOKUP(B970, low_sunday, 2, 0),
    TRUE, "error")</f>
        <v>Off-peak</v>
      </c>
    </row>
    <row r="971" spans="1:11" x14ac:dyDescent="0.25">
      <c r="A971" s="111">
        <v>45159</v>
      </c>
      <c r="B971" s="86">
        <v>4.1666666666666664E-2</v>
      </c>
      <c r="C971" s="91">
        <v>10</v>
      </c>
      <c r="D971" s="118">
        <v>2</v>
      </c>
      <c r="E971" s="119">
        <v>2.0833333333333332E-2</v>
      </c>
      <c r="F971" s="119">
        <v>4.1666666666666664E-2</v>
      </c>
      <c r="G971" s="115">
        <f t="shared" si="46"/>
        <v>2</v>
      </c>
      <c r="H971" s="116" t="str" cm="1">
        <f t="array" ref="H971">_xlfn.IFS((G971&gt;=2)*(G971&lt;=6), "Weekday", G971=7, "Saturday", G971=1, "Sunday")</f>
        <v>Weekday</v>
      </c>
      <c r="I971" s="116">
        <f t="shared" si="47"/>
        <v>8</v>
      </c>
      <c r="J971" s="116" t="str">
        <f t="shared" si="45"/>
        <v>High season</v>
      </c>
      <c r="K971" s="117" t="str" cm="1">
        <f t="array" ref="K971">_xlfn.IFS(AND(H971="Weekday", J971="High season"), VLOOKUP(B971, high_weekday, 2, 0),
    AND(H971="Saturday", J971="High season"), VLOOKUP(B971, high_saturday, 2, 0),
    AND(H971="Sunday", J971="High season"), VLOOKUP(B971, high_sunday, 2, 0),
    AND(H971="Weekday", J971="Low season"), VLOOKUP(B971, low_weekdays, 2, 0),
    AND(H971="Saturday", J971="Low season"), VLOOKUP(B971, low_saturday, 2, 0),
    AND(H971="Sunday", J971="Low season"), VLOOKUP(B971, low_sunday, 2, 0),
    TRUE, "error")</f>
        <v>Off-peak</v>
      </c>
    </row>
    <row r="972" spans="1:11" x14ac:dyDescent="0.25">
      <c r="A972" s="111">
        <v>45159</v>
      </c>
      <c r="B972" s="86">
        <v>6.25E-2</v>
      </c>
      <c r="C972" s="91">
        <v>81</v>
      </c>
      <c r="D972" s="118">
        <v>3</v>
      </c>
      <c r="E972" s="119">
        <v>4.1666666666666664E-2</v>
      </c>
      <c r="F972" s="119">
        <v>6.25E-2</v>
      </c>
      <c r="G972" s="115">
        <f t="shared" si="46"/>
        <v>2</v>
      </c>
      <c r="H972" s="116" t="str" cm="1">
        <f t="array" ref="H972">_xlfn.IFS((G972&gt;=2)*(G972&lt;=6), "Weekday", G972=7, "Saturday", G972=1, "Sunday")</f>
        <v>Weekday</v>
      </c>
      <c r="I972" s="116">
        <f t="shared" si="47"/>
        <v>8</v>
      </c>
      <c r="J972" s="116" t="str">
        <f t="shared" si="45"/>
        <v>High season</v>
      </c>
      <c r="K972" s="117" t="str" cm="1">
        <f t="array" ref="K972">_xlfn.IFS(AND(H972="Weekday", J972="High season"), VLOOKUP(B972, high_weekday, 2, 0),
    AND(H972="Saturday", J972="High season"), VLOOKUP(B972, high_saturday, 2, 0),
    AND(H972="Sunday", J972="High season"), VLOOKUP(B972, high_sunday, 2, 0),
    AND(H972="Weekday", J972="Low season"), VLOOKUP(B972, low_weekdays, 2, 0),
    AND(H972="Saturday", J972="Low season"), VLOOKUP(B972, low_saturday, 2, 0),
    AND(H972="Sunday", J972="Low season"), VLOOKUP(B972, low_sunday, 2, 0),
    TRUE, "error")</f>
        <v>Off-peak</v>
      </c>
    </row>
    <row r="973" spans="1:11" x14ac:dyDescent="0.25">
      <c r="A973" s="111">
        <v>45159</v>
      </c>
      <c r="B973" s="86">
        <v>8.3333333333333301E-2</v>
      </c>
      <c r="C973" s="91">
        <v>34</v>
      </c>
      <c r="D973" s="118">
        <v>4</v>
      </c>
      <c r="E973" s="119">
        <v>6.25E-2</v>
      </c>
      <c r="F973" s="119">
        <v>8.3333333333333301E-2</v>
      </c>
      <c r="G973" s="115">
        <f t="shared" si="46"/>
        <v>2</v>
      </c>
      <c r="H973" s="116" t="str" cm="1">
        <f t="array" ref="H973">_xlfn.IFS((G973&gt;=2)*(G973&lt;=6), "Weekday", G973=7, "Saturday", G973=1, "Sunday")</f>
        <v>Weekday</v>
      </c>
      <c r="I973" s="116">
        <f t="shared" si="47"/>
        <v>8</v>
      </c>
      <c r="J973" s="116" t="str">
        <f t="shared" si="45"/>
        <v>High season</v>
      </c>
      <c r="K973" s="117" t="str" cm="1">
        <f t="array" ref="K973">_xlfn.IFS(AND(H973="Weekday", J973="High season"), VLOOKUP(B973, high_weekday, 2, 0),
    AND(H973="Saturday", J973="High season"), VLOOKUP(B973, high_saturday, 2, 0),
    AND(H973="Sunday", J973="High season"), VLOOKUP(B973, high_sunday, 2, 0),
    AND(H973="Weekday", J973="Low season"), VLOOKUP(B973, low_weekdays, 2, 0),
    AND(H973="Saturday", J973="Low season"), VLOOKUP(B973, low_saturday, 2, 0),
    AND(H973="Sunday", J973="Low season"), VLOOKUP(B973, low_sunday, 2, 0),
    TRUE, "error")</f>
        <v>Off-peak</v>
      </c>
    </row>
    <row r="974" spans="1:11" x14ac:dyDescent="0.25">
      <c r="A974" s="111">
        <v>45159</v>
      </c>
      <c r="B974" s="86">
        <v>0.104166666666667</v>
      </c>
      <c r="C974" s="91">
        <v>67</v>
      </c>
      <c r="D974" s="118">
        <v>5</v>
      </c>
      <c r="E974" s="119">
        <v>8.3333333333333301E-2</v>
      </c>
      <c r="F974" s="119">
        <v>0.104166666666667</v>
      </c>
      <c r="G974" s="115">
        <f t="shared" si="46"/>
        <v>2</v>
      </c>
      <c r="H974" s="116" t="str" cm="1">
        <f t="array" ref="H974">_xlfn.IFS((G974&gt;=2)*(G974&lt;=6), "Weekday", G974=7, "Saturday", G974=1, "Sunday")</f>
        <v>Weekday</v>
      </c>
      <c r="I974" s="116">
        <f t="shared" si="47"/>
        <v>8</v>
      </c>
      <c r="J974" s="116" t="str">
        <f t="shared" si="45"/>
        <v>High season</v>
      </c>
      <c r="K974" s="117" t="str" cm="1">
        <f t="array" ref="K974">_xlfn.IFS(AND(H974="Weekday", J974="High season"), VLOOKUP(B974, high_weekday, 2, 0),
    AND(H974="Saturday", J974="High season"), VLOOKUP(B974, high_saturday, 2, 0),
    AND(H974="Sunday", J974="High season"), VLOOKUP(B974, high_sunday, 2, 0),
    AND(H974="Weekday", J974="Low season"), VLOOKUP(B974, low_weekdays, 2, 0),
    AND(H974="Saturday", J974="Low season"), VLOOKUP(B974, low_saturday, 2, 0),
    AND(H974="Sunday", J974="Low season"), VLOOKUP(B974, low_sunday, 2, 0),
    TRUE, "error")</f>
        <v>Off-peak</v>
      </c>
    </row>
    <row r="975" spans="1:11" x14ac:dyDescent="0.25">
      <c r="A975" s="111">
        <v>45159</v>
      </c>
      <c r="B975" s="86">
        <v>0.125</v>
      </c>
      <c r="C975" s="91">
        <v>26</v>
      </c>
      <c r="D975" s="118">
        <v>6</v>
      </c>
      <c r="E975" s="119">
        <v>0.104166666666667</v>
      </c>
      <c r="F975" s="119">
        <v>0.125</v>
      </c>
      <c r="G975" s="115">
        <f t="shared" si="46"/>
        <v>2</v>
      </c>
      <c r="H975" s="116" t="str" cm="1">
        <f t="array" ref="H975">_xlfn.IFS((G975&gt;=2)*(G975&lt;=6), "Weekday", G975=7, "Saturday", G975=1, "Sunday")</f>
        <v>Weekday</v>
      </c>
      <c r="I975" s="116">
        <f t="shared" si="47"/>
        <v>8</v>
      </c>
      <c r="J975" s="116" t="str">
        <f t="shared" si="45"/>
        <v>High season</v>
      </c>
      <c r="K975" s="117" t="str" cm="1">
        <f t="array" ref="K975">_xlfn.IFS(AND(H975="Weekday", J975="High season"), VLOOKUP(B975, high_weekday, 2, 0),
    AND(H975="Saturday", J975="High season"), VLOOKUP(B975, high_saturday, 2, 0),
    AND(H975="Sunday", J975="High season"), VLOOKUP(B975, high_sunday, 2, 0),
    AND(H975="Weekday", J975="Low season"), VLOOKUP(B975, low_weekdays, 2, 0),
    AND(H975="Saturday", J975="Low season"), VLOOKUP(B975, low_saturday, 2, 0),
    AND(H975="Sunday", J975="Low season"), VLOOKUP(B975, low_sunday, 2, 0),
    TRUE, "error")</f>
        <v>Off-peak</v>
      </c>
    </row>
    <row r="976" spans="1:11" x14ac:dyDescent="0.25">
      <c r="A976" s="111">
        <v>45159</v>
      </c>
      <c r="B976" s="86">
        <v>0.14583333333333301</v>
      </c>
      <c r="C976" s="91">
        <v>22</v>
      </c>
      <c r="D976" s="118">
        <v>7</v>
      </c>
      <c r="E976" s="119">
        <v>0.125</v>
      </c>
      <c r="F976" s="119">
        <v>0.14583333333333301</v>
      </c>
      <c r="G976" s="115">
        <f t="shared" si="46"/>
        <v>2</v>
      </c>
      <c r="H976" s="116" t="str" cm="1">
        <f t="array" ref="H976">_xlfn.IFS((G976&gt;=2)*(G976&lt;=6), "Weekday", G976=7, "Saturday", G976=1, "Sunday")</f>
        <v>Weekday</v>
      </c>
      <c r="I976" s="116">
        <f t="shared" si="47"/>
        <v>8</v>
      </c>
      <c r="J976" s="116" t="str">
        <f t="shared" si="45"/>
        <v>High season</v>
      </c>
      <c r="K976" s="117" t="str" cm="1">
        <f t="array" ref="K976">_xlfn.IFS(AND(H976="Weekday", J976="High season"), VLOOKUP(B976, high_weekday, 2, 0),
    AND(H976="Saturday", J976="High season"), VLOOKUP(B976, high_saturday, 2, 0),
    AND(H976="Sunday", J976="High season"), VLOOKUP(B976, high_sunday, 2, 0),
    AND(H976="Weekday", J976="Low season"), VLOOKUP(B976, low_weekdays, 2, 0),
    AND(H976="Saturday", J976="Low season"), VLOOKUP(B976, low_saturday, 2, 0),
    AND(H976="Sunday", J976="Low season"), VLOOKUP(B976, low_sunday, 2, 0),
    TRUE, "error")</f>
        <v>Off-peak</v>
      </c>
    </row>
    <row r="977" spans="1:11" x14ac:dyDescent="0.25">
      <c r="A977" s="111">
        <v>45159</v>
      </c>
      <c r="B977" s="86">
        <v>0.16666666666666699</v>
      </c>
      <c r="C977" s="91">
        <v>69</v>
      </c>
      <c r="D977" s="118">
        <v>8</v>
      </c>
      <c r="E977" s="119">
        <v>0.14583333333333301</v>
      </c>
      <c r="F977" s="119">
        <v>0.16666666666666699</v>
      </c>
      <c r="G977" s="115">
        <f t="shared" si="46"/>
        <v>2</v>
      </c>
      <c r="H977" s="116" t="str" cm="1">
        <f t="array" ref="H977">_xlfn.IFS((G977&gt;=2)*(G977&lt;=6), "Weekday", G977=7, "Saturday", G977=1, "Sunday")</f>
        <v>Weekday</v>
      </c>
      <c r="I977" s="116">
        <f t="shared" si="47"/>
        <v>8</v>
      </c>
      <c r="J977" s="116" t="str">
        <f t="shared" si="45"/>
        <v>High season</v>
      </c>
      <c r="K977" s="117" t="str" cm="1">
        <f t="array" ref="K977">_xlfn.IFS(AND(H977="Weekday", J977="High season"), VLOOKUP(B977, high_weekday, 2, 0),
    AND(H977="Saturday", J977="High season"), VLOOKUP(B977, high_saturday, 2, 0),
    AND(H977="Sunday", J977="High season"), VLOOKUP(B977, high_sunday, 2, 0),
    AND(H977="Weekday", J977="Low season"), VLOOKUP(B977, low_weekdays, 2, 0),
    AND(H977="Saturday", J977="Low season"), VLOOKUP(B977, low_saturday, 2, 0),
    AND(H977="Sunday", J977="Low season"), VLOOKUP(B977, low_sunday, 2, 0),
    TRUE, "error")</f>
        <v>Off-peak</v>
      </c>
    </row>
    <row r="978" spans="1:11" x14ac:dyDescent="0.25">
      <c r="A978" s="111">
        <v>45159</v>
      </c>
      <c r="B978" s="86">
        <v>0.1875</v>
      </c>
      <c r="C978" s="91">
        <v>88</v>
      </c>
      <c r="D978" s="118">
        <v>9</v>
      </c>
      <c r="E978" s="119">
        <v>0.16666666666666699</v>
      </c>
      <c r="F978" s="119">
        <v>0.1875</v>
      </c>
      <c r="G978" s="115">
        <f t="shared" si="46"/>
        <v>2</v>
      </c>
      <c r="H978" s="116" t="str" cm="1">
        <f t="array" ref="H978">_xlfn.IFS((G978&gt;=2)*(G978&lt;=6), "Weekday", G978=7, "Saturday", G978=1, "Sunday")</f>
        <v>Weekday</v>
      </c>
      <c r="I978" s="116">
        <f t="shared" si="47"/>
        <v>8</v>
      </c>
      <c r="J978" s="116" t="str">
        <f t="shared" si="45"/>
        <v>High season</v>
      </c>
      <c r="K978" s="117" t="str" cm="1">
        <f t="array" ref="K978">_xlfn.IFS(AND(H978="Weekday", J978="High season"), VLOOKUP(B978, high_weekday, 2, 0),
    AND(H978="Saturday", J978="High season"), VLOOKUP(B978, high_saturday, 2, 0),
    AND(H978="Sunday", J978="High season"), VLOOKUP(B978, high_sunday, 2, 0),
    AND(H978="Weekday", J978="Low season"), VLOOKUP(B978, low_weekdays, 2, 0),
    AND(H978="Saturday", J978="Low season"), VLOOKUP(B978, low_saturday, 2, 0),
    AND(H978="Sunday", J978="Low season"), VLOOKUP(B978, low_sunday, 2, 0),
    TRUE, "error")</f>
        <v>Off-peak</v>
      </c>
    </row>
    <row r="979" spans="1:11" x14ac:dyDescent="0.25">
      <c r="A979" s="111">
        <v>45159</v>
      </c>
      <c r="B979" s="86">
        <v>0.20833333333333301</v>
      </c>
      <c r="C979" s="91">
        <v>15</v>
      </c>
      <c r="D979" s="118">
        <v>10</v>
      </c>
      <c r="E979" s="119">
        <v>0.1875</v>
      </c>
      <c r="F979" s="119">
        <v>0.20833333333333301</v>
      </c>
      <c r="G979" s="115">
        <f t="shared" si="46"/>
        <v>2</v>
      </c>
      <c r="H979" s="116" t="str" cm="1">
        <f t="array" ref="H979">_xlfn.IFS((G979&gt;=2)*(G979&lt;=6), "Weekday", G979=7, "Saturday", G979=1, "Sunday")</f>
        <v>Weekday</v>
      </c>
      <c r="I979" s="116">
        <f t="shared" si="47"/>
        <v>8</v>
      </c>
      <c r="J979" s="116" t="str">
        <f t="shared" si="45"/>
        <v>High season</v>
      </c>
      <c r="K979" s="117" t="str" cm="1">
        <f t="array" ref="K979">_xlfn.IFS(AND(H979="Weekday", J979="High season"), VLOOKUP(B979, high_weekday, 2, 0),
    AND(H979="Saturday", J979="High season"), VLOOKUP(B979, high_saturday, 2, 0),
    AND(H979="Sunday", J979="High season"), VLOOKUP(B979, high_sunday, 2, 0),
    AND(H979="Weekday", J979="Low season"), VLOOKUP(B979, low_weekdays, 2, 0),
    AND(H979="Saturday", J979="Low season"), VLOOKUP(B979, low_saturday, 2, 0),
    AND(H979="Sunday", J979="Low season"), VLOOKUP(B979, low_sunday, 2, 0),
    TRUE, "error")</f>
        <v>Off-peak</v>
      </c>
    </row>
    <row r="980" spans="1:11" x14ac:dyDescent="0.25">
      <c r="A980" s="111">
        <v>45159</v>
      </c>
      <c r="B980" s="86">
        <v>0.22916666666666699</v>
      </c>
      <c r="C980" s="91">
        <v>22</v>
      </c>
      <c r="D980" s="118">
        <v>11</v>
      </c>
      <c r="E980" s="119">
        <v>0.20833333333333301</v>
      </c>
      <c r="F980" s="119">
        <v>0.22916666666666699</v>
      </c>
      <c r="G980" s="115">
        <f t="shared" si="46"/>
        <v>2</v>
      </c>
      <c r="H980" s="116" t="str" cm="1">
        <f t="array" ref="H980">_xlfn.IFS((G980&gt;=2)*(G980&lt;=6), "Weekday", G980=7, "Saturday", G980=1, "Sunday")</f>
        <v>Weekday</v>
      </c>
      <c r="I980" s="116">
        <f t="shared" si="47"/>
        <v>8</v>
      </c>
      <c r="J980" s="116" t="str">
        <f t="shared" si="45"/>
        <v>High season</v>
      </c>
      <c r="K980" s="117" t="str" cm="1">
        <f t="array" ref="K980">_xlfn.IFS(AND(H980="Weekday", J980="High season"), VLOOKUP(B980, high_weekday, 2, 0),
    AND(H980="Saturday", J980="High season"), VLOOKUP(B980, high_saturday, 2, 0),
    AND(H980="Sunday", J980="High season"), VLOOKUP(B980, high_sunday, 2, 0),
    AND(H980="Weekday", J980="Low season"), VLOOKUP(B980, low_weekdays, 2, 0),
    AND(H980="Saturday", J980="Low season"), VLOOKUP(B980, low_saturday, 2, 0),
    AND(H980="Sunday", J980="Low season"), VLOOKUP(B980, low_sunday, 2, 0),
    TRUE, "error")</f>
        <v>Off-peak</v>
      </c>
    </row>
    <row r="981" spans="1:11" x14ac:dyDescent="0.25">
      <c r="A981" s="111">
        <v>45159</v>
      </c>
      <c r="B981" s="86">
        <v>0.25</v>
      </c>
      <c r="C981" s="91">
        <v>20</v>
      </c>
      <c r="D981" s="118">
        <v>12</v>
      </c>
      <c r="E981" s="119">
        <v>0.22916666666666699</v>
      </c>
      <c r="F981" s="119">
        <v>0.25</v>
      </c>
      <c r="G981" s="115">
        <f t="shared" si="46"/>
        <v>2</v>
      </c>
      <c r="H981" s="116" t="str" cm="1">
        <f t="array" ref="H981">_xlfn.IFS((G981&gt;=2)*(G981&lt;=6), "Weekday", G981=7, "Saturday", G981=1, "Sunday")</f>
        <v>Weekday</v>
      </c>
      <c r="I981" s="116">
        <f t="shared" si="47"/>
        <v>8</v>
      </c>
      <c r="J981" s="116" t="str">
        <f t="shared" si="45"/>
        <v>High season</v>
      </c>
      <c r="K981" s="117" t="str" cm="1">
        <f t="array" ref="K981">_xlfn.IFS(AND(H981="Weekday", J981="High season"), VLOOKUP(B981, high_weekday, 2, 0),
    AND(H981="Saturday", J981="High season"), VLOOKUP(B981, high_saturday, 2, 0),
    AND(H981="Sunday", J981="High season"), VLOOKUP(B981, high_sunday, 2, 0),
    AND(H981="Weekday", J981="Low season"), VLOOKUP(B981, low_weekdays, 2, 0),
    AND(H981="Saturday", J981="Low season"), VLOOKUP(B981, low_saturday, 2, 0),
    AND(H981="Sunday", J981="Low season"), VLOOKUP(B981, low_sunday, 2, 0),
    TRUE, "error")</f>
        <v>Off-peak</v>
      </c>
    </row>
    <row r="982" spans="1:11" x14ac:dyDescent="0.25">
      <c r="A982" s="111">
        <v>45159</v>
      </c>
      <c r="B982" s="86">
        <v>0.27083333333333298</v>
      </c>
      <c r="C982" s="91">
        <v>93</v>
      </c>
      <c r="D982" s="118">
        <v>13</v>
      </c>
      <c r="E982" s="119">
        <v>0.25</v>
      </c>
      <c r="F982" s="119">
        <v>0.27083333333333298</v>
      </c>
      <c r="G982" s="115">
        <f t="shared" si="46"/>
        <v>2</v>
      </c>
      <c r="H982" s="116" t="str" cm="1">
        <f t="array" ref="H982">_xlfn.IFS((G982&gt;=2)*(G982&lt;=6), "Weekday", G982=7, "Saturday", G982=1, "Sunday")</f>
        <v>Weekday</v>
      </c>
      <c r="I982" s="116">
        <f t="shared" si="47"/>
        <v>8</v>
      </c>
      <c r="J982" s="116" t="str">
        <f t="shared" si="45"/>
        <v>High season</v>
      </c>
      <c r="K982" s="117" t="str" cm="1">
        <f t="array" ref="K982">_xlfn.IFS(AND(H982="Weekday", J982="High season"), VLOOKUP(B982, high_weekday, 2, 0),
    AND(H982="Saturday", J982="High season"), VLOOKUP(B982, high_saturday, 2, 0),
    AND(H982="Sunday", J982="High season"), VLOOKUP(B982, high_sunday, 2, 0),
    AND(H982="Weekday", J982="Low season"), VLOOKUP(B982, low_weekdays, 2, 0),
    AND(H982="Saturday", J982="Low season"), VLOOKUP(B982, low_saturday, 2, 0),
    AND(H982="Sunday", J982="Low season"), VLOOKUP(B982, low_sunday, 2, 0),
    TRUE, "error")</f>
        <v>Peak</v>
      </c>
    </row>
    <row r="983" spans="1:11" x14ac:dyDescent="0.25">
      <c r="A983" s="111">
        <v>45159</v>
      </c>
      <c r="B983" s="86">
        <v>0.29166666666666702</v>
      </c>
      <c r="C983" s="91">
        <v>95</v>
      </c>
      <c r="D983" s="118">
        <v>14</v>
      </c>
      <c r="E983" s="119">
        <v>0.27083333333333298</v>
      </c>
      <c r="F983" s="119">
        <v>0.29166666666666702</v>
      </c>
      <c r="G983" s="115">
        <f t="shared" si="46"/>
        <v>2</v>
      </c>
      <c r="H983" s="116" t="str" cm="1">
        <f t="array" ref="H983">_xlfn.IFS((G983&gt;=2)*(G983&lt;=6), "Weekday", G983=7, "Saturday", G983=1, "Sunday")</f>
        <v>Weekday</v>
      </c>
      <c r="I983" s="116">
        <f t="shared" si="47"/>
        <v>8</v>
      </c>
      <c r="J983" s="116" t="str">
        <f t="shared" si="45"/>
        <v>High season</v>
      </c>
      <c r="K983" s="117" t="str" cm="1">
        <f t="array" ref="K983">_xlfn.IFS(AND(H983="Weekday", J983="High season"), VLOOKUP(B983, high_weekday, 2, 0),
    AND(H983="Saturday", J983="High season"), VLOOKUP(B983, high_saturday, 2, 0),
    AND(H983="Sunday", J983="High season"), VLOOKUP(B983, high_sunday, 2, 0),
    AND(H983="Weekday", J983="Low season"), VLOOKUP(B983, low_weekdays, 2, 0),
    AND(H983="Saturday", J983="Low season"), VLOOKUP(B983, low_saturday, 2, 0),
    AND(H983="Sunday", J983="Low season"), VLOOKUP(B983, low_sunday, 2, 0),
    TRUE, "error")</f>
        <v>Peak</v>
      </c>
    </row>
    <row r="984" spans="1:11" x14ac:dyDescent="0.25">
      <c r="A984" s="111">
        <v>45159</v>
      </c>
      <c r="B984" s="86">
        <v>0.3125</v>
      </c>
      <c r="C984" s="91">
        <v>89</v>
      </c>
      <c r="D984" s="118">
        <v>15</v>
      </c>
      <c r="E984" s="119">
        <v>0.29166666666666702</v>
      </c>
      <c r="F984" s="119">
        <v>0.3125</v>
      </c>
      <c r="G984" s="115">
        <f t="shared" si="46"/>
        <v>2</v>
      </c>
      <c r="H984" s="116" t="str" cm="1">
        <f t="array" ref="H984">_xlfn.IFS((G984&gt;=2)*(G984&lt;=6), "Weekday", G984=7, "Saturday", G984=1, "Sunday")</f>
        <v>Weekday</v>
      </c>
      <c r="I984" s="116">
        <f t="shared" si="47"/>
        <v>8</v>
      </c>
      <c r="J984" s="116" t="str">
        <f t="shared" si="45"/>
        <v>High season</v>
      </c>
      <c r="K984" s="117" t="str" cm="1">
        <f t="array" ref="K984">_xlfn.IFS(AND(H984="Weekday", J984="High season"), VLOOKUP(B984, high_weekday, 2, 0),
    AND(H984="Saturday", J984="High season"), VLOOKUP(B984, high_saturday, 2, 0),
    AND(H984="Sunday", J984="High season"), VLOOKUP(B984, high_sunday, 2, 0),
    AND(H984="Weekday", J984="Low season"), VLOOKUP(B984, low_weekdays, 2, 0),
    AND(H984="Saturday", J984="Low season"), VLOOKUP(B984, low_saturday, 2, 0),
    AND(H984="Sunday", J984="Low season"), VLOOKUP(B984, low_sunday, 2, 0),
    TRUE, "error")</f>
        <v>Peak</v>
      </c>
    </row>
    <row r="985" spans="1:11" x14ac:dyDescent="0.25">
      <c r="A985" s="111">
        <v>45159</v>
      </c>
      <c r="B985" s="86">
        <v>0.33333333333333298</v>
      </c>
      <c r="C985" s="91">
        <v>86</v>
      </c>
      <c r="D985" s="118">
        <v>16</v>
      </c>
      <c r="E985" s="119">
        <v>0.3125</v>
      </c>
      <c r="F985" s="119">
        <v>0.33333333333333298</v>
      </c>
      <c r="G985" s="115">
        <f t="shared" si="46"/>
        <v>2</v>
      </c>
      <c r="H985" s="116" t="str" cm="1">
        <f t="array" ref="H985">_xlfn.IFS((G985&gt;=2)*(G985&lt;=6), "Weekday", G985=7, "Saturday", G985=1, "Sunday")</f>
        <v>Weekday</v>
      </c>
      <c r="I985" s="116">
        <f t="shared" si="47"/>
        <v>8</v>
      </c>
      <c r="J985" s="116" t="str">
        <f t="shared" si="45"/>
        <v>High season</v>
      </c>
      <c r="K985" s="117" t="str" cm="1">
        <f t="array" ref="K985">_xlfn.IFS(AND(H985="Weekday", J985="High season"), VLOOKUP(B985, high_weekday, 2, 0),
    AND(H985="Saturday", J985="High season"), VLOOKUP(B985, high_saturday, 2, 0),
    AND(H985="Sunday", J985="High season"), VLOOKUP(B985, high_sunday, 2, 0),
    AND(H985="Weekday", J985="Low season"), VLOOKUP(B985, low_weekdays, 2, 0),
    AND(H985="Saturday", J985="Low season"), VLOOKUP(B985, low_saturday, 2, 0),
    AND(H985="Sunday", J985="Low season"), VLOOKUP(B985, low_sunday, 2, 0),
    TRUE, "error")</f>
        <v>Peak</v>
      </c>
    </row>
    <row r="986" spans="1:11" x14ac:dyDescent="0.25">
      <c r="A986" s="111">
        <v>45159</v>
      </c>
      <c r="B986" s="86">
        <v>0.35416666666666702</v>
      </c>
      <c r="C986" s="91">
        <v>56</v>
      </c>
      <c r="D986" s="118">
        <v>17</v>
      </c>
      <c r="E986" s="119">
        <v>0.33333333333333298</v>
      </c>
      <c r="F986" s="119">
        <v>0.35416666666666702</v>
      </c>
      <c r="G986" s="115">
        <f t="shared" si="46"/>
        <v>2</v>
      </c>
      <c r="H986" s="116" t="str" cm="1">
        <f t="array" ref="H986">_xlfn.IFS((G986&gt;=2)*(G986&lt;=6), "Weekday", G986=7, "Saturday", G986=1, "Sunday")</f>
        <v>Weekday</v>
      </c>
      <c r="I986" s="116">
        <f t="shared" si="47"/>
        <v>8</v>
      </c>
      <c r="J986" s="116" t="str">
        <f t="shared" si="45"/>
        <v>High season</v>
      </c>
      <c r="K986" s="117" t="str" cm="1">
        <f t="array" ref="K986">_xlfn.IFS(AND(H986="Weekday", J986="High season"), VLOOKUP(B986, high_weekday, 2, 0),
    AND(H986="Saturday", J986="High season"), VLOOKUP(B986, high_saturday, 2, 0),
    AND(H986="Sunday", J986="High season"), VLOOKUP(B986, high_sunday, 2, 0),
    AND(H986="Weekday", J986="Low season"), VLOOKUP(B986, low_weekdays, 2, 0),
    AND(H986="Saturday", J986="Low season"), VLOOKUP(B986, low_saturday, 2, 0),
    AND(H986="Sunday", J986="Low season"), VLOOKUP(B986, low_sunday, 2, 0),
    TRUE, "error")</f>
        <v>Peak</v>
      </c>
    </row>
    <row r="987" spans="1:11" x14ac:dyDescent="0.25">
      <c r="A987" s="111">
        <v>45159</v>
      </c>
      <c r="B987" s="86">
        <v>0.375</v>
      </c>
      <c r="C987" s="91">
        <v>62</v>
      </c>
      <c r="D987" s="118">
        <v>18</v>
      </c>
      <c r="E987" s="119">
        <v>0.35416666666666702</v>
      </c>
      <c r="F987" s="119">
        <v>0.375</v>
      </c>
      <c r="G987" s="115">
        <f t="shared" si="46"/>
        <v>2</v>
      </c>
      <c r="H987" s="116" t="str" cm="1">
        <f t="array" ref="H987">_xlfn.IFS((G987&gt;=2)*(G987&lt;=6), "Weekday", G987=7, "Saturday", G987=1, "Sunday")</f>
        <v>Weekday</v>
      </c>
      <c r="I987" s="116">
        <f t="shared" si="47"/>
        <v>8</v>
      </c>
      <c r="J987" s="116" t="str">
        <f t="shared" si="45"/>
        <v>High season</v>
      </c>
      <c r="K987" s="117" t="str" cm="1">
        <f t="array" ref="K987">_xlfn.IFS(AND(H987="Weekday", J987="High season"), VLOOKUP(B987, high_weekday, 2, 0),
    AND(H987="Saturday", J987="High season"), VLOOKUP(B987, high_saturday, 2, 0),
    AND(H987="Sunday", J987="High season"), VLOOKUP(B987, high_sunday, 2, 0),
    AND(H987="Weekday", J987="Low season"), VLOOKUP(B987, low_weekdays, 2, 0),
    AND(H987="Saturday", J987="Low season"), VLOOKUP(B987, low_saturday, 2, 0),
    AND(H987="Sunday", J987="Low season"), VLOOKUP(B987, low_sunday, 2, 0),
    TRUE, "error")</f>
        <v>Peak</v>
      </c>
    </row>
    <row r="988" spans="1:11" x14ac:dyDescent="0.25">
      <c r="A988" s="111">
        <v>45159</v>
      </c>
      <c r="B988" s="86">
        <v>0.39583333333333298</v>
      </c>
      <c r="C988" s="91">
        <v>82</v>
      </c>
      <c r="D988" s="118">
        <v>19</v>
      </c>
      <c r="E988" s="119">
        <v>0.375</v>
      </c>
      <c r="F988" s="119">
        <v>0.39583333333333298</v>
      </c>
      <c r="G988" s="115">
        <f t="shared" si="46"/>
        <v>2</v>
      </c>
      <c r="H988" s="116" t="str" cm="1">
        <f t="array" ref="H988">_xlfn.IFS((G988&gt;=2)*(G988&lt;=6), "Weekday", G988=7, "Saturday", G988=1, "Sunday")</f>
        <v>Weekday</v>
      </c>
      <c r="I988" s="116">
        <f t="shared" si="47"/>
        <v>8</v>
      </c>
      <c r="J988" s="116" t="str">
        <f t="shared" si="45"/>
        <v>High season</v>
      </c>
      <c r="K988" s="117" t="str" cm="1">
        <f t="array" ref="K988">_xlfn.IFS(AND(H988="Weekday", J988="High season"), VLOOKUP(B988, high_weekday, 2, 0),
    AND(H988="Saturday", J988="High season"), VLOOKUP(B988, high_saturday, 2, 0),
    AND(H988="Sunday", J988="High season"), VLOOKUP(B988, high_sunday, 2, 0),
    AND(H988="Weekday", J988="Low season"), VLOOKUP(B988, low_weekdays, 2, 0),
    AND(H988="Saturday", J988="Low season"), VLOOKUP(B988, low_saturday, 2, 0),
    AND(H988="Sunday", J988="Low season"), VLOOKUP(B988, low_sunday, 2, 0),
    TRUE, "error")</f>
        <v>Standard</v>
      </c>
    </row>
    <row r="989" spans="1:11" x14ac:dyDescent="0.25">
      <c r="A989" s="111">
        <v>45159</v>
      </c>
      <c r="B989" s="86">
        <v>0.41666666666666702</v>
      </c>
      <c r="C989" s="91">
        <v>94</v>
      </c>
      <c r="D989" s="118">
        <v>20</v>
      </c>
      <c r="E989" s="119">
        <v>0.39583333333333298</v>
      </c>
      <c r="F989" s="119">
        <v>0.41666666666666702</v>
      </c>
      <c r="G989" s="115">
        <f t="shared" si="46"/>
        <v>2</v>
      </c>
      <c r="H989" s="116" t="str" cm="1">
        <f t="array" ref="H989">_xlfn.IFS((G989&gt;=2)*(G989&lt;=6), "Weekday", G989=7, "Saturday", G989=1, "Sunday")</f>
        <v>Weekday</v>
      </c>
      <c r="I989" s="116">
        <f t="shared" si="47"/>
        <v>8</v>
      </c>
      <c r="J989" s="116" t="str">
        <f t="shared" si="45"/>
        <v>High season</v>
      </c>
      <c r="K989" s="117" t="str" cm="1">
        <f t="array" ref="K989">_xlfn.IFS(AND(H989="Weekday", J989="High season"), VLOOKUP(B989, high_weekday, 2, 0),
    AND(H989="Saturday", J989="High season"), VLOOKUP(B989, high_saturday, 2, 0),
    AND(H989="Sunday", J989="High season"), VLOOKUP(B989, high_sunday, 2, 0),
    AND(H989="Weekday", J989="Low season"), VLOOKUP(B989, low_weekdays, 2, 0),
    AND(H989="Saturday", J989="Low season"), VLOOKUP(B989, low_saturday, 2, 0),
    AND(H989="Sunday", J989="Low season"), VLOOKUP(B989, low_sunday, 2, 0),
    TRUE, "error")</f>
        <v>Standard</v>
      </c>
    </row>
    <row r="990" spans="1:11" x14ac:dyDescent="0.25">
      <c r="A990" s="111">
        <v>45159</v>
      </c>
      <c r="B990" s="86">
        <v>0.4375</v>
      </c>
      <c r="C990" s="91">
        <v>96</v>
      </c>
      <c r="D990" s="118">
        <v>21</v>
      </c>
      <c r="E990" s="119">
        <v>0.41666666666666702</v>
      </c>
      <c r="F990" s="119">
        <v>0.4375</v>
      </c>
      <c r="G990" s="115">
        <f t="shared" si="46"/>
        <v>2</v>
      </c>
      <c r="H990" s="116" t="str" cm="1">
        <f t="array" ref="H990">_xlfn.IFS((G990&gt;=2)*(G990&lt;=6), "Weekday", G990=7, "Saturday", G990=1, "Sunday")</f>
        <v>Weekday</v>
      </c>
      <c r="I990" s="116">
        <f t="shared" si="47"/>
        <v>8</v>
      </c>
      <c r="J990" s="116" t="str">
        <f t="shared" si="45"/>
        <v>High season</v>
      </c>
      <c r="K990" s="117" t="str" cm="1">
        <f t="array" ref="K990">_xlfn.IFS(AND(H990="Weekday", J990="High season"), VLOOKUP(B990, high_weekday, 2, 0),
    AND(H990="Saturday", J990="High season"), VLOOKUP(B990, high_saturday, 2, 0),
    AND(H990="Sunday", J990="High season"), VLOOKUP(B990, high_sunday, 2, 0),
    AND(H990="Weekday", J990="Low season"), VLOOKUP(B990, low_weekdays, 2, 0),
    AND(H990="Saturday", J990="Low season"), VLOOKUP(B990, low_saturday, 2, 0),
    AND(H990="Sunday", J990="Low season"), VLOOKUP(B990, low_sunday, 2, 0),
    TRUE, "error")</f>
        <v>Standard</v>
      </c>
    </row>
    <row r="991" spans="1:11" x14ac:dyDescent="0.25">
      <c r="A991" s="111">
        <v>45159</v>
      </c>
      <c r="B991" s="86">
        <v>0.45833333333333298</v>
      </c>
      <c r="C991" s="91">
        <v>100</v>
      </c>
      <c r="D991" s="118">
        <v>22</v>
      </c>
      <c r="E991" s="119">
        <v>0.4375</v>
      </c>
      <c r="F991" s="119">
        <v>0.45833333333333298</v>
      </c>
      <c r="G991" s="115">
        <f t="shared" si="46"/>
        <v>2</v>
      </c>
      <c r="H991" s="116" t="str" cm="1">
        <f t="array" ref="H991">_xlfn.IFS((G991&gt;=2)*(G991&lt;=6), "Weekday", G991=7, "Saturday", G991=1, "Sunday")</f>
        <v>Weekday</v>
      </c>
      <c r="I991" s="116">
        <f t="shared" si="47"/>
        <v>8</v>
      </c>
      <c r="J991" s="116" t="str">
        <f t="shared" si="45"/>
        <v>High season</v>
      </c>
      <c r="K991" s="117" t="str" cm="1">
        <f t="array" ref="K991">_xlfn.IFS(AND(H991="Weekday", J991="High season"), VLOOKUP(B991, high_weekday, 2, 0),
    AND(H991="Saturday", J991="High season"), VLOOKUP(B991, high_saturday, 2, 0),
    AND(H991="Sunday", J991="High season"), VLOOKUP(B991, high_sunday, 2, 0),
    AND(H991="Weekday", J991="Low season"), VLOOKUP(B991, low_weekdays, 2, 0),
    AND(H991="Saturday", J991="Low season"), VLOOKUP(B991, low_saturday, 2, 0),
    AND(H991="Sunday", J991="Low season"), VLOOKUP(B991, low_sunday, 2, 0),
    TRUE, "error")</f>
        <v>Standard</v>
      </c>
    </row>
    <row r="992" spans="1:11" x14ac:dyDescent="0.25">
      <c r="A992" s="111">
        <v>45159</v>
      </c>
      <c r="B992" s="86">
        <v>0.47916666666666702</v>
      </c>
      <c r="C992" s="91">
        <v>25</v>
      </c>
      <c r="D992" s="118">
        <v>23</v>
      </c>
      <c r="E992" s="119">
        <v>0.45833333333333298</v>
      </c>
      <c r="F992" s="119">
        <v>0.47916666666666702</v>
      </c>
      <c r="G992" s="115">
        <f t="shared" si="46"/>
        <v>2</v>
      </c>
      <c r="H992" s="116" t="str" cm="1">
        <f t="array" ref="H992">_xlfn.IFS((G992&gt;=2)*(G992&lt;=6), "Weekday", G992=7, "Saturday", G992=1, "Sunday")</f>
        <v>Weekday</v>
      </c>
      <c r="I992" s="116">
        <f t="shared" si="47"/>
        <v>8</v>
      </c>
      <c r="J992" s="116" t="str">
        <f t="shared" si="45"/>
        <v>High season</v>
      </c>
      <c r="K992" s="117" t="str" cm="1">
        <f t="array" ref="K992">_xlfn.IFS(AND(H992="Weekday", J992="High season"), VLOOKUP(B992, high_weekday, 2, 0),
    AND(H992="Saturday", J992="High season"), VLOOKUP(B992, high_saturday, 2, 0),
    AND(H992="Sunday", J992="High season"), VLOOKUP(B992, high_sunday, 2, 0),
    AND(H992="Weekday", J992="Low season"), VLOOKUP(B992, low_weekdays, 2, 0),
    AND(H992="Saturday", J992="Low season"), VLOOKUP(B992, low_saturday, 2, 0),
    AND(H992="Sunday", J992="Low season"), VLOOKUP(B992, low_sunday, 2, 0),
    TRUE, "error")</f>
        <v>Standard</v>
      </c>
    </row>
    <row r="993" spans="1:11" x14ac:dyDescent="0.25">
      <c r="A993" s="111">
        <v>45159</v>
      </c>
      <c r="B993" s="86">
        <v>0.5</v>
      </c>
      <c r="C993" s="91">
        <v>84</v>
      </c>
      <c r="D993" s="118">
        <v>24</v>
      </c>
      <c r="E993" s="119">
        <v>0.47916666666666702</v>
      </c>
      <c r="F993" s="119">
        <v>0.5</v>
      </c>
      <c r="G993" s="115">
        <f t="shared" si="46"/>
        <v>2</v>
      </c>
      <c r="H993" s="116" t="str" cm="1">
        <f t="array" ref="H993">_xlfn.IFS((G993&gt;=2)*(G993&lt;=6), "Weekday", G993=7, "Saturday", G993=1, "Sunday")</f>
        <v>Weekday</v>
      </c>
      <c r="I993" s="116">
        <f t="shared" si="47"/>
        <v>8</v>
      </c>
      <c r="J993" s="116" t="str">
        <f t="shared" si="45"/>
        <v>High season</v>
      </c>
      <c r="K993" s="117" t="str" cm="1">
        <f t="array" ref="K993">_xlfn.IFS(AND(H993="Weekday", J993="High season"), VLOOKUP(B993, high_weekday, 2, 0),
    AND(H993="Saturday", J993="High season"), VLOOKUP(B993, high_saturday, 2, 0),
    AND(H993="Sunday", J993="High season"), VLOOKUP(B993, high_sunday, 2, 0),
    AND(H993="Weekday", J993="Low season"), VLOOKUP(B993, low_weekdays, 2, 0),
    AND(H993="Saturday", J993="Low season"), VLOOKUP(B993, low_saturday, 2, 0),
    AND(H993="Sunday", J993="Low season"), VLOOKUP(B993, low_sunday, 2, 0),
    TRUE, "error")</f>
        <v>Standard</v>
      </c>
    </row>
    <row r="994" spans="1:11" x14ac:dyDescent="0.25">
      <c r="A994" s="111">
        <v>45159</v>
      </c>
      <c r="B994" s="86">
        <v>0.52083333333333304</v>
      </c>
      <c r="C994" s="91">
        <v>94</v>
      </c>
      <c r="D994" s="118">
        <v>25</v>
      </c>
      <c r="E994" s="119">
        <v>0.5</v>
      </c>
      <c r="F994" s="119">
        <v>0.52083333333333304</v>
      </c>
      <c r="G994" s="115">
        <f t="shared" si="46"/>
        <v>2</v>
      </c>
      <c r="H994" s="116" t="str" cm="1">
        <f t="array" ref="H994">_xlfn.IFS((G994&gt;=2)*(G994&lt;=6), "Weekday", G994=7, "Saturday", G994=1, "Sunday")</f>
        <v>Weekday</v>
      </c>
      <c r="I994" s="116">
        <f t="shared" si="47"/>
        <v>8</v>
      </c>
      <c r="J994" s="116" t="str">
        <f t="shared" si="45"/>
        <v>High season</v>
      </c>
      <c r="K994" s="117" t="str" cm="1">
        <f t="array" ref="K994">_xlfn.IFS(AND(H994="Weekday", J994="High season"), VLOOKUP(B994, high_weekday, 2, 0),
    AND(H994="Saturday", J994="High season"), VLOOKUP(B994, high_saturday, 2, 0),
    AND(H994="Sunday", J994="High season"), VLOOKUP(B994, high_sunday, 2, 0),
    AND(H994="Weekday", J994="Low season"), VLOOKUP(B994, low_weekdays, 2, 0),
    AND(H994="Saturday", J994="Low season"), VLOOKUP(B994, low_saturday, 2, 0),
    AND(H994="Sunday", J994="Low season"), VLOOKUP(B994, low_sunday, 2, 0),
    TRUE, "error")</f>
        <v>Standard</v>
      </c>
    </row>
    <row r="995" spans="1:11" x14ac:dyDescent="0.25">
      <c r="A995" s="111">
        <v>45159</v>
      </c>
      <c r="B995" s="86">
        <v>0.54166666666666696</v>
      </c>
      <c r="C995" s="91">
        <v>83</v>
      </c>
      <c r="D995" s="118">
        <v>26</v>
      </c>
      <c r="E995" s="119">
        <v>0.52083333333333304</v>
      </c>
      <c r="F995" s="119">
        <v>0.54166666666666696</v>
      </c>
      <c r="G995" s="115">
        <f t="shared" si="46"/>
        <v>2</v>
      </c>
      <c r="H995" s="116" t="str" cm="1">
        <f t="array" ref="H995">_xlfn.IFS((G995&gt;=2)*(G995&lt;=6), "Weekday", G995=7, "Saturday", G995=1, "Sunday")</f>
        <v>Weekday</v>
      </c>
      <c r="I995" s="116">
        <f t="shared" si="47"/>
        <v>8</v>
      </c>
      <c r="J995" s="116" t="str">
        <f t="shared" si="45"/>
        <v>High season</v>
      </c>
      <c r="K995" s="117" t="str" cm="1">
        <f t="array" ref="K995">_xlfn.IFS(AND(H995="Weekday", J995="High season"), VLOOKUP(B995, high_weekday, 2, 0),
    AND(H995="Saturday", J995="High season"), VLOOKUP(B995, high_saturday, 2, 0),
    AND(H995="Sunday", J995="High season"), VLOOKUP(B995, high_sunday, 2, 0),
    AND(H995="Weekday", J995="Low season"), VLOOKUP(B995, low_weekdays, 2, 0),
    AND(H995="Saturday", J995="Low season"), VLOOKUP(B995, low_saturday, 2, 0),
    AND(H995="Sunday", J995="Low season"), VLOOKUP(B995, low_sunday, 2, 0),
    TRUE, "error")</f>
        <v>Standard</v>
      </c>
    </row>
    <row r="996" spans="1:11" x14ac:dyDescent="0.25">
      <c r="A996" s="111">
        <v>45159</v>
      </c>
      <c r="B996" s="86">
        <v>0.5625</v>
      </c>
      <c r="C996" s="91">
        <v>73</v>
      </c>
      <c r="D996" s="118">
        <v>27</v>
      </c>
      <c r="E996" s="119">
        <v>0.54166666666666696</v>
      </c>
      <c r="F996" s="119">
        <v>0.5625</v>
      </c>
      <c r="G996" s="115">
        <f t="shared" si="46"/>
        <v>2</v>
      </c>
      <c r="H996" s="116" t="str" cm="1">
        <f t="array" ref="H996">_xlfn.IFS((G996&gt;=2)*(G996&lt;=6), "Weekday", G996=7, "Saturday", G996=1, "Sunday")</f>
        <v>Weekday</v>
      </c>
      <c r="I996" s="116">
        <f t="shared" si="47"/>
        <v>8</v>
      </c>
      <c r="J996" s="116" t="str">
        <f t="shared" si="45"/>
        <v>High season</v>
      </c>
      <c r="K996" s="117" t="str" cm="1">
        <f t="array" ref="K996">_xlfn.IFS(AND(H996="Weekday", J996="High season"), VLOOKUP(B996, high_weekday, 2, 0),
    AND(H996="Saturday", J996="High season"), VLOOKUP(B996, high_saturday, 2, 0),
    AND(H996="Sunday", J996="High season"), VLOOKUP(B996, high_sunday, 2, 0),
    AND(H996="Weekday", J996="Low season"), VLOOKUP(B996, low_weekdays, 2, 0),
    AND(H996="Saturday", J996="Low season"), VLOOKUP(B996, low_saturday, 2, 0),
    AND(H996="Sunday", J996="Low season"), VLOOKUP(B996, low_sunday, 2, 0),
    TRUE, "error")</f>
        <v>Standard</v>
      </c>
    </row>
    <row r="997" spans="1:11" x14ac:dyDescent="0.25">
      <c r="A997" s="111">
        <v>45159</v>
      </c>
      <c r="B997" s="86">
        <v>0.58333333333333304</v>
      </c>
      <c r="C997" s="91">
        <v>99</v>
      </c>
      <c r="D997" s="118">
        <v>28</v>
      </c>
      <c r="E997" s="119">
        <v>0.5625</v>
      </c>
      <c r="F997" s="119">
        <v>0.58333333333333304</v>
      </c>
      <c r="G997" s="115">
        <f t="shared" si="46"/>
        <v>2</v>
      </c>
      <c r="H997" s="116" t="str" cm="1">
        <f t="array" ref="H997">_xlfn.IFS((G997&gt;=2)*(G997&lt;=6), "Weekday", G997=7, "Saturday", G997=1, "Sunday")</f>
        <v>Weekday</v>
      </c>
      <c r="I997" s="116">
        <f t="shared" si="47"/>
        <v>8</v>
      </c>
      <c r="J997" s="116" t="str">
        <f t="shared" si="45"/>
        <v>High season</v>
      </c>
      <c r="K997" s="117" t="str" cm="1">
        <f t="array" ref="K997">_xlfn.IFS(AND(H997="Weekday", J997="High season"), VLOOKUP(B997, high_weekday, 2, 0),
    AND(H997="Saturday", J997="High season"), VLOOKUP(B997, high_saturday, 2, 0),
    AND(H997="Sunday", J997="High season"), VLOOKUP(B997, high_sunday, 2, 0),
    AND(H997="Weekday", J997="Low season"), VLOOKUP(B997, low_weekdays, 2, 0),
    AND(H997="Saturday", J997="Low season"), VLOOKUP(B997, low_saturday, 2, 0),
    AND(H997="Sunday", J997="Low season"), VLOOKUP(B997, low_sunday, 2, 0),
    TRUE, "error")</f>
        <v>Standard</v>
      </c>
    </row>
    <row r="998" spans="1:11" x14ac:dyDescent="0.25">
      <c r="A998" s="111">
        <v>45159</v>
      </c>
      <c r="B998" s="86">
        <v>0.60416666666666696</v>
      </c>
      <c r="C998" s="91">
        <v>46</v>
      </c>
      <c r="D998" s="118">
        <v>29</v>
      </c>
      <c r="E998" s="119">
        <v>0.58333333333333304</v>
      </c>
      <c r="F998" s="119">
        <v>0.60416666666666696</v>
      </c>
      <c r="G998" s="115">
        <f t="shared" si="46"/>
        <v>2</v>
      </c>
      <c r="H998" s="116" t="str" cm="1">
        <f t="array" ref="H998">_xlfn.IFS((G998&gt;=2)*(G998&lt;=6), "Weekday", G998=7, "Saturday", G998=1, "Sunday")</f>
        <v>Weekday</v>
      </c>
      <c r="I998" s="116">
        <f t="shared" si="47"/>
        <v>8</v>
      </c>
      <c r="J998" s="116" t="str">
        <f t="shared" si="45"/>
        <v>High season</v>
      </c>
      <c r="K998" s="117" t="str" cm="1">
        <f t="array" ref="K998">_xlfn.IFS(AND(H998="Weekday", J998="High season"), VLOOKUP(B998, high_weekday, 2, 0),
    AND(H998="Saturday", J998="High season"), VLOOKUP(B998, high_saturday, 2, 0),
    AND(H998="Sunday", J998="High season"), VLOOKUP(B998, high_sunday, 2, 0),
    AND(H998="Weekday", J998="Low season"), VLOOKUP(B998, low_weekdays, 2, 0),
    AND(H998="Saturday", J998="Low season"), VLOOKUP(B998, low_saturday, 2, 0),
    AND(H998="Sunday", J998="Low season"), VLOOKUP(B998, low_sunday, 2, 0),
    TRUE, "error")</f>
        <v>Standard</v>
      </c>
    </row>
    <row r="999" spans="1:11" x14ac:dyDescent="0.25">
      <c r="A999" s="111">
        <v>45159</v>
      </c>
      <c r="B999" s="86">
        <v>0.625</v>
      </c>
      <c r="C999" s="91">
        <v>88</v>
      </c>
      <c r="D999" s="118">
        <v>30</v>
      </c>
      <c r="E999" s="119">
        <v>0.60416666666666696</v>
      </c>
      <c r="F999" s="119">
        <v>0.625</v>
      </c>
      <c r="G999" s="115">
        <f t="shared" si="46"/>
        <v>2</v>
      </c>
      <c r="H999" s="116" t="str" cm="1">
        <f t="array" ref="H999">_xlfn.IFS((G999&gt;=2)*(G999&lt;=6), "Weekday", G999=7, "Saturday", G999=1, "Sunday")</f>
        <v>Weekday</v>
      </c>
      <c r="I999" s="116">
        <f t="shared" si="47"/>
        <v>8</v>
      </c>
      <c r="J999" s="116" t="str">
        <f t="shared" si="45"/>
        <v>High season</v>
      </c>
      <c r="K999" s="117" t="str" cm="1">
        <f t="array" ref="K999">_xlfn.IFS(AND(H999="Weekday", J999="High season"), VLOOKUP(B999, high_weekday, 2, 0),
    AND(H999="Saturday", J999="High season"), VLOOKUP(B999, high_saturday, 2, 0),
    AND(H999="Sunday", J999="High season"), VLOOKUP(B999, high_sunday, 2, 0),
    AND(H999="Weekday", J999="Low season"), VLOOKUP(B999, low_weekdays, 2, 0),
    AND(H999="Saturday", J999="Low season"), VLOOKUP(B999, low_saturday, 2, 0),
    AND(H999="Sunday", J999="Low season"), VLOOKUP(B999, low_sunday, 2, 0),
    TRUE, "error")</f>
        <v>Standard</v>
      </c>
    </row>
    <row r="1000" spans="1:11" x14ac:dyDescent="0.25">
      <c r="A1000" s="111">
        <v>45159</v>
      </c>
      <c r="B1000" s="86">
        <v>0.64583333333333304</v>
      </c>
      <c r="C1000" s="91">
        <v>97</v>
      </c>
      <c r="D1000" s="118">
        <v>31</v>
      </c>
      <c r="E1000" s="119">
        <v>0.625</v>
      </c>
      <c r="F1000" s="119">
        <v>0.64583333333333304</v>
      </c>
      <c r="G1000" s="115">
        <f t="shared" si="46"/>
        <v>2</v>
      </c>
      <c r="H1000" s="116" t="str" cm="1">
        <f t="array" ref="H1000">_xlfn.IFS((G1000&gt;=2)*(G1000&lt;=6), "Weekday", G1000=7, "Saturday", G1000=1, "Sunday")</f>
        <v>Weekday</v>
      </c>
      <c r="I1000" s="116">
        <f t="shared" si="47"/>
        <v>8</v>
      </c>
      <c r="J1000" s="116" t="str">
        <f t="shared" si="45"/>
        <v>High season</v>
      </c>
      <c r="K1000" s="117" t="str" cm="1">
        <f t="array" ref="K1000">_xlfn.IFS(AND(H1000="Weekday", J1000="High season"), VLOOKUP(B1000, high_weekday, 2, 0),
    AND(H1000="Saturday", J1000="High season"), VLOOKUP(B1000, high_saturday, 2, 0),
    AND(H1000="Sunday", J1000="High season"), VLOOKUP(B1000, high_sunday, 2, 0),
    AND(H1000="Weekday", J1000="Low season"), VLOOKUP(B1000, low_weekdays, 2, 0),
    AND(H1000="Saturday", J1000="Low season"), VLOOKUP(B1000, low_saturday, 2, 0),
    AND(H1000="Sunday", J1000="Low season"), VLOOKUP(B1000, low_sunday, 2, 0),
    TRUE, "error")</f>
        <v>Standard</v>
      </c>
    </row>
    <row r="1001" spans="1:11" x14ac:dyDescent="0.25">
      <c r="A1001" s="111">
        <v>45159</v>
      </c>
      <c r="B1001" s="86">
        <v>0.66666666666666696</v>
      </c>
      <c r="C1001" s="91">
        <v>57</v>
      </c>
      <c r="D1001" s="118">
        <v>32</v>
      </c>
      <c r="E1001" s="119">
        <v>0.64583333333333304</v>
      </c>
      <c r="F1001" s="119">
        <v>0.66666666666666696</v>
      </c>
      <c r="G1001" s="115">
        <f t="shared" si="46"/>
        <v>2</v>
      </c>
      <c r="H1001" s="116" t="str" cm="1">
        <f t="array" ref="H1001">_xlfn.IFS((G1001&gt;=2)*(G1001&lt;=6), "Weekday", G1001=7, "Saturday", G1001=1, "Sunday")</f>
        <v>Weekday</v>
      </c>
      <c r="I1001" s="116">
        <f t="shared" si="47"/>
        <v>8</v>
      </c>
      <c r="J1001" s="116" t="str">
        <f t="shared" si="45"/>
        <v>High season</v>
      </c>
      <c r="K1001" s="117" t="str" cm="1">
        <f t="array" ref="K1001">_xlfn.IFS(AND(H1001="Weekday", J1001="High season"), VLOOKUP(B1001, high_weekday, 2, 0),
    AND(H1001="Saturday", J1001="High season"), VLOOKUP(B1001, high_saturday, 2, 0),
    AND(H1001="Sunday", J1001="High season"), VLOOKUP(B1001, high_sunday, 2, 0),
    AND(H1001="Weekday", J1001="Low season"), VLOOKUP(B1001, low_weekdays, 2, 0),
    AND(H1001="Saturday", J1001="Low season"), VLOOKUP(B1001, low_saturday, 2, 0),
    AND(H1001="Sunday", J1001="Low season"), VLOOKUP(B1001, low_sunday, 2, 0),
    TRUE, "error")</f>
        <v>Standard</v>
      </c>
    </row>
    <row r="1002" spans="1:11" x14ac:dyDescent="0.25">
      <c r="A1002" s="111">
        <v>45159</v>
      </c>
      <c r="B1002" s="86">
        <v>0.6875</v>
      </c>
      <c r="C1002" s="91">
        <v>70</v>
      </c>
      <c r="D1002" s="118">
        <v>33</v>
      </c>
      <c r="E1002" s="119">
        <v>0.66666666666666696</v>
      </c>
      <c r="F1002" s="119">
        <v>0.6875</v>
      </c>
      <c r="G1002" s="115">
        <f t="shared" si="46"/>
        <v>2</v>
      </c>
      <c r="H1002" s="116" t="str" cm="1">
        <f t="array" ref="H1002">_xlfn.IFS((G1002&gt;=2)*(G1002&lt;=6), "Weekday", G1002=7, "Saturday", G1002=1, "Sunday")</f>
        <v>Weekday</v>
      </c>
      <c r="I1002" s="116">
        <f t="shared" si="47"/>
        <v>8</v>
      </c>
      <c r="J1002" s="116" t="str">
        <f t="shared" si="45"/>
        <v>High season</v>
      </c>
      <c r="K1002" s="117" t="str" cm="1">
        <f t="array" ref="K1002">_xlfn.IFS(AND(H1002="Weekday", J1002="High season"), VLOOKUP(B1002, high_weekday, 2, 0),
    AND(H1002="Saturday", J1002="High season"), VLOOKUP(B1002, high_saturday, 2, 0),
    AND(H1002="Sunday", J1002="High season"), VLOOKUP(B1002, high_sunday, 2, 0),
    AND(H1002="Weekday", J1002="Low season"), VLOOKUP(B1002, low_weekdays, 2, 0),
    AND(H1002="Saturday", J1002="Low season"), VLOOKUP(B1002, low_saturday, 2, 0),
    AND(H1002="Sunday", J1002="Low season"), VLOOKUP(B1002, low_sunday, 2, 0),
    TRUE, "error")</f>
        <v>Standard</v>
      </c>
    </row>
    <row r="1003" spans="1:11" x14ac:dyDescent="0.25">
      <c r="A1003" s="111">
        <v>45159</v>
      </c>
      <c r="B1003" s="86">
        <v>0.70833333333333304</v>
      </c>
      <c r="C1003" s="91">
        <v>17</v>
      </c>
      <c r="D1003" s="118">
        <v>34</v>
      </c>
      <c r="E1003" s="119">
        <v>0.6875</v>
      </c>
      <c r="F1003" s="119">
        <v>0.70833333333333304</v>
      </c>
      <c r="G1003" s="115">
        <f t="shared" si="46"/>
        <v>2</v>
      </c>
      <c r="H1003" s="116" t="str" cm="1">
        <f t="array" ref="H1003">_xlfn.IFS((G1003&gt;=2)*(G1003&lt;=6), "Weekday", G1003=7, "Saturday", G1003=1, "Sunday")</f>
        <v>Weekday</v>
      </c>
      <c r="I1003" s="116">
        <f t="shared" si="47"/>
        <v>8</v>
      </c>
      <c r="J1003" s="116" t="str">
        <f t="shared" si="45"/>
        <v>High season</v>
      </c>
      <c r="K1003" s="117" t="str" cm="1">
        <f t="array" ref="K1003">_xlfn.IFS(AND(H1003="Weekday", J1003="High season"), VLOOKUP(B1003, high_weekday, 2, 0),
    AND(H1003="Saturday", J1003="High season"), VLOOKUP(B1003, high_saturday, 2, 0),
    AND(H1003="Sunday", J1003="High season"), VLOOKUP(B1003, high_sunday, 2, 0),
    AND(H1003="Weekday", J1003="Low season"), VLOOKUP(B1003, low_weekdays, 2, 0),
    AND(H1003="Saturday", J1003="Low season"), VLOOKUP(B1003, low_saturday, 2, 0),
    AND(H1003="Sunday", J1003="Low season"), VLOOKUP(B1003, low_sunday, 2, 0),
    TRUE, "error")</f>
        <v>Standard</v>
      </c>
    </row>
    <row r="1004" spans="1:11" x14ac:dyDescent="0.25">
      <c r="A1004" s="111">
        <v>45159</v>
      </c>
      <c r="B1004" s="86">
        <v>0.72916666666666696</v>
      </c>
      <c r="C1004" s="91">
        <v>43</v>
      </c>
      <c r="D1004" s="118">
        <v>35</v>
      </c>
      <c r="E1004" s="119">
        <v>0.70833333333333304</v>
      </c>
      <c r="F1004" s="119">
        <v>0.72916666666666696</v>
      </c>
      <c r="G1004" s="115">
        <f t="shared" si="46"/>
        <v>2</v>
      </c>
      <c r="H1004" s="116" t="str" cm="1">
        <f t="array" ref="H1004">_xlfn.IFS((G1004&gt;=2)*(G1004&lt;=6), "Weekday", G1004=7, "Saturday", G1004=1, "Sunday")</f>
        <v>Weekday</v>
      </c>
      <c r="I1004" s="116">
        <f t="shared" si="47"/>
        <v>8</v>
      </c>
      <c r="J1004" s="116" t="str">
        <f t="shared" si="45"/>
        <v>High season</v>
      </c>
      <c r="K1004" s="117" t="str" cm="1">
        <f t="array" ref="K1004">_xlfn.IFS(AND(H1004="Weekday", J1004="High season"), VLOOKUP(B1004, high_weekday, 2, 0),
    AND(H1004="Saturday", J1004="High season"), VLOOKUP(B1004, high_saturday, 2, 0),
    AND(H1004="Sunday", J1004="High season"), VLOOKUP(B1004, high_sunday, 2, 0),
    AND(H1004="Weekday", J1004="Low season"), VLOOKUP(B1004, low_weekdays, 2, 0),
    AND(H1004="Saturday", J1004="Low season"), VLOOKUP(B1004, low_saturday, 2, 0),
    AND(H1004="Sunday", J1004="Low season"), VLOOKUP(B1004, low_sunday, 2, 0),
    TRUE, "error")</f>
        <v>Peak</v>
      </c>
    </row>
    <row r="1005" spans="1:11" x14ac:dyDescent="0.25">
      <c r="A1005" s="111">
        <v>45159</v>
      </c>
      <c r="B1005" s="86">
        <v>0.75</v>
      </c>
      <c r="C1005" s="91">
        <v>58</v>
      </c>
      <c r="D1005" s="118">
        <v>36</v>
      </c>
      <c r="E1005" s="119">
        <v>0.72916666666666696</v>
      </c>
      <c r="F1005" s="119">
        <v>0.75</v>
      </c>
      <c r="G1005" s="115">
        <f t="shared" si="46"/>
        <v>2</v>
      </c>
      <c r="H1005" s="116" t="str" cm="1">
        <f t="array" ref="H1005">_xlfn.IFS((G1005&gt;=2)*(G1005&lt;=6), "Weekday", G1005=7, "Saturday", G1005=1, "Sunday")</f>
        <v>Weekday</v>
      </c>
      <c r="I1005" s="116">
        <f t="shared" si="47"/>
        <v>8</v>
      </c>
      <c r="J1005" s="116" t="str">
        <f t="shared" si="45"/>
        <v>High season</v>
      </c>
      <c r="K1005" s="117" t="str" cm="1">
        <f t="array" ref="K1005">_xlfn.IFS(AND(H1005="Weekday", J1005="High season"), VLOOKUP(B1005, high_weekday, 2, 0),
    AND(H1005="Saturday", J1005="High season"), VLOOKUP(B1005, high_saturday, 2, 0),
    AND(H1005="Sunday", J1005="High season"), VLOOKUP(B1005, high_sunday, 2, 0),
    AND(H1005="Weekday", J1005="Low season"), VLOOKUP(B1005, low_weekdays, 2, 0),
    AND(H1005="Saturday", J1005="Low season"), VLOOKUP(B1005, low_saturday, 2, 0),
    AND(H1005="Sunday", J1005="Low season"), VLOOKUP(B1005, low_sunday, 2, 0),
    TRUE, "error")</f>
        <v>Peak</v>
      </c>
    </row>
    <row r="1006" spans="1:11" x14ac:dyDescent="0.25">
      <c r="A1006" s="111">
        <v>45159</v>
      </c>
      <c r="B1006" s="86">
        <v>0.77083333333333304</v>
      </c>
      <c r="C1006" s="91">
        <v>83</v>
      </c>
      <c r="D1006" s="118">
        <v>37</v>
      </c>
      <c r="E1006" s="119">
        <v>0.75</v>
      </c>
      <c r="F1006" s="119">
        <v>0.77083333333333304</v>
      </c>
      <c r="G1006" s="115">
        <f t="shared" si="46"/>
        <v>2</v>
      </c>
      <c r="H1006" s="116" t="str" cm="1">
        <f t="array" ref="H1006">_xlfn.IFS((G1006&gt;=2)*(G1006&lt;=6), "Weekday", G1006=7, "Saturday", G1006=1, "Sunday")</f>
        <v>Weekday</v>
      </c>
      <c r="I1006" s="116">
        <f t="shared" si="47"/>
        <v>8</v>
      </c>
      <c r="J1006" s="116" t="str">
        <f t="shared" si="45"/>
        <v>High season</v>
      </c>
      <c r="K1006" s="117" t="str" cm="1">
        <f t="array" ref="K1006">_xlfn.IFS(AND(H1006="Weekday", J1006="High season"), VLOOKUP(B1006, high_weekday, 2, 0),
    AND(H1006="Saturday", J1006="High season"), VLOOKUP(B1006, high_saturday, 2, 0),
    AND(H1006="Sunday", J1006="High season"), VLOOKUP(B1006, high_sunday, 2, 0),
    AND(H1006="Weekday", J1006="Low season"), VLOOKUP(B1006, low_weekdays, 2, 0),
    AND(H1006="Saturday", J1006="Low season"), VLOOKUP(B1006, low_saturday, 2, 0),
    AND(H1006="Sunday", J1006="Low season"), VLOOKUP(B1006, low_sunday, 2, 0),
    TRUE, "error")</f>
        <v>Peak</v>
      </c>
    </row>
    <row r="1007" spans="1:11" x14ac:dyDescent="0.25">
      <c r="A1007" s="111">
        <v>45159</v>
      </c>
      <c r="B1007" s="86">
        <v>0.79166666666666696</v>
      </c>
      <c r="C1007" s="91">
        <v>96</v>
      </c>
      <c r="D1007" s="118">
        <v>38</v>
      </c>
      <c r="E1007" s="119">
        <v>0.77083333333333304</v>
      </c>
      <c r="F1007" s="119">
        <v>0.79166666666666696</v>
      </c>
      <c r="G1007" s="115">
        <f t="shared" si="46"/>
        <v>2</v>
      </c>
      <c r="H1007" s="116" t="str" cm="1">
        <f t="array" ref="H1007">_xlfn.IFS((G1007&gt;=2)*(G1007&lt;=6), "Weekday", G1007=7, "Saturday", G1007=1, "Sunday")</f>
        <v>Weekday</v>
      </c>
      <c r="I1007" s="116">
        <f t="shared" si="47"/>
        <v>8</v>
      </c>
      <c r="J1007" s="116" t="str">
        <f t="shared" si="45"/>
        <v>High season</v>
      </c>
      <c r="K1007" s="117" t="str" cm="1">
        <f t="array" ref="K1007">_xlfn.IFS(AND(H1007="Weekday", J1007="High season"), VLOOKUP(B1007, high_weekday, 2, 0),
    AND(H1007="Saturday", J1007="High season"), VLOOKUP(B1007, high_saturday, 2, 0),
    AND(H1007="Sunday", J1007="High season"), VLOOKUP(B1007, high_sunday, 2, 0),
    AND(H1007="Weekday", J1007="Low season"), VLOOKUP(B1007, low_weekdays, 2, 0),
    AND(H1007="Saturday", J1007="Low season"), VLOOKUP(B1007, low_saturday, 2, 0),
    AND(H1007="Sunday", J1007="Low season"), VLOOKUP(B1007, low_sunday, 2, 0),
    TRUE, "error")</f>
        <v>Peak</v>
      </c>
    </row>
    <row r="1008" spans="1:11" x14ac:dyDescent="0.25">
      <c r="A1008" s="111">
        <v>45159</v>
      </c>
      <c r="B1008" s="86">
        <v>0.8125</v>
      </c>
      <c r="C1008" s="91">
        <v>86</v>
      </c>
      <c r="D1008" s="118">
        <v>39</v>
      </c>
      <c r="E1008" s="119">
        <v>0.79166666666666696</v>
      </c>
      <c r="F1008" s="119">
        <v>0.8125</v>
      </c>
      <c r="G1008" s="115">
        <f t="shared" si="46"/>
        <v>2</v>
      </c>
      <c r="H1008" s="116" t="str" cm="1">
        <f t="array" ref="H1008">_xlfn.IFS((G1008&gt;=2)*(G1008&lt;=6), "Weekday", G1008=7, "Saturday", G1008=1, "Sunday")</f>
        <v>Weekday</v>
      </c>
      <c r="I1008" s="116">
        <f t="shared" si="47"/>
        <v>8</v>
      </c>
      <c r="J1008" s="116" t="str">
        <f t="shared" si="45"/>
        <v>High season</v>
      </c>
      <c r="K1008" s="117" t="str" cm="1">
        <f t="array" ref="K1008">_xlfn.IFS(AND(H1008="Weekday", J1008="High season"), VLOOKUP(B1008, high_weekday, 2, 0),
    AND(H1008="Saturday", J1008="High season"), VLOOKUP(B1008, high_saturday, 2, 0),
    AND(H1008="Sunday", J1008="High season"), VLOOKUP(B1008, high_sunday, 2, 0),
    AND(H1008="Weekday", J1008="Low season"), VLOOKUP(B1008, low_weekdays, 2, 0),
    AND(H1008="Saturday", J1008="Low season"), VLOOKUP(B1008, low_saturday, 2, 0),
    AND(H1008="Sunday", J1008="Low season"), VLOOKUP(B1008, low_sunday, 2, 0),
    TRUE, "error")</f>
        <v>Standard</v>
      </c>
    </row>
    <row r="1009" spans="1:11" x14ac:dyDescent="0.25">
      <c r="A1009" s="111">
        <v>45159</v>
      </c>
      <c r="B1009" s="86">
        <v>0.83333333333333304</v>
      </c>
      <c r="C1009" s="91">
        <v>72</v>
      </c>
      <c r="D1009" s="118">
        <v>40</v>
      </c>
      <c r="E1009" s="119">
        <v>0.8125</v>
      </c>
      <c r="F1009" s="119">
        <v>0.83333333333333304</v>
      </c>
      <c r="G1009" s="115">
        <f t="shared" si="46"/>
        <v>2</v>
      </c>
      <c r="H1009" s="116" t="str" cm="1">
        <f t="array" ref="H1009">_xlfn.IFS((G1009&gt;=2)*(G1009&lt;=6), "Weekday", G1009=7, "Saturday", G1009=1, "Sunday")</f>
        <v>Weekday</v>
      </c>
      <c r="I1009" s="116">
        <f t="shared" si="47"/>
        <v>8</v>
      </c>
      <c r="J1009" s="116" t="str">
        <f t="shared" si="45"/>
        <v>High season</v>
      </c>
      <c r="K1009" s="117" t="str" cm="1">
        <f t="array" ref="K1009">_xlfn.IFS(AND(H1009="Weekday", J1009="High season"), VLOOKUP(B1009, high_weekday, 2, 0),
    AND(H1009="Saturday", J1009="High season"), VLOOKUP(B1009, high_saturday, 2, 0),
    AND(H1009="Sunday", J1009="High season"), VLOOKUP(B1009, high_sunday, 2, 0),
    AND(H1009="Weekday", J1009="Low season"), VLOOKUP(B1009, low_weekdays, 2, 0),
    AND(H1009="Saturday", J1009="Low season"), VLOOKUP(B1009, low_saturday, 2, 0),
    AND(H1009="Sunday", J1009="Low season"), VLOOKUP(B1009, low_sunday, 2, 0),
    TRUE, "error")</f>
        <v>Standard</v>
      </c>
    </row>
    <row r="1010" spans="1:11" x14ac:dyDescent="0.25">
      <c r="A1010" s="111">
        <v>45159</v>
      </c>
      <c r="B1010" s="86">
        <v>0.85416666666666696</v>
      </c>
      <c r="C1010" s="91">
        <v>27</v>
      </c>
      <c r="D1010" s="118">
        <v>41</v>
      </c>
      <c r="E1010" s="119">
        <v>0.83333333333333304</v>
      </c>
      <c r="F1010" s="119">
        <v>0.85416666666666696</v>
      </c>
      <c r="G1010" s="115">
        <f t="shared" si="46"/>
        <v>2</v>
      </c>
      <c r="H1010" s="116" t="str" cm="1">
        <f t="array" ref="H1010">_xlfn.IFS((G1010&gt;=2)*(G1010&lt;=6), "Weekday", G1010=7, "Saturday", G1010=1, "Sunday")</f>
        <v>Weekday</v>
      </c>
      <c r="I1010" s="116">
        <f t="shared" si="47"/>
        <v>8</v>
      </c>
      <c r="J1010" s="116" t="str">
        <f t="shared" si="45"/>
        <v>High season</v>
      </c>
      <c r="K1010" s="117" t="str" cm="1">
        <f t="array" ref="K1010">_xlfn.IFS(AND(H1010="Weekday", J1010="High season"), VLOOKUP(B1010, high_weekday, 2, 0),
    AND(H1010="Saturday", J1010="High season"), VLOOKUP(B1010, high_saturday, 2, 0),
    AND(H1010="Sunday", J1010="High season"), VLOOKUP(B1010, high_sunday, 2, 0),
    AND(H1010="Weekday", J1010="Low season"), VLOOKUP(B1010, low_weekdays, 2, 0),
    AND(H1010="Saturday", J1010="Low season"), VLOOKUP(B1010, low_saturday, 2, 0),
    AND(H1010="Sunday", J1010="Low season"), VLOOKUP(B1010, low_sunday, 2, 0),
    TRUE, "error")</f>
        <v>Standard</v>
      </c>
    </row>
    <row r="1011" spans="1:11" x14ac:dyDescent="0.25">
      <c r="A1011" s="111">
        <v>45159</v>
      </c>
      <c r="B1011" s="86">
        <v>0.875</v>
      </c>
      <c r="C1011" s="91">
        <v>53</v>
      </c>
      <c r="D1011" s="118">
        <v>42</v>
      </c>
      <c r="E1011" s="119">
        <v>0.85416666666666696</v>
      </c>
      <c r="F1011" s="119">
        <v>0.875</v>
      </c>
      <c r="G1011" s="115">
        <f t="shared" si="46"/>
        <v>2</v>
      </c>
      <c r="H1011" s="116" t="str" cm="1">
        <f t="array" ref="H1011">_xlfn.IFS((G1011&gt;=2)*(G1011&lt;=6), "Weekday", G1011=7, "Saturday", G1011=1, "Sunday")</f>
        <v>Weekday</v>
      </c>
      <c r="I1011" s="116">
        <f t="shared" si="47"/>
        <v>8</v>
      </c>
      <c r="J1011" s="116" t="str">
        <f t="shared" si="45"/>
        <v>High season</v>
      </c>
      <c r="K1011" s="117" t="str" cm="1">
        <f t="array" ref="K1011">_xlfn.IFS(AND(H1011="Weekday", J1011="High season"), VLOOKUP(B1011, high_weekday, 2, 0),
    AND(H1011="Saturday", J1011="High season"), VLOOKUP(B1011, high_saturday, 2, 0),
    AND(H1011="Sunday", J1011="High season"), VLOOKUP(B1011, high_sunday, 2, 0),
    AND(H1011="Weekday", J1011="Low season"), VLOOKUP(B1011, low_weekdays, 2, 0),
    AND(H1011="Saturday", J1011="Low season"), VLOOKUP(B1011, low_saturday, 2, 0),
    AND(H1011="Sunday", J1011="Low season"), VLOOKUP(B1011, low_sunday, 2, 0),
    TRUE, "error")</f>
        <v>Standard</v>
      </c>
    </row>
    <row r="1012" spans="1:11" x14ac:dyDescent="0.25">
      <c r="A1012" s="111">
        <v>45159</v>
      </c>
      <c r="B1012" s="86">
        <v>0.89583333333333304</v>
      </c>
      <c r="C1012" s="91">
        <v>75</v>
      </c>
      <c r="D1012" s="118">
        <v>43</v>
      </c>
      <c r="E1012" s="119">
        <v>0.875</v>
      </c>
      <c r="F1012" s="119">
        <v>0.89583333333333304</v>
      </c>
      <c r="G1012" s="115">
        <f t="shared" si="46"/>
        <v>2</v>
      </c>
      <c r="H1012" s="116" t="str" cm="1">
        <f t="array" ref="H1012">_xlfn.IFS((G1012&gt;=2)*(G1012&lt;=6), "Weekday", G1012=7, "Saturday", G1012=1, "Sunday")</f>
        <v>Weekday</v>
      </c>
      <c r="I1012" s="116">
        <f t="shared" si="47"/>
        <v>8</v>
      </c>
      <c r="J1012" s="116" t="str">
        <f t="shared" si="45"/>
        <v>High season</v>
      </c>
      <c r="K1012" s="117" t="str" cm="1">
        <f t="array" ref="K1012">_xlfn.IFS(AND(H1012="Weekday", J1012="High season"), VLOOKUP(B1012, high_weekday, 2, 0),
    AND(H1012="Saturday", J1012="High season"), VLOOKUP(B1012, high_saturday, 2, 0),
    AND(H1012="Sunday", J1012="High season"), VLOOKUP(B1012, high_sunday, 2, 0),
    AND(H1012="Weekday", J1012="Low season"), VLOOKUP(B1012, low_weekdays, 2, 0),
    AND(H1012="Saturday", J1012="Low season"), VLOOKUP(B1012, low_saturday, 2, 0),
    AND(H1012="Sunday", J1012="Low season"), VLOOKUP(B1012, low_sunday, 2, 0),
    TRUE, "error")</f>
        <v>Standard</v>
      </c>
    </row>
    <row r="1013" spans="1:11" x14ac:dyDescent="0.25">
      <c r="A1013" s="111">
        <v>45159</v>
      </c>
      <c r="B1013" s="86">
        <v>0.91666666666666696</v>
      </c>
      <c r="C1013" s="91">
        <v>41</v>
      </c>
      <c r="D1013" s="118">
        <v>44</v>
      </c>
      <c r="E1013" s="119">
        <v>0.89583333333333304</v>
      </c>
      <c r="F1013" s="119">
        <v>0.91666666666666696</v>
      </c>
      <c r="G1013" s="115">
        <f t="shared" si="46"/>
        <v>2</v>
      </c>
      <c r="H1013" s="116" t="str" cm="1">
        <f t="array" ref="H1013">_xlfn.IFS((G1013&gt;=2)*(G1013&lt;=6), "Weekday", G1013=7, "Saturday", G1013=1, "Sunday")</f>
        <v>Weekday</v>
      </c>
      <c r="I1013" s="116">
        <f t="shared" si="47"/>
        <v>8</v>
      </c>
      <c r="J1013" s="116" t="str">
        <f t="shared" si="45"/>
        <v>High season</v>
      </c>
      <c r="K1013" s="117" t="str" cm="1">
        <f t="array" ref="K1013">_xlfn.IFS(AND(H1013="Weekday", J1013="High season"), VLOOKUP(B1013, high_weekday, 2, 0),
    AND(H1013="Saturday", J1013="High season"), VLOOKUP(B1013, high_saturday, 2, 0),
    AND(H1013="Sunday", J1013="High season"), VLOOKUP(B1013, high_sunday, 2, 0),
    AND(H1013="Weekday", J1013="Low season"), VLOOKUP(B1013, low_weekdays, 2, 0),
    AND(H1013="Saturday", J1013="Low season"), VLOOKUP(B1013, low_saturday, 2, 0),
    AND(H1013="Sunday", J1013="Low season"), VLOOKUP(B1013, low_sunday, 2, 0),
    TRUE, "error")</f>
        <v>Standard</v>
      </c>
    </row>
    <row r="1014" spans="1:11" x14ac:dyDescent="0.25">
      <c r="A1014" s="111">
        <v>45159</v>
      </c>
      <c r="B1014" s="86">
        <v>0.9375</v>
      </c>
      <c r="C1014" s="91">
        <v>100</v>
      </c>
      <c r="D1014" s="118">
        <v>45</v>
      </c>
      <c r="E1014" s="119">
        <v>0.91666666666666696</v>
      </c>
      <c r="F1014" s="119">
        <v>0.9375</v>
      </c>
      <c r="G1014" s="115">
        <f t="shared" si="46"/>
        <v>2</v>
      </c>
      <c r="H1014" s="116" t="str" cm="1">
        <f t="array" ref="H1014">_xlfn.IFS((G1014&gt;=2)*(G1014&lt;=6), "Weekday", G1014=7, "Saturday", G1014=1, "Sunday")</f>
        <v>Weekday</v>
      </c>
      <c r="I1014" s="116">
        <f t="shared" si="47"/>
        <v>8</v>
      </c>
      <c r="J1014" s="116" t="str">
        <f t="shared" si="45"/>
        <v>High season</v>
      </c>
      <c r="K1014" s="117" t="str" cm="1">
        <f t="array" ref="K1014">_xlfn.IFS(AND(H1014="Weekday", J1014="High season"), VLOOKUP(B1014, high_weekday, 2, 0),
    AND(H1014="Saturday", J1014="High season"), VLOOKUP(B1014, high_saturday, 2, 0),
    AND(H1014="Sunday", J1014="High season"), VLOOKUP(B1014, high_sunday, 2, 0),
    AND(H1014="Weekday", J1014="Low season"), VLOOKUP(B1014, low_weekdays, 2, 0),
    AND(H1014="Saturday", J1014="Low season"), VLOOKUP(B1014, low_saturday, 2, 0),
    AND(H1014="Sunday", J1014="Low season"), VLOOKUP(B1014, low_sunday, 2, 0),
    TRUE, "error")</f>
        <v>Off-peak</v>
      </c>
    </row>
    <row r="1015" spans="1:11" x14ac:dyDescent="0.25">
      <c r="A1015" s="111">
        <v>45159</v>
      </c>
      <c r="B1015" s="86">
        <v>0.95833333333333304</v>
      </c>
      <c r="C1015" s="91">
        <v>25</v>
      </c>
      <c r="D1015" s="118">
        <v>46</v>
      </c>
      <c r="E1015" s="119">
        <v>0.9375</v>
      </c>
      <c r="F1015" s="119">
        <v>0.95833333333333304</v>
      </c>
      <c r="G1015" s="115">
        <f t="shared" si="46"/>
        <v>2</v>
      </c>
      <c r="H1015" s="116" t="str" cm="1">
        <f t="array" ref="H1015">_xlfn.IFS((G1015&gt;=2)*(G1015&lt;=6), "Weekday", G1015=7, "Saturday", G1015=1, "Sunday")</f>
        <v>Weekday</v>
      </c>
      <c r="I1015" s="116">
        <f t="shared" si="47"/>
        <v>8</v>
      </c>
      <c r="J1015" s="116" t="str">
        <f t="shared" si="45"/>
        <v>High season</v>
      </c>
      <c r="K1015" s="117" t="str" cm="1">
        <f t="array" ref="K1015">_xlfn.IFS(AND(H1015="Weekday", J1015="High season"), VLOOKUP(B1015, high_weekday, 2, 0),
    AND(H1015="Saturday", J1015="High season"), VLOOKUP(B1015, high_saturday, 2, 0),
    AND(H1015="Sunday", J1015="High season"), VLOOKUP(B1015, high_sunday, 2, 0),
    AND(H1015="Weekday", J1015="Low season"), VLOOKUP(B1015, low_weekdays, 2, 0),
    AND(H1015="Saturday", J1015="Low season"), VLOOKUP(B1015, low_saturday, 2, 0),
    AND(H1015="Sunday", J1015="Low season"), VLOOKUP(B1015, low_sunday, 2, 0),
    TRUE, "error")</f>
        <v>Off-peak</v>
      </c>
    </row>
    <row r="1016" spans="1:11" x14ac:dyDescent="0.25">
      <c r="A1016" s="111">
        <v>45159</v>
      </c>
      <c r="B1016" s="86">
        <v>0.97916666666666696</v>
      </c>
      <c r="C1016" s="91">
        <v>32</v>
      </c>
      <c r="D1016" s="118">
        <v>47</v>
      </c>
      <c r="E1016" s="119">
        <v>0.95833333333333304</v>
      </c>
      <c r="F1016" s="119">
        <v>0.97916666666666696</v>
      </c>
      <c r="G1016" s="115">
        <f t="shared" si="46"/>
        <v>2</v>
      </c>
      <c r="H1016" s="116" t="str" cm="1">
        <f t="array" ref="H1016">_xlfn.IFS((G1016&gt;=2)*(G1016&lt;=6), "Weekday", G1016=7, "Saturday", G1016=1, "Sunday")</f>
        <v>Weekday</v>
      </c>
      <c r="I1016" s="116">
        <f t="shared" si="47"/>
        <v>8</v>
      </c>
      <c r="J1016" s="116" t="str">
        <f t="shared" si="45"/>
        <v>High season</v>
      </c>
      <c r="K1016" s="117" t="str" cm="1">
        <f t="array" ref="K1016">_xlfn.IFS(AND(H1016="Weekday", J1016="High season"), VLOOKUP(B1016, high_weekday, 2, 0),
    AND(H1016="Saturday", J1016="High season"), VLOOKUP(B1016, high_saturday, 2, 0),
    AND(H1016="Sunday", J1016="High season"), VLOOKUP(B1016, high_sunday, 2, 0),
    AND(H1016="Weekday", J1016="Low season"), VLOOKUP(B1016, low_weekdays, 2, 0),
    AND(H1016="Saturday", J1016="Low season"), VLOOKUP(B1016, low_saturday, 2, 0),
    AND(H1016="Sunday", J1016="Low season"), VLOOKUP(B1016, low_sunday, 2, 0),
    TRUE, "error")</f>
        <v>Off-peak</v>
      </c>
    </row>
    <row r="1017" spans="1:11" x14ac:dyDescent="0.25">
      <c r="A1017" s="111">
        <v>45159</v>
      </c>
      <c r="B1017" s="86">
        <v>1</v>
      </c>
      <c r="C1017" s="91">
        <v>37</v>
      </c>
      <c r="D1017" s="118">
        <v>48</v>
      </c>
      <c r="E1017" s="119">
        <v>0.97916666666666696</v>
      </c>
      <c r="F1017" s="119">
        <v>1</v>
      </c>
      <c r="G1017" s="115">
        <f t="shared" si="46"/>
        <v>2</v>
      </c>
      <c r="H1017" s="116" t="str" cm="1">
        <f t="array" ref="H1017">_xlfn.IFS((G1017&gt;=2)*(G1017&lt;=6), "Weekday", G1017=7, "Saturday", G1017=1, "Sunday")</f>
        <v>Weekday</v>
      </c>
      <c r="I1017" s="116">
        <f t="shared" si="47"/>
        <v>8</v>
      </c>
      <c r="J1017" s="116" t="str">
        <f t="shared" si="45"/>
        <v>High season</v>
      </c>
      <c r="K1017" s="117" t="str" cm="1">
        <f t="array" ref="K1017">_xlfn.IFS(AND(H1017="Weekday", J1017="High season"), VLOOKUP(B1017, high_weekday, 2, 0),
    AND(H1017="Saturday", J1017="High season"), VLOOKUP(B1017, high_saturday, 2, 0),
    AND(H1017="Sunday", J1017="High season"), VLOOKUP(B1017, high_sunday, 2, 0),
    AND(H1017="Weekday", J1017="Low season"), VLOOKUP(B1017, low_weekdays, 2, 0),
    AND(H1017="Saturday", J1017="Low season"), VLOOKUP(B1017, low_saturday, 2, 0),
    AND(H1017="Sunday", J1017="Low season"), VLOOKUP(B1017, low_sunday, 2, 0),
    TRUE, "error")</f>
        <v>Off-peak</v>
      </c>
    </row>
    <row r="1018" spans="1:11" x14ac:dyDescent="0.25">
      <c r="A1018" s="111">
        <v>45160</v>
      </c>
      <c r="B1018" s="86">
        <v>2.0833333333333332E-2</v>
      </c>
      <c r="C1018" s="91">
        <v>12</v>
      </c>
      <c r="D1018" s="118">
        <v>1</v>
      </c>
      <c r="E1018" s="119">
        <v>0</v>
      </c>
      <c r="F1018" s="119">
        <v>2.0833333333333332E-2</v>
      </c>
      <c r="G1018" s="115">
        <f t="shared" si="46"/>
        <v>3</v>
      </c>
      <c r="H1018" s="116" t="str" cm="1">
        <f t="array" ref="H1018">_xlfn.IFS((G1018&gt;=2)*(G1018&lt;=6), "Weekday", G1018=7, "Saturday", G1018=1, "Sunday")</f>
        <v>Weekday</v>
      </c>
      <c r="I1018" s="116">
        <f t="shared" si="47"/>
        <v>8</v>
      </c>
      <c r="J1018" s="116" t="str">
        <f t="shared" ref="J1018:J1081" si="48">IF(AND(I1018&gt;6, I1018&lt;9), "High season", "Low season")</f>
        <v>High season</v>
      </c>
      <c r="K1018" s="117" t="str" cm="1">
        <f t="array" ref="K1018">_xlfn.IFS(AND(H1018="Weekday", J1018="High season"), VLOOKUP(B1018, high_weekday, 2, 0),
    AND(H1018="Saturday", J1018="High season"), VLOOKUP(B1018, high_saturday, 2, 0),
    AND(H1018="Sunday", J1018="High season"), VLOOKUP(B1018, high_sunday, 2, 0),
    AND(H1018="Weekday", J1018="Low season"), VLOOKUP(B1018, low_weekdays, 2, 0),
    AND(H1018="Saturday", J1018="Low season"), VLOOKUP(B1018, low_saturday, 2, 0),
    AND(H1018="Sunday", J1018="Low season"), VLOOKUP(B1018, low_sunday, 2, 0),
    TRUE, "error")</f>
        <v>Off-peak</v>
      </c>
    </row>
    <row r="1019" spans="1:11" x14ac:dyDescent="0.25">
      <c r="A1019" s="111">
        <v>45160</v>
      </c>
      <c r="B1019" s="86">
        <v>4.1666666666666664E-2</v>
      </c>
      <c r="C1019" s="91">
        <v>10</v>
      </c>
      <c r="D1019" s="118">
        <v>2</v>
      </c>
      <c r="E1019" s="119">
        <v>2.0833333333333332E-2</v>
      </c>
      <c r="F1019" s="119">
        <v>4.1666666666666664E-2</v>
      </c>
      <c r="G1019" s="115">
        <f t="shared" ref="G1019:G1082" si="49">WEEKDAY(A1019)</f>
        <v>3</v>
      </c>
      <c r="H1019" s="116" t="str" cm="1">
        <f t="array" ref="H1019">_xlfn.IFS((G1019&gt;=2)*(G1019&lt;=6), "Weekday", G1019=7, "Saturday", G1019=1, "Sunday")</f>
        <v>Weekday</v>
      </c>
      <c r="I1019" s="116">
        <f t="shared" ref="I1019:I1082" si="50">MONTH(A1019)</f>
        <v>8</v>
      </c>
      <c r="J1019" s="116" t="str">
        <f t="shared" si="48"/>
        <v>High season</v>
      </c>
      <c r="K1019" s="117" t="str" cm="1">
        <f t="array" ref="K1019">_xlfn.IFS(AND(H1019="Weekday", J1019="High season"), VLOOKUP(B1019, high_weekday, 2, 0),
    AND(H1019="Saturday", J1019="High season"), VLOOKUP(B1019, high_saturday, 2, 0),
    AND(H1019="Sunday", J1019="High season"), VLOOKUP(B1019, high_sunday, 2, 0),
    AND(H1019="Weekday", J1019="Low season"), VLOOKUP(B1019, low_weekdays, 2, 0),
    AND(H1019="Saturday", J1019="Low season"), VLOOKUP(B1019, low_saturday, 2, 0),
    AND(H1019="Sunday", J1019="Low season"), VLOOKUP(B1019, low_sunday, 2, 0),
    TRUE, "error")</f>
        <v>Off-peak</v>
      </c>
    </row>
    <row r="1020" spans="1:11" x14ac:dyDescent="0.25">
      <c r="A1020" s="111">
        <v>45160</v>
      </c>
      <c r="B1020" s="86">
        <v>6.25E-2</v>
      </c>
      <c r="C1020" s="91">
        <v>81</v>
      </c>
      <c r="D1020" s="118">
        <v>3</v>
      </c>
      <c r="E1020" s="119">
        <v>4.1666666666666664E-2</v>
      </c>
      <c r="F1020" s="119">
        <v>6.25E-2</v>
      </c>
      <c r="G1020" s="115">
        <f t="shared" si="49"/>
        <v>3</v>
      </c>
      <c r="H1020" s="116" t="str" cm="1">
        <f t="array" ref="H1020">_xlfn.IFS((G1020&gt;=2)*(G1020&lt;=6), "Weekday", G1020=7, "Saturday", G1020=1, "Sunday")</f>
        <v>Weekday</v>
      </c>
      <c r="I1020" s="116">
        <f t="shared" si="50"/>
        <v>8</v>
      </c>
      <c r="J1020" s="116" t="str">
        <f t="shared" si="48"/>
        <v>High season</v>
      </c>
      <c r="K1020" s="117" t="str" cm="1">
        <f t="array" ref="K1020">_xlfn.IFS(AND(H1020="Weekday", J1020="High season"), VLOOKUP(B1020, high_weekday, 2, 0),
    AND(H1020="Saturday", J1020="High season"), VLOOKUP(B1020, high_saturday, 2, 0),
    AND(H1020="Sunday", J1020="High season"), VLOOKUP(B1020, high_sunday, 2, 0),
    AND(H1020="Weekday", J1020="Low season"), VLOOKUP(B1020, low_weekdays, 2, 0),
    AND(H1020="Saturday", J1020="Low season"), VLOOKUP(B1020, low_saturday, 2, 0),
    AND(H1020="Sunday", J1020="Low season"), VLOOKUP(B1020, low_sunday, 2, 0),
    TRUE, "error")</f>
        <v>Off-peak</v>
      </c>
    </row>
    <row r="1021" spans="1:11" x14ac:dyDescent="0.25">
      <c r="A1021" s="111">
        <v>45160</v>
      </c>
      <c r="B1021" s="86">
        <v>8.3333333333333301E-2</v>
      </c>
      <c r="C1021" s="91">
        <v>34</v>
      </c>
      <c r="D1021" s="118">
        <v>4</v>
      </c>
      <c r="E1021" s="119">
        <v>6.25E-2</v>
      </c>
      <c r="F1021" s="119">
        <v>8.3333333333333301E-2</v>
      </c>
      <c r="G1021" s="115">
        <f t="shared" si="49"/>
        <v>3</v>
      </c>
      <c r="H1021" s="116" t="str" cm="1">
        <f t="array" ref="H1021">_xlfn.IFS((G1021&gt;=2)*(G1021&lt;=6), "Weekday", G1021=7, "Saturday", G1021=1, "Sunday")</f>
        <v>Weekday</v>
      </c>
      <c r="I1021" s="116">
        <f t="shared" si="50"/>
        <v>8</v>
      </c>
      <c r="J1021" s="116" t="str">
        <f t="shared" si="48"/>
        <v>High season</v>
      </c>
      <c r="K1021" s="117" t="str" cm="1">
        <f t="array" ref="K1021">_xlfn.IFS(AND(H1021="Weekday", J1021="High season"), VLOOKUP(B1021, high_weekday, 2, 0),
    AND(H1021="Saturday", J1021="High season"), VLOOKUP(B1021, high_saturday, 2, 0),
    AND(H1021="Sunday", J1021="High season"), VLOOKUP(B1021, high_sunday, 2, 0),
    AND(H1021="Weekday", J1021="Low season"), VLOOKUP(B1021, low_weekdays, 2, 0),
    AND(H1021="Saturday", J1021="Low season"), VLOOKUP(B1021, low_saturday, 2, 0),
    AND(H1021="Sunday", J1021="Low season"), VLOOKUP(B1021, low_sunday, 2, 0),
    TRUE, "error")</f>
        <v>Off-peak</v>
      </c>
    </row>
    <row r="1022" spans="1:11" x14ac:dyDescent="0.25">
      <c r="A1022" s="111">
        <v>45160</v>
      </c>
      <c r="B1022" s="86">
        <v>0.104166666666667</v>
      </c>
      <c r="C1022" s="91">
        <v>67</v>
      </c>
      <c r="D1022" s="118">
        <v>5</v>
      </c>
      <c r="E1022" s="119">
        <v>8.3333333333333301E-2</v>
      </c>
      <c r="F1022" s="119">
        <v>0.104166666666667</v>
      </c>
      <c r="G1022" s="115">
        <f t="shared" si="49"/>
        <v>3</v>
      </c>
      <c r="H1022" s="116" t="str" cm="1">
        <f t="array" ref="H1022">_xlfn.IFS((G1022&gt;=2)*(G1022&lt;=6), "Weekday", G1022=7, "Saturday", G1022=1, "Sunday")</f>
        <v>Weekday</v>
      </c>
      <c r="I1022" s="116">
        <f t="shared" si="50"/>
        <v>8</v>
      </c>
      <c r="J1022" s="116" t="str">
        <f t="shared" si="48"/>
        <v>High season</v>
      </c>
      <c r="K1022" s="117" t="str" cm="1">
        <f t="array" ref="K1022">_xlfn.IFS(AND(H1022="Weekday", J1022="High season"), VLOOKUP(B1022, high_weekday, 2, 0),
    AND(H1022="Saturday", J1022="High season"), VLOOKUP(B1022, high_saturday, 2, 0),
    AND(H1022="Sunday", J1022="High season"), VLOOKUP(B1022, high_sunday, 2, 0),
    AND(H1022="Weekday", J1022="Low season"), VLOOKUP(B1022, low_weekdays, 2, 0),
    AND(H1022="Saturday", J1022="Low season"), VLOOKUP(B1022, low_saturday, 2, 0),
    AND(H1022="Sunday", J1022="Low season"), VLOOKUP(B1022, low_sunday, 2, 0),
    TRUE, "error")</f>
        <v>Off-peak</v>
      </c>
    </row>
    <row r="1023" spans="1:11" x14ac:dyDescent="0.25">
      <c r="A1023" s="111">
        <v>45160</v>
      </c>
      <c r="B1023" s="86">
        <v>0.125</v>
      </c>
      <c r="C1023" s="91">
        <v>26</v>
      </c>
      <c r="D1023" s="118">
        <v>6</v>
      </c>
      <c r="E1023" s="119">
        <v>0.104166666666667</v>
      </c>
      <c r="F1023" s="119">
        <v>0.125</v>
      </c>
      <c r="G1023" s="115">
        <f t="shared" si="49"/>
        <v>3</v>
      </c>
      <c r="H1023" s="116" t="str" cm="1">
        <f t="array" ref="H1023">_xlfn.IFS((G1023&gt;=2)*(G1023&lt;=6), "Weekday", G1023=7, "Saturday", G1023=1, "Sunday")</f>
        <v>Weekday</v>
      </c>
      <c r="I1023" s="116">
        <f t="shared" si="50"/>
        <v>8</v>
      </c>
      <c r="J1023" s="116" t="str">
        <f t="shared" si="48"/>
        <v>High season</v>
      </c>
      <c r="K1023" s="117" t="str" cm="1">
        <f t="array" ref="K1023">_xlfn.IFS(AND(H1023="Weekday", J1023="High season"), VLOOKUP(B1023, high_weekday, 2, 0),
    AND(H1023="Saturday", J1023="High season"), VLOOKUP(B1023, high_saturday, 2, 0),
    AND(H1023="Sunday", J1023="High season"), VLOOKUP(B1023, high_sunday, 2, 0),
    AND(H1023="Weekday", J1023="Low season"), VLOOKUP(B1023, low_weekdays, 2, 0),
    AND(H1023="Saturday", J1023="Low season"), VLOOKUP(B1023, low_saturday, 2, 0),
    AND(H1023="Sunday", J1023="Low season"), VLOOKUP(B1023, low_sunday, 2, 0),
    TRUE, "error")</f>
        <v>Off-peak</v>
      </c>
    </row>
    <row r="1024" spans="1:11" x14ac:dyDescent="0.25">
      <c r="A1024" s="111">
        <v>45160</v>
      </c>
      <c r="B1024" s="86">
        <v>0.14583333333333301</v>
      </c>
      <c r="C1024" s="91">
        <v>22</v>
      </c>
      <c r="D1024" s="118">
        <v>7</v>
      </c>
      <c r="E1024" s="119">
        <v>0.125</v>
      </c>
      <c r="F1024" s="119">
        <v>0.14583333333333301</v>
      </c>
      <c r="G1024" s="115">
        <f t="shared" si="49"/>
        <v>3</v>
      </c>
      <c r="H1024" s="116" t="str" cm="1">
        <f t="array" ref="H1024">_xlfn.IFS((G1024&gt;=2)*(G1024&lt;=6), "Weekday", G1024=7, "Saturday", G1024=1, "Sunday")</f>
        <v>Weekday</v>
      </c>
      <c r="I1024" s="116">
        <f t="shared" si="50"/>
        <v>8</v>
      </c>
      <c r="J1024" s="116" t="str">
        <f t="shared" si="48"/>
        <v>High season</v>
      </c>
      <c r="K1024" s="117" t="str" cm="1">
        <f t="array" ref="K1024">_xlfn.IFS(AND(H1024="Weekday", J1024="High season"), VLOOKUP(B1024, high_weekday, 2, 0),
    AND(H1024="Saturday", J1024="High season"), VLOOKUP(B1024, high_saturday, 2, 0),
    AND(H1024="Sunday", J1024="High season"), VLOOKUP(B1024, high_sunday, 2, 0),
    AND(H1024="Weekday", J1024="Low season"), VLOOKUP(B1024, low_weekdays, 2, 0),
    AND(H1024="Saturday", J1024="Low season"), VLOOKUP(B1024, low_saturday, 2, 0),
    AND(H1024="Sunday", J1024="Low season"), VLOOKUP(B1024, low_sunday, 2, 0),
    TRUE, "error")</f>
        <v>Off-peak</v>
      </c>
    </row>
    <row r="1025" spans="1:11" x14ac:dyDescent="0.25">
      <c r="A1025" s="111">
        <v>45160</v>
      </c>
      <c r="B1025" s="86">
        <v>0.16666666666666699</v>
      </c>
      <c r="C1025" s="91">
        <v>69</v>
      </c>
      <c r="D1025" s="118">
        <v>8</v>
      </c>
      <c r="E1025" s="119">
        <v>0.14583333333333301</v>
      </c>
      <c r="F1025" s="119">
        <v>0.16666666666666699</v>
      </c>
      <c r="G1025" s="115">
        <f t="shared" si="49"/>
        <v>3</v>
      </c>
      <c r="H1025" s="116" t="str" cm="1">
        <f t="array" ref="H1025">_xlfn.IFS((G1025&gt;=2)*(G1025&lt;=6), "Weekday", G1025=7, "Saturday", G1025=1, "Sunday")</f>
        <v>Weekday</v>
      </c>
      <c r="I1025" s="116">
        <f t="shared" si="50"/>
        <v>8</v>
      </c>
      <c r="J1025" s="116" t="str">
        <f t="shared" si="48"/>
        <v>High season</v>
      </c>
      <c r="K1025" s="117" t="str" cm="1">
        <f t="array" ref="K1025">_xlfn.IFS(AND(H1025="Weekday", J1025="High season"), VLOOKUP(B1025, high_weekday, 2, 0),
    AND(H1025="Saturday", J1025="High season"), VLOOKUP(B1025, high_saturday, 2, 0),
    AND(H1025="Sunday", J1025="High season"), VLOOKUP(B1025, high_sunday, 2, 0),
    AND(H1025="Weekday", J1025="Low season"), VLOOKUP(B1025, low_weekdays, 2, 0),
    AND(H1025="Saturday", J1025="Low season"), VLOOKUP(B1025, low_saturday, 2, 0),
    AND(H1025="Sunday", J1025="Low season"), VLOOKUP(B1025, low_sunday, 2, 0),
    TRUE, "error")</f>
        <v>Off-peak</v>
      </c>
    </row>
    <row r="1026" spans="1:11" x14ac:dyDescent="0.25">
      <c r="A1026" s="111">
        <v>45160</v>
      </c>
      <c r="B1026" s="86">
        <v>0.1875</v>
      </c>
      <c r="C1026" s="91">
        <v>88</v>
      </c>
      <c r="D1026" s="118">
        <v>9</v>
      </c>
      <c r="E1026" s="119">
        <v>0.16666666666666699</v>
      </c>
      <c r="F1026" s="119">
        <v>0.1875</v>
      </c>
      <c r="G1026" s="115">
        <f t="shared" si="49"/>
        <v>3</v>
      </c>
      <c r="H1026" s="116" t="str" cm="1">
        <f t="array" ref="H1026">_xlfn.IFS((G1026&gt;=2)*(G1026&lt;=6), "Weekday", G1026=7, "Saturday", G1026=1, "Sunday")</f>
        <v>Weekday</v>
      </c>
      <c r="I1026" s="116">
        <f t="shared" si="50"/>
        <v>8</v>
      </c>
      <c r="J1026" s="116" t="str">
        <f t="shared" si="48"/>
        <v>High season</v>
      </c>
      <c r="K1026" s="117" t="str" cm="1">
        <f t="array" ref="K1026">_xlfn.IFS(AND(H1026="Weekday", J1026="High season"), VLOOKUP(B1026, high_weekday, 2, 0),
    AND(H1026="Saturday", J1026="High season"), VLOOKUP(B1026, high_saturday, 2, 0),
    AND(H1026="Sunday", J1026="High season"), VLOOKUP(B1026, high_sunday, 2, 0),
    AND(H1026="Weekday", J1026="Low season"), VLOOKUP(B1026, low_weekdays, 2, 0),
    AND(H1026="Saturday", J1026="Low season"), VLOOKUP(B1026, low_saturday, 2, 0),
    AND(H1026="Sunday", J1026="Low season"), VLOOKUP(B1026, low_sunday, 2, 0),
    TRUE, "error")</f>
        <v>Off-peak</v>
      </c>
    </row>
    <row r="1027" spans="1:11" x14ac:dyDescent="0.25">
      <c r="A1027" s="111">
        <v>45160</v>
      </c>
      <c r="B1027" s="86">
        <v>0.20833333333333301</v>
      </c>
      <c r="C1027" s="91">
        <v>15</v>
      </c>
      <c r="D1027" s="118">
        <v>10</v>
      </c>
      <c r="E1027" s="119">
        <v>0.1875</v>
      </c>
      <c r="F1027" s="119">
        <v>0.20833333333333301</v>
      </c>
      <c r="G1027" s="115">
        <f t="shared" si="49"/>
        <v>3</v>
      </c>
      <c r="H1027" s="116" t="str" cm="1">
        <f t="array" ref="H1027">_xlfn.IFS((G1027&gt;=2)*(G1027&lt;=6), "Weekday", G1027=7, "Saturday", G1027=1, "Sunday")</f>
        <v>Weekday</v>
      </c>
      <c r="I1027" s="116">
        <f t="shared" si="50"/>
        <v>8</v>
      </c>
      <c r="J1027" s="116" t="str">
        <f t="shared" si="48"/>
        <v>High season</v>
      </c>
      <c r="K1027" s="117" t="str" cm="1">
        <f t="array" ref="K1027">_xlfn.IFS(AND(H1027="Weekday", J1027="High season"), VLOOKUP(B1027, high_weekday, 2, 0),
    AND(H1027="Saturday", J1027="High season"), VLOOKUP(B1027, high_saturday, 2, 0),
    AND(H1027="Sunday", J1027="High season"), VLOOKUP(B1027, high_sunday, 2, 0),
    AND(H1027="Weekday", J1027="Low season"), VLOOKUP(B1027, low_weekdays, 2, 0),
    AND(H1027="Saturday", J1027="Low season"), VLOOKUP(B1027, low_saturday, 2, 0),
    AND(H1027="Sunday", J1027="Low season"), VLOOKUP(B1027, low_sunday, 2, 0),
    TRUE, "error")</f>
        <v>Off-peak</v>
      </c>
    </row>
    <row r="1028" spans="1:11" x14ac:dyDescent="0.25">
      <c r="A1028" s="111">
        <v>45160</v>
      </c>
      <c r="B1028" s="86">
        <v>0.22916666666666699</v>
      </c>
      <c r="C1028" s="91">
        <v>22</v>
      </c>
      <c r="D1028" s="118">
        <v>11</v>
      </c>
      <c r="E1028" s="119">
        <v>0.20833333333333301</v>
      </c>
      <c r="F1028" s="119">
        <v>0.22916666666666699</v>
      </c>
      <c r="G1028" s="115">
        <f t="shared" si="49"/>
        <v>3</v>
      </c>
      <c r="H1028" s="116" t="str" cm="1">
        <f t="array" ref="H1028">_xlfn.IFS((G1028&gt;=2)*(G1028&lt;=6), "Weekday", G1028=7, "Saturday", G1028=1, "Sunday")</f>
        <v>Weekday</v>
      </c>
      <c r="I1028" s="116">
        <f t="shared" si="50"/>
        <v>8</v>
      </c>
      <c r="J1028" s="116" t="str">
        <f t="shared" si="48"/>
        <v>High season</v>
      </c>
      <c r="K1028" s="117" t="str" cm="1">
        <f t="array" ref="K1028">_xlfn.IFS(AND(H1028="Weekday", J1028="High season"), VLOOKUP(B1028, high_weekday, 2, 0),
    AND(H1028="Saturday", J1028="High season"), VLOOKUP(B1028, high_saturday, 2, 0),
    AND(H1028="Sunday", J1028="High season"), VLOOKUP(B1028, high_sunday, 2, 0),
    AND(H1028="Weekday", J1028="Low season"), VLOOKUP(B1028, low_weekdays, 2, 0),
    AND(H1028="Saturday", J1028="Low season"), VLOOKUP(B1028, low_saturday, 2, 0),
    AND(H1028="Sunday", J1028="Low season"), VLOOKUP(B1028, low_sunday, 2, 0),
    TRUE, "error")</f>
        <v>Off-peak</v>
      </c>
    </row>
    <row r="1029" spans="1:11" x14ac:dyDescent="0.25">
      <c r="A1029" s="111">
        <v>45160</v>
      </c>
      <c r="B1029" s="86">
        <v>0.25</v>
      </c>
      <c r="C1029" s="91">
        <v>20</v>
      </c>
      <c r="D1029" s="118">
        <v>12</v>
      </c>
      <c r="E1029" s="119">
        <v>0.22916666666666699</v>
      </c>
      <c r="F1029" s="119">
        <v>0.25</v>
      </c>
      <c r="G1029" s="115">
        <f t="shared" si="49"/>
        <v>3</v>
      </c>
      <c r="H1029" s="116" t="str" cm="1">
        <f t="array" ref="H1029">_xlfn.IFS((G1029&gt;=2)*(G1029&lt;=6), "Weekday", G1029=7, "Saturday", G1029=1, "Sunday")</f>
        <v>Weekday</v>
      </c>
      <c r="I1029" s="116">
        <f t="shared" si="50"/>
        <v>8</v>
      </c>
      <c r="J1029" s="116" t="str">
        <f t="shared" si="48"/>
        <v>High season</v>
      </c>
      <c r="K1029" s="117" t="str" cm="1">
        <f t="array" ref="K1029">_xlfn.IFS(AND(H1029="Weekday", J1029="High season"), VLOOKUP(B1029, high_weekday, 2, 0),
    AND(H1029="Saturday", J1029="High season"), VLOOKUP(B1029, high_saturday, 2, 0),
    AND(H1029="Sunday", J1029="High season"), VLOOKUP(B1029, high_sunday, 2, 0),
    AND(H1029="Weekday", J1029="Low season"), VLOOKUP(B1029, low_weekdays, 2, 0),
    AND(H1029="Saturday", J1029="Low season"), VLOOKUP(B1029, low_saturday, 2, 0),
    AND(H1029="Sunday", J1029="Low season"), VLOOKUP(B1029, low_sunday, 2, 0),
    TRUE, "error")</f>
        <v>Off-peak</v>
      </c>
    </row>
    <row r="1030" spans="1:11" x14ac:dyDescent="0.25">
      <c r="A1030" s="111">
        <v>45160</v>
      </c>
      <c r="B1030" s="86">
        <v>0.27083333333333298</v>
      </c>
      <c r="C1030" s="91">
        <v>93</v>
      </c>
      <c r="D1030" s="118">
        <v>13</v>
      </c>
      <c r="E1030" s="119">
        <v>0.25</v>
      </c>
      <c r="F1030" s="119">
        <v>0.27083333333333298</v>
      </c>
      <c r="G1030" s="115">
        <f t="shared" si="49"/>
        <v>3</v>
      </c>
      <c r="H1030" s="116" t="str" cm="1">
        <f t="array" ref="H1030">_xlfn.IFS((G1030&gt;=2)*(G1030&lt;=6), "Weekday", G1030=7, "Saturday", G1030=1, "Sunday")</f>
        <v>Weekday</v>
      </c>
      <c r="I1030" s="116">
        <f t="shared" si="50"/>
        <v>8</v>
      </c>
      <c r="J1030" s="116" t="str">
        <f t="shared" si="48"/>
        <v>High season</v>
      </c>
      <c r="K1030" s="117" t="str" cm="1">
        <f t="array" ref="K1030">_xlfn.IFS(AND(H1030="Weekday", J1030="High season"), VLOOKUP(B1030, high_weekday, 2, 0),
    AND(H1030="Saturday", J1030="High season"), VLOOKUP(B1030, high_saturday, 2, 0),
    AND(H1030="Sunday", J1030="High season"), VLOOKUP(B1030, high_sunday, 2, 0),
    AND(H1030="Weekday", J1030="Low season"), VLOOKUP(B1030, low_weekdays, 2, 0),
    AND(H1030="Saturday", J1030="Low season"), VLOOKUP(B1030, low_saturday, 2, 0),
    AND(H1030="Sunday", J1030="Low season"), VLOOKUP(B1030, low_sunday, 2, 0),
    TRUE, "error")</f>
        <v>Peak</v>
      </c>
    </row>
    <row r="1031" spans="1:11" x14ac:dyDescent="0.25">
      <c r="A1031" s="111">
        <v>45160</v>
      </c>
      <c r="B1031" s="86">
        <v>0.29166666666666702</v>
      </c>
      <c r="C1031" s="91">
        <v>95</v>
      </c>
      <c r="D1031" s="118">
        <v>14</v>
      </c>
      <c r="E1031" s="119">
        <v>0.27083333333333298</v>
      </c>
      <c r="F1031" s="119">
        <v>0.29166666666666702</v>
      </c>
      <c r="G1031" s="115">
        <f t="shared" si="49"/>
        <v>3</v>
      </c>
      <c r="H1031" s="116" t="str" cm="1">
        <f t="array" ref="H1031">_xlfn.IFS((G1031&gt;=2)*(G1031&lt;=6), "Weekday", G1031=7, "Saturday", G1031=1, "Sunday")</f>
        <v>Weekday</v>
      </c>
      <c r="I1031" s="116">
        <f t="shared" si="50"/>
        <v>8</v>
      </c>
      <c r="J1031" s="116" t="str">
        <f t="shared" si="48"/>
        <v>High season</v>
      </c>
      <c r="K1031" s="117" t="str" cm="1">
        <f t="array" ref="K1031">_xlfn.IFS(AND(H1031="Weekday", J1031="High season"), VLOOKUP(B1031, high_weekday, 2, 0),
    AND(H1031="Saturday", J1031="High season"), VLOOKUP(B1031, high_saturday, 2, 0),
    AND(H1031="Sunday", J1031="High season"), VLOOKUP(B1031, high_sunday, 2, 0),
    AND(H1031="Weekday", J1031="Low season"), VLOOKUP(B1031, low_weekdays, 2, 0),
    AND(H1031="Saturday", J1031="Low season"), VLOOKUP(B1031, low_saturday, 2, 0),
    AND(H1031="Sunday", J1031="Low season"), VLOOKUP(B1031, low_sunday, 2, 0),
    TRUE, "error")</f>
        <v>Peak</v>
      </c>
    </row>
    <row r="1032" spans="1:11" x14ac:dyDescent="0.25">
      <c r="A1032" s="111">
        <v>45160</v>
      </c>
      <c r="B1032" s="86">
        <v>0.3125</v>
      </c>
      <c r="C1032" s="91">
        <v>89</v>
      </c>
      <c r="D1032" s="118">
        <v>15</v>
      </c>
      <c r="E1032" s="119">
        <v>0.29166666666666702</v>
      </c>
      <c r="F1032" s="119">
        <v>0.3125</v>
      </c>
      <c r="G1032" s="115">
        <f t="shared" si="49"/>
        <v>3</v>
      </c>
      <c r="H1032" s="116" t="str" cm="1">
        <f t="array" ref="H1032">_xlfn.IFS((G1032&gt;=2)*(G1032&lt;=6), "Weekday", G1032=7, "Saturday", G1032=1, "Sunday")</f>
        <v>Weekday</v>
      </c>
      <c r="I1032" s="116">
        <f t="shared" si="50"/>
        <v>8</v>
      </c>
      <c r="J1032" s="116" t="str">
        <f t="shared" si="48"/>
        <v>High season</v>
      </c>
      <c r="K1032" s="117" t="str" cm="1">
        <f t="array" ref="K1032">_xlfn.IFS(AND(H1032="Weekday", J1032="High season"), VLOOKUP(B1032, high_weekday, 2, 0),
    AND(H1032="Saturday", J1032="High season"), VLOOKUP(B1032, high_saturday, 2, 0),
    AND(H1032="Sunday", J1032="High season"), VLOOKUP(B1032, high_sunday, 2, 0),
    AND(H1032="Weekday", J1032="Low season"), VLOOKUP(B1032, low_weekdays, 2, 0),
    AND(H1032="Saturday", J1032="Low season"), VLOOKUP(B1032, low_saturday, 2, 0),
    AND(H1032="Sunday", J1032="Low season"), VLOOKUP(B1032, low_sunday, 2, 0),
    TRUE, "error")</f>
        <v>Peak</v>
      </c>
    </row>
    <row r="1033" spans="1:11" x14ac:dyDescent="0.25">
      <c r="A1033" s="111">
        <v>45160</v>
      </c>
      <c r="B1033" s="86">
        <v>0.33333333333333298</v>
      </c>
      <c r="C1033" s="91">
        <v>86</v>
      </c>
      <c r="D1033" s="118">
        <v>16</v>
      </c>
      <c r="E1033" s="119">
        <v>0.3125</v>
      </c>
      <c r="F1033" s="119">
        <v>0.33333333333333298</v>
      </c>
      <c r="G1033" s="115">
        <f t="shared" si="49"/>
        <v>3</v>
      </c>
      <c r="H1033" s="116" t="str" cm="1">
        <f t="array" ref="H1033">_xlfn.IFS((G1033&gt;=2)*(G1033&lt;=6), "Weekday", G1033=7, "Saturday", G1033=1, "Sunday")</f>
        <v>Weekday</v>
      </c>
      <c r="I1033" s="116">
        <f t="shared" si="50"/>
        <v>8</v>
      </c>
      <c r="J1033" s="116" t="str">
        <f t="shared" si="48"/>
        <v>High season</v>
      </c>
      <c r="K1033" s="117" t="str" cm="1">
        <f t="array" ref="K1033">_xlfn.IFS(AND(H1033="Weekday", J1033="High season"), VLOOKUP(B1033, high_weekday, 2, 0),
    AND(H1033="Saturday", J1033="High season"), VLOOKUP(B1033, high_saturday, 2, 0),
    AND(H1033="Sunday", J1033="High season"), VLOOKUP(B1033, high_sunday, 2, 0),
    AND(H1033="Weekday", J1033="Low season"), VLOOKUP(B1033, low_weekdays, 2, 0),
    AND(H1033="Saturday", J1033="Low season"), VLOOKUP(B1033, low_saturday, 2, 0),
    AND(H1033="Sunday", J1033="Low season"), VLOOKUP(B1033, low_sunday, 2, 0),
    TRUE, "error")</f>
        <v>Peak</v>
      </c>
    </row>
    <row r="1034" spans="1:11" x14ac:dyDescent="0.25">
      <c r="A1034" s="111">
        <v>45160</v>
      </c>
      <c r="B1034" s="86">
        <v>0.35416666666666702</v>
      </c>
      <c r="C1034" s="91">
        <v>56</v>
      </c>
      <c r="D1034" s="118">
        <v>17</v>
      </c>
      <c r="E1034" s="119">
        <v>0.33333333333333298</v>
      </c>
      <c r="F1034" s="119">
        <v>0.35416666666666702</v>
      </c>
      <c r="G1034" s="115">
        <f t="shared" si="49"/>
        <v>3</v>
      </c>
      <c r="H1034" s="116" t="str" cm="1">
        <f t="array" ref="H1034">_xlfn.IFS((G1034&gt;=2)*(G1034&lt;=6), "Weekday", G1034=7, "Saturday", G1034=1, "Sunday")</f>
        <v>Weekday</v>
      </c>
      <c r="I1034" s="116">
        <f t="shared" si="50"/>
        <v>8</v>
      </c>
      <c r="J1034" s="116" t="str">
        <f t="shared" si="48"/>
        <v>High season</v>
      </c>
      <c r="K1034" s="117" t="str" cm="1">
        <f t="array" ref="K1034">_xlfn.IFS(AND(H1034="Weekday", J1034="High season"), VLOOKUP(B1034, high_weekday, 2, 0),
    AND(H1034="Saturday", J1034="High season"), VLOOKUP(B1034, high_saturday, 2, 0),
    AND(H1034="Sunday", J1034="High season"), VLOOKUP(B1034, high_sunday, 2, 0),
    AND(H1034="Weekday", J1034="Low season"), VLOOKUP(B1034, low_weekdays, 2, 0),
    AND(H1034="Saturday", J1034="Low season"), VLOOKUP(B1034, low_saturday, 2, 0),
    AND(H1034="Sunday", J1034="Low season"), VLOOKUP(B1034, low_sunday, 2, 0),
    TRUE, "error")</f>
        <v>Peak</v>
      </c>
    </row>
    <row r="1035" spans="1:11" x14ac:dyDescent="0.25">
      <c r="A1035" s="111">
        <v>45160</v>
      </c>
      <c r="B1035" s="86">
        <v>0.375</v>
      </c>
      <c r="C1035" s="91">
        <v>62</v>
      </c>
      <c r="D1035" s="118">
        <v>18</v>
      </c>
      <c r="E1035" s="119">
        <v>0.35416666666666702</v>
      </c>
      <c r="F1035" s="119">
        <v>0.375</v>
      </c>
      <c r="G1035" s="115">
        <f t="shared" si="49"/>
        <v>3</v>
      </c>
      <c r="H1035" s="116" t="str" cm="1">
        <f t="array" ref="H1035">_xlfn.IFS((G1035&gt;=2)*(G1035&lt;=6), "Weekday", G1035=7, "Saturday", G1035=1, "Sunday")</f>
        <v>Weekday</v>
      </c>
      <c r="I1035" s="116">
        <f t="shared" si="50"/>
        <v>8</v>
      </c>
      <c r="J1035" s="116" t="str">
        <f t="shared" si="48"/>
        <v>High season</v>
      </c>
      <c r="K1035" s="117" t="str" cm="1">
        <f t="array" ref="K1035">_xlfn.IFS(AND(H1035="Weekday", J1035="High season"), VLOOKUP(B1035, high_weekday, 2, 0),
    AND(H1035="Saturday", J1035="High season"), VLOOKUP(B1035, high_saturday, 2, 0),
    AND(H1035="Sunday", J1035="High season"), VLOOKUP(B1035, high_sunday, 2, 0),
    AND(H1035="Weekday", J1035="Low season"), VLOOKUP(B1035, low_weekdays, 2, 0),
    AND(H1035="Saturday", J1035="Low season"), VLOOKUP(B1035, low_saturday, 2, 0),
    AND(H1035="Sunday", J1035="Low season"), VLOOKUP(B1035, low_sunday, 2, 0),
    TRUE, "error")</f>
        <v>Peak</v>
      </c>
    </row>
    <row r="1036" spans="1:11" x14ac:dyDescent="0.25">
      <c r="A1036" s="111">
        <v>45160</v>
      </c>
      <c r="B1036" s="86">
        <v>0.39583333333333298</v>
      </c>
      <c r="C1036" s="91">
        <v>82</v>
      </c>
      <c r="D1036" s="118">
        <v>19</v>
      </c>
      <c r="E1036" s="119">
        <v>0.375</v>
      </c>
      <c r="F1036" s="119">
        <v>0.39583333333333298</v>
      </c>
      <c r="G1036" s="115">
        <f t="shared" si="49"/>
        <v>3</v>
      </c>
      <c r="H1036" s="116" t="str" cm="1">
        <f t="array" ref="H1036">_xlfn.IFS((G1036&gt;=2)*(G1036&lt;=6), "Weekday", G1036=7, "Saturday", G1036=1, "Sunday")</f>
        <v>Weekday</v>
      </c>
      <c r="I1036" s="116">
        <f t="shared" si="50"/>
        <v>8</v>
      </c>
      <c r="J1036" s="116" t="str">
        <f t="shared" si="48"/>
        <v>High season</v>
      </c>
      <c r="K1036" s="117" t="str" cm="1">
        <f t="array" ref="K1036">_xlfn.IFS(AND(H1036="Weekday", J1036="High season"), VLOOKUP(B1036, high_weekday, 2, 0),
    AND(H1036="Saturday", J1036="High season"), VLOOKUP(B1036, high_saturday, 2, 0),
    AND(H1036="Sunday", J1036="High season"), VLOOKUP(B1036, high_sunday, 2, 0),
    AND(H1036="Weekday", J1036="Low season"), VLOOKUP(B1036, low_weekdays, 2, 0),
    AND(H1036="Saturday", J1036="Low season"), VLOOKUP(B1036, low_saturday, 2, 0),
    AND(H1036="Sunday", J1036="Low season"), VLOOKUP(B1036, low_sunday, 2, 0),
    TRUE, "error")</f>
        <v>Standard</v>
      </c>
    </row>
    <row r="1037" spans="1:11" x14ac:dyDescent="0.25">
      <c r="A1037" s="111">
        <v>45160</v>
      </c>
      <c r="B1037" s="86">
        <v>0.41666666666666702</v>
      </c>
      <c r="C1037" s="91">
        <v>94</v>
      </c>
      <c r="D1037" s="118">
        <v>20</v>
      </c>
      <c r="E1037" s="119">
        <v>0.39583333333333298</v>
      </c>
      <c r="F1037" s="119">
        <v>0.41666666666666702</v>
      </c>
      <c r="G1037" s="115">
        <f t="shared" si="49"/>
        <v>3</v>
      </c>
      <c r="H1037" s="116" t="str" cm="1">
        <f t="array" ref="H1037">_xlfn.IFS((G1037&gt;=2)*(G1037&lt;=6), "Weekday", G1037=7, "Saturday", G1037=1, "Sunday")</f>
        <v>Weekday</v>
      </c>
      <c r="I1037" s="116">
        <f t="shared" si="50"/>
        <v>8</v>
      </c>
      <c r="J1037" s="116" t="str">
        <f t="shared" si="48"/>
        <v>High season</v>
      </c>
      <c r="K1037" s="117" t="str" cm="1">
        <f t="array" ref="K1037">_xlfn.IFS(AND(H1037="Weekday", J1037="High season"), VLOOKUP(B1037, high_weekday, 2, 0),
    AND(H1037="Saturday", J1037="High season"), VLOOKUP(B1037, high_saturday, 2, 0),
    AND(H1037="Sunday", J1037="High season"), VLOOKUP(B1037, high_sunday, 2, 0),
    AND(H1037="Weekday", J1037="Low season"), VLOOKUP(B1037, low_weekdays, 2, 0),
    AND(H1037="Saturday", J1037="Low season"), VLOOKUP(B1037, low_saturday, 2, 0),
    AND(H1037="Sunday", J1037="Low season"), VLOOKUP(B1037, low_sunday, 2, 0),
    TRUE, "error")</f>
        <v>Standard</v>
      </c>
    </row>
    <row r="1038" spans="1:11" x14ac:dyDescent="0.25">
      <c r="A1038" s="111">
        <v>45160</v>
      </c>
      <c r="B1038" s="86">
        <v>0.4375</v>
      </c>
      <c r="C1038" s="91">
        <v>96</v>
      </c>
      <c r="D1038" s="118">
        <v>21</v>
      </c>
      <c r="E1038" s="119">
        <v>0.41666666666666702</v>
      </c>
      <c r="F1038" s="119">
        <v>0.4375</v>
      </c>
      <c r="G1038" s="115">
        <f t="shared" si="49"/>
        <v>3</v>
      </c>
      <c r="H1038" s="116" t="str" cm="1">
        <f t="array" ref="H1038">_xlfn.IFS((G1038&gt;=2)*(G1038&lt;=6), "Weekday", G1038=7, "Saturday", G1038=1, "Sunday")</f>
        <v>Weekday</v>
      </c>
      <c r="I1038" s="116">
        <f t="shared" si="50"/>
        <v>8</v>
      </c>
      <c r="J1038" s="116" t="str">
        <f t="shared" si="48"/>
        <v>High season</v>
      </c>
      <c r="K1038" s="117" t="str" cm="1">
        <f t="array" ref="K1038">_xlfn.IFS(AND(H1038="Weekday", J1038="High season"), VLOOKUP(B1038, high_weekday, 2, 0),
    AND(H1038="Saturday", J1038="High season"), VLOOKUP(B1038, high_saturday, 2, 0),
    AND(H1038="Sunday", J1038="High season"), VLOOKUP(B1038, high_sunday, 2, 0),
    AND(H1038="Weekday", J1038="Low season"), VLOOKUP(B1038, low_weekdays, 2, 0),
    AND(H1038="Saturday", J1038="Low season"), VLOOKUP(B1038, low_saturday, 2, 0),
    AND(H1038="Sunday", J1038="Low season"), VLOOKUP(B1038, low_sunday, 2, 0),
    TRUE, "error")</f>
        <v>Standard</v>
      </c>
    </row>
    <row r="1039" spans="1:11" x14ac:dyDescent="0.25">
      <c r="A1039" s="111">
        <v>45160</v>
      </c>
      <c r="B1039" s="86">
        <v>0.45833333333333298</v>
      </c>
      <c r="C1039" s="91">
        <v>100</v>
      </c>
      <c r="D1039" s="118">
        <v>22</v>
      </c>
      <c r="E1039" s="119">
        <v>0.4375</v>
      </c>
      <c r="F1039" s="119">
        <v>0.45833333333333298</v>
      </c>
      <c r="G1039" s="115">
        <f t="shared" si="49"/>
        <v>3</v>
      </c>
      <c r="H1039" s="116" t="str" cm="1">
        <f t="array" ref="H1039">_xlfn.IFS((G1039&gt;=2)*(G1039&lt;=6), "Weekday", G1039=7, "Saturday", G1039=1, "Sunday")</f>
        <v>Weekday</v>
      </c>
      <c r="I1039" s="116">
        <f t="shared" si="50"/>
        <v>8</v>
      </c>
      <c r="J1039" s="116" t="str">
        <f t="shared" si="48"/>
        <v>High season</v>
      </c>
      <c r="K1039" s="117" t="str" cm="1">
        <f t="array" ref="K1039">_xlfn.IFS(AND(H1039="Weekday", J1039="High season"), VLOOKUP(B1039, high_weekday, 2, 0),
    AND(H1039="Saturday", J1039="High season"), VLOOKUP(B1039, high_saturday, 2, 0),
    AND(H1039="Sunday", J1039="High season"), VLOOKUP(B1039, high_sunday, 2, 0),
    AND(H1039="Weekday", J1039="Low season"), VLOOKUP(B1039, low_weekdays, 2, 0),
    AND(H1039="Saturday", J1039="Low season"), VLOOKUP(B1039, low_saturday, 2, 0),
    AND(H1039="Sunday", J1039="Low season"), VLOOKUP(B1039, low_sunday, 2, 0),
    TRUE, "error")</f>
        <v>Standard</v>
      </c>
    </row>
    <row r="1040" spans="1:11" x14ac:dyDescent="0.25">
      <c r="A1040" s="111">
        <v>45160</v>
      </c>
      <c r="B1040" s="86">
        <v>0.47916666666666702</v>
      </c>
      <c r="C1040" s="91">
        <v>25</v>
      </c>
      <c r="D1040" s="118">
        <v>23</v>
      </c>
      <c r="E1040" s="119">
        <v>0.45833333333333298</v>
      </c>
      <c r="F1040" s="119">
        <v>0.47916666666666702</v>
      </c>
      <c r="G1040" s="115">
        <f t="shared" si="49"/>
        <v>3</v>
      </c>
      <c r="H1040" s="116" t="str" cm="1">
        <f t="array" ref="H1040">_xlfn.IFS((G1040&gt;=2)*(G1040&lt;=6), "Weekday", G1040=7, "Saturday", G1040=1, "Sunday")</f>
        <v>Weekday</v>
      </c>
      <c r="I1040" s="116">
        <f t="shared" si="50"/>
        <v>8</v>
      </c>
      <c r="J1040" s="116" t="str">
        <f t="shared" si="48"/>
        <v>High season</v>
      </c>
      <c r="K1040" s="117" t="str" cm="1">
        <f t="array" ref="K1040">_xlfn.IFS(AND(H1040="Weekday", J1040="High season"), VLOOKUP(B1040, high_weekday, 2, 0),
    AND(H1040="Saturday", J1040="High season"), VLOOKUP(B1040, high_saturday, 2, 0),
    AND(H1040="Sunday", J1040="High season"), VLOOKUP(B1040, high_sunday, 2, 0),
    AND(H1040="Weekday", J1040="Low season"), VLOOKUP(B1040, low_weekdays, 2, 0),
    AND(H1040="Saturday", J1040="Low season"), VLOOKUP(B1040, low_saturday, 2, 0),
    AND(H1040="Sunday", J1040="Low season"), VLOOKUP(B1040, low_sunday, 2, 0),
    TRUE, "error")</f>
        <v>Standard</v>
      </c>
    </row>
    <row r="1041" spans="1:11" x14ac:dyDescent="0.25">
      <c r="A1041" s="111">
        <v>45160</v>
      </c>
      <c r="B1041" s="86">
        <v>0.5</v>
      </c>
      <c r="C1041" s="91">
        <v>84</v>
      </c>
      <c r="D1041" s="118">
        <v>24</v>
      </c>
      <c r="E1041" s="119">
        <v>0.47916666666666702</v>
      </c>
      <c r="F1041" s="119">
        <v>0.5</v>
      </c>
      <c r="G1041" s="115">
        <f t="shared" si="49"/>
        <v>3</v>
      </c>
      <c r="H1041" s="116" t="str" cm="1">
        <f t="array" ref="H1041">_xlfn.IFS((G1041&gt;=2)*(G1041&lt;=6), "Weekday", G1041=7, "Saturday", G1041=1, "Sunday")</f>
        <v>Weekday</v>
      </c>
      <c r="I1041" s="116">
        <f t="shared" si="50"/>
        <v>8</v>
      </c>
      <c r="J1041" s="116" t="str">
        <f t="shared" si="48"/>
        <v>High season</v>
      </c>
      <c r="K1041" s="117" t="str" cm="1">
        <f t="array" ref="K1041">_xlfn.IFS(AND(H1041="Weekday", J1041="High season"), VLOOKUP(B1041, high_weekday, 2, 0),
    AND(H1041="Saturday", J1041="High season"), VLOOKUP(B1041, high_saturday, 2, 0),
    AND(H1041="Sunday", J1041="High season"), VLOOKUP(B1041, high_sunday, 2, 0),
    AND(H1041="Weekday", J1041="Low season"), VLOOKUP(B1041, low_weekdays, 2, 0),
    AND(H1041="Saturday", J1041="Low season"), VLOOKUP(B1041, low_saturday, 2, 0),
    AND(H1041="Sunday", J1041="Low season"), VLOOKUP(B1041, low_sunday, 2, 0),
    TRUE, "error")</f>
        <v>Standard</v>
      </c>
    </row>
    <row r="1042" spans="1:11" x14ac:dyDescent="0.25">
      <c r="A1042" s="111">
        <v>45160</v>
      </c>
      <c r="B1042" s="86">
        <v>0.52083333333333304</v>
      </c>
      <c r="C1042" s="91">
        <v>94</v>
      </c>
      <c r="D1042" s="118">
        <v>25</v>
      </c>
      <c r="E1042" s="119">
        <v>0.5</v>
      </c>
      <c r="F1042" s="119">
        <v>0.52083333333333304</v>
      </c>
      <c r="G1042" s="115">
        <f t="shared" si="49"/>
        <v>3</v>
      </c>
      <c r="H1042" s="116" t="str" cm="1">
        <f t="array" ref="H1042">_xlfn.IFS((G1042&gt;=2)*(G1042&lt;=6), "Weekday", G1042=7, "Saturday", G1042=1, "Sunday")</f>
        <v>Weekday</v>
      </c>
      <c r="I1042" s="116">
        <f t="shared" si="50"/>
        <v>8</v>
      </c>
      <c r="J1042" s="116" t="str">
        <f t="shared" si="48"/>
        <v>High season</v>
      </c>
      <c r="K1042" s="117" t="str" cm="1">
        <f t="array" ref="K1042">_xlfn.IFS(AND(H1042="Weekday", J1042="High season"), VLOOKUP(B1042, high_weekday, 2, 0),
    AND(H1042="Saturday", J1042="High season"), VLOOKUP(B1042, high_saturday, 2, 0),
    AND(H1042="Sunday", J1042="High season"), VLOOKUP(B1042, high_sunday, 2, 0),
    AND(H1042="Weekday", J1042="Low season"), VLOOKUP(B1042, low_weekdays, 2, 0),
    AND(H1042="Saturday", J1042="Low season"), VLOOKUP(B1042, low_saturday, 2, 0),
    AND(H1042="Sunday", J1042="Low season"), VLOOKUP(B1042, low_sunday, 2, 0),
    TRUE, "error")</f>
        <v>Standard</v>
      </c>
    </row>
    <row r="1043" spans="1:11" x14ac:dyDescent="0.25">
      <c r="A1043" s="111">
        <v>45160</v>
      </c>
      <c r="B1043" s="86">
        <v>0.54166666666666696</v>
      </c>
      <c r="C1043" s="91">
        <v>83</v>
      </c>
      <c r="D1043" s="118">
        <v>26</v>
      </c>
      <c r="E1043" s="119">
        <v>0.52083333333333304</v>
      </c>
      <c r="F1043" s="119">
        <v>0.54166666666666696</v>
      </c>
      <c r="G1043" s="115">
        <f t="shared" si="49"/>
        <v>3</v>
      </c>
      <c r="H1043" s="116" t="str" cm="1">
        <f t="array" ref="H1043">_xlfn.IFS((G1043&gt;=2)*(G1043&lt;=6), "Weekday", G1043=7, "Saturday", G1043=1, "Sunday")</f>
        <v>Weekday</v>
      </c>
      <c r="I1043" s="116">
        <f t="shared" si="50"/>
        <v>8</v>
      </c>
      <c r="J1043" s="116" t="str">
        <f t="shared" si="48"/>
        <v>High season</v>
      </c>
      <c r="K1043" s="117" t="str" cm="1">
        <f t="array" ref="K1043">_xlfn.IFS(AND(H1043="Weekday", J1043="High season"), VLOOKUP(B1043, high_weekday, 2, 0),
    AND(H1043="Saturday", J1043="High season"), VLOOKUP(B1043, high_saturday, 2, 0),
    AND(H1043="Sunday", J1043="High season"), VLOOKUP(B1043, high_sunday, 2, 0),
    AND(H1043="Weekday", J1043="Low season"), VLOOKUP(B1043, low_weekdays, 2, 0),
    AND(H1043="Saturday", J1043="Low season"), VLOOKUP(B1043, low_saturday, 2, 0),
    AND(H1043="Sunday", J1043="Low season"), VLOOKUP(B1043, low_sunday, 2, 0),
    TRUE, "error")</f>
        <v>Standard</v>
      </c>
    </row>
    <row r="1044" spans="1:11" x14ac:dyDescent="0.25">
      <c r="A1044" s="111">
        <v>45160</v>
      </c>
      <c r="B1044" s="86">
        <v>0.5625</v>
      </c>
      <c r="C1044" s="91">
        <v>73</v>
      </c>
      <c r="D1044" s="118">
        <v>27</v>
      </c>
      <c r="E1044" s="119">
        <v>0.54166666666666696</v>
      </c>
      <c r="F1044" s="119">
        <v>0.5625</v>
      </c>
      <c r="G1044" s="115">
        <f t="shared" si="49"/>
        <v>3</v>
      </c>
      <c r="H1044" s="116" t="str" cm="1">
        <f t="array" ref="H1044">_xlfn.IFS((G1044&gt;=2)*(G1044&lt;=6), "Weekday", G1044=7, "Saturday", G1044=1, "Sunday")</f>
        <v>Weekday</v>
      </c>
      <c r="I1044" s="116">
        <f t="shared" si="50"/>
        <v>8</v>
      </c>
      <c r="J1044" s="116" t="str">
        <f t="shared" si="48"/>
        <v>High season</v>
      </c>
      <c r="K1044" s="117" t="str" cm="1">
        <f t="array" ref="K1044">_xlfn.IFS(AND(H1044="Weekday", J1044="High season"), VLOOKUP(B1044, high_weekday, 2, 0),
    AND(H1044="Saturday", J1044="High season"), VLOOKUP(B1044, high_saturday, 2, 0),
    AND(H1044="Sunday", J1044="High season"), VLOOKUP(B1044, high_sunday, 2, 0),
    AND(H1044="Weekday", J1044="Low season"), VLOOKUP(B1044, low_weekdays, 2, 0),
    AND(H1044="Saturday", J1044="Low season"), VLOOKUP(B1044, low_saturday, 2, 0),
    AND(H1044="Sunday", J1044="Low season"), VLOOKUP(B1044, low_sunday, 2, 0),
    TRUE, "error")</f>
        <v>Standard</v>
      </c>
    </row>
    <row r="1045" spans="1:11" x14ac:dyDescent="0.25">
      <c r="A1045" s="111">
        <v>45160</v>
      </c>
      <c r="B1045" s="86">
        <v>0.58333333333333304</v>
      </c>
      <c r="C1045" s="91">
        <v>99</v>
      </c>
      <c r="D1045" s="118">
        <v>28</v>
      </c>
      <c r="E1045" s="119">
        <v>0.5625</v>
      </c>
      <c r="F1045" s="119">
        <v>0.58333333333333304</v>
      </c>
      <c r="G1045" s="115">
        <f t="shared" si="49"/>
        <v>3</v>
      </c>
      <c r="H1045" s="116" t="str" cm="1">
        <f t="array" ref="H1045">_xlfn.IFS((G1045&gt;=2)*(G1045&lt;=6), "Weekday", G1045=7, "Saturday", G1045=1, "Sunday")</f>
        <v>Weekday</v>
      </c>
      <c r="I1045" s="116">
        <f t="shared" si="50"/>
        <v>8</v>
      </c>
      <c r="J1045" s="116" t="str">
        <f t="shared" si="48"/>
        <v>High season</v>
      </c>
      <c r="K1045" s="117" t="str" cm="1">
        <f t="array" ref="K1045">_xlfn.IFS(AND(H1045="Weekday", J1045="High season"), VLOOKUP(B1045, high_weekday, 2, 0),
    AND(H1045="Saturday", J1045="High season"), VLOOKUP(B1045, high_saturday, 2, 0),
    AND(H1045="Sunday", J1045="High season"), VLOOKUP(B1045, high_sunday, 2, 0),
    AND(H1045="Weekday", J1045="Low season"), VLOOKUP(B1045, low_weekdays, 2, 0),
    AND(H1045="Saturday", J1045="Low season"), VLOOKUP(B1045, low_saturday, 2, 0),
    AND(H1045="Sunday", J1045="Low season"), VLOOKUP(B1045, low_sunday, 2, 0),
    TRUE, "error")</f>
        <v>Standard</v>
      </c>
    </row>
    <row r="1046" spans="1:11" x14ac:dyDescent="0.25">
      <c r="A1046" s="111">
        <v>45160</v>
      </c>
      <c r="B1046" s="86">
        <v>0.60416666666666696</v>
      </c>
      <c r="C1046" s="91">
        <v>46</v>
      </c>
      <c r="D1046" s="118">
        <v>29</v>
      </c>
      <c r="E1046" s="119">
        <v>0.58333333333333304</v>
      </c>
      <c r="F1046" s="119">
        <v>0.60416666666666696</v>
      </c>
      <c r="G1046" s="115">
        <f t="shared" si="49"/>
        <v>3</v>
      </c>
      <c r="H1046" s="116" t="str" cm="1">
        <f t="array" ref="H1046">_xlfn.IFS((G1046&gt;=2)*(G1046&lt;=6), "Weekday", G1046=7, "Saturday", G1046=1, "Sunday")</f>
        <v>Weekday</v>
      </c>
      <c r="I1046" s="116">
        <f t="shared" si="50"/>
        <v>8</v>
      </c>
      <c r="J1046" s="116" t="str">
        <f t="shared" si="48"/>
        <v>High season</v>
      </c>
      <c r="K1046" s="117" t="str" cm="1">
        <f t="array" ref="K1046">_xlfn.IFS(AND(H1046="Weekday", J1046="High season"), VLOOKUP(B1046, high_weekday, 2, 0),
    AND(H1046="Saturday", J1046="High season"), VLOOKUP(B1046, high_saturday, 2, 0),
    AND(H1046="Sunday", J1046="High season"), VLOOKUP(B1046, high_sunday, 2, 0),
    AND(H1046="Weekday", J1046="Low season"), VLOOKUP(B1046, low_weekdays, 2, 0),
    AND(H1046="Saturday", J1046="Low season"), VLOOKUP(B1046, low_saturday, 2, 0),
    AND(H1046="Sunday", J1046="Low season"), VLOOKUP(B1046, low_sunday, 2, 0),
    TRUE, "error")</f>
        <v>Standard</v>
      </c>
    </row>
    <row r="1047" spans="1:11" x14ac:dyDescent="0.25">
      <c r="A1047" s="111">
        <v>45160</v>
      </c>
      <c r="B1047" s="86">
        <v>0.625</v>
      </c>
      <c r="C1047" s="91">
        <v>88</v>
      </c>
      <c r="D1047" s="118">
        <v>30</v>
      </c>
      <c r="E1047" s="119">
        <v>0.60416666666666696</v>
      </c>
      <c r="F1047" s="119">
        <v>0.625</v>
      </c>
      <c r="G1047" s="115">
        <f t="shared" si="49"/>
        <v>3</v>
      </c>
      <c r="H1047" s="116" t="str" cm="1">
        <f t="array" ref="H1047">_xlfn.IFS((G1047&gt;=2)*(G1047&lt;=6), "Weekday", G1047=7, "Saturday", G1047=1, "Sunday")</f>
        <v>Weekday</v>
      </c>
      <c r="I1047" s="116">
        <f t="shared" si="50"/>
        <v>8</v>
      </c>
      <c r="J1047" s="116" t="str">
        <f t="shared" si="48"/>
        <v>High season</v>
      </c>
      <c r="K1047" s="117" t="str" cm="1">
        <f t="array" ref="K1047">_xlfn.IFS(AND(H1047="Weekday", J1047="High season"), VLOOKUP(B1047, high_weekday, 2, 0),
    AND(H1047="Saturday", J1047="High season"), VLOOKUP(B1047, high_saturday, 2, 0),
    AND(H1047="Sunday", J1047="High season"), VLOOKUP(B1047, high_sunday, 2, 0),
    AND(H1047="Weekday", J1047="Low season"), VLOOKUP(B1047, low_weekdays, 2, 0),
    AND(H1047="Saturday", J1047="Low season"), VLOOKUP(B1047, low_saturday, 2, 0),
    AND(H1047="Sunday", J1047="Low season"), VLOOKUP(B1047, low_sunday, 2, 0),
    TRUE, "error")</f>
        <v>Standard</v>
      </c>
    </row>
    <row r="1048" spans="1:11" x14ac:dyDescent="0.25">
      <c r="A1048" s="111">
        <v>45160</v>
      </c>
      <c r="B1048" s="86">
        <v>0.64583333333333304</v>
      </c>
      <c r="C1048" s="91">
        <v>97</v>
      </c>
      <c r="D1048" s="118">
        <v>31</v>
      </c>
      <c r="E1048" s="119">
        <v>0.625</v>
      </c>
      <c r="F1048" s="119">
        <v>0.64583333333333304</v>
      </c>
      <c r="G1048" s="115">
        <f t="shared" si="49"/>
        <v>3</v>
      </c>
      <c r="H1048" s="116" t="str" cm="1">
        <f t="array" ref="H1048">_xlfn.IFS((G1048&gt;=2)*(G1048&lt;=6), "Weekday", G1048=7, "Saturday", G1048=1, "Sunday")</f>
        <v>Weekday</v>
      </c>
      <c r="I1048" s="116">
        <f t="shared" si="50"/>
        <v>8</v>
      </c>
      <c r="J1048" s="116" t="str">
        <f t="shared" si="48"/>
        <v>High season</v>
      </c>
      <c r="K1048" s="117" t="str" cm="1">
        <f t="array" ref="K1048">_xlfn.IFS(AND(H1048="Weekday", J1048="High season"), VLOOKUP(B1048, high_weekday, 2, 0),
    AND(H1048="Saturday", J1048="High season"), VLOOKUP(B1048, high_saturday, 2, 0),
    AND(H1048="Sunday", J1048="High season"), VLOOKUP(B1048, high_sunday, 2, 0),
    AND(H1048="Weekday", J1048="Low season"), VLOOKUP(B1048, low_weekdays, 2, 0),
    AND(H1048="Saturday", J1048="Low season"), VLOOKUP(B1048, low_saturday, 2, 0),
    AND(H1048="Sunday", J1048="Low season"), VLOOKUP(B1048, low_sunday, 2, 0),
    TRUE, "error")</f>
        <v>Standard</v>
      </c>
    </row>
    <row r="1049" spans="1:11" x14ac:dyDescent="0.25">
      <c r="A1049" s="111">
        <v>45160</v>
      </c>
      <c r="B1049" s="86">
        <v>0.66666666666666696</v>
      </c>
      <c r="C1049" s="91">
        <v>57</v>
      </c>
      <c r="D1049" s="118">
        <v>32</v>
      </c>
      <c r="E1049" s="119">
        <v>0.64583333333333304</v>
      </c>
      <c r="F1049" s="119">
        <v>0.66666666666666696</v>
      </c>
      <c r="G1049" s="115">
        <f t="shared" si="49"/>
        <v>3</v>
      </c>
      <c r="H1049" s="116" t="str" cm="1">
        <f t="array" ref="H1049">_xlfn.IFS((G1049&gt;=2)*(G1049&lt;=6), "Weekday", G1049=7, "Saturday", G1049=1, "Sunday")</f>
        <v>Weekday</v>
      </c>
      <c r="I1049" s="116">
        <f t="shared" si="50"/>
        <v>8</v>
      </c>
      <c r="J1049" s="116" t="str">
        <f t="shared" si="48"/>
        <v>High season</v>
      </c>
      <c r="K1049" s="117" t="str" cm="1">
        <f t="array" ref="K1049">_xlfn.IFS(AND(H1049="Weekday", J1049="High season"), VLOOKUP(B1049, high_weekday, 2, 0),
    AND(H1049="Saturday", J1049="High season"), VLOOKUP(B1049, high_saturday, 2, 0),
    AND(H1049="Sunday", J1049="High season"), VLOOKUP(B1049, high_sunday, 2, 0),
    AND(H1049="Weekday", J1049="Low season"), VLOOKUP(B1049, low_weekdays, 2, 0),
    AND(H1049="Saturday", J1049="Low season"), VLOOKUP(B1049, low_saturday, 2, 0),
    AND(H1049="Sunday", J1049="Low season"), VLOOKUP(B1049, low_sunday, 2, 0),
    TRUE, "error")</f>
        <v>Standard</v>
      </c>
    </row>
    <row r="1050" spans="1:11" x14ac:dyDescent="0.25">
      <c r="A1050" s="111">
        <v>45160</v>
      </c>
      <c r="B1050" s="86">
        <v>0.6875</v>
      </c>
      <c r="C1050" s="91">
        <v>70</v>
      </c>
      <c r="D1050" s="118">
        <v>33</v>
      </c>
      <c r="E1050" s="119">
        <v>0.66666666666666696</v>
      </c>
      <c r="F1050" s="119">
        <v>0.6875</v>
      </c>
      <c r="G1050" s="115">
        <f t="shared" si="49"/>
        <v>3</v>
      </c>
      <c r="H1050" s="116" t="str" cm="1">
        <f t="array" ref="H1050">_xlfn.IFS((G1050&gt;=2)*(G1050&lt;=6), "Weekday", G1050=7, "Saturday", G1050=1, "Sunday")</f>
        <v>Weekday</v>
      </c>
      <c r="I1050" s="116">
        <f t="shared" si="50"/>
        <v>8</v>
      </c>
      <c r="J1050" s="116" t="str">
        <f t="shared" si="48"/>
        <v>High season</v>
      </c>
      <c r="K1050" s="117" t="str" cm="1">
        <f t="array" ref="K1050">_xlfn.IFS(AND(H1050="Weekday", J1050="High season"), VLOOKUP(B1050, high_weekday, 2, 0),
    AND(H1050="Saturday", J1050="High season"), VLOOKUP(B1050, high_saturday, 2, 0),
    AND(H1050="Sunday", J1050="High season"), VLOOKUP(B1050, high_sunday, 2, 0),
    AND(H1050="Weekday", J1050="Low season"), VLOOKUP(B1050, low_weekdays, 2, 0),
    AND(H1050="Saturday", J1050="Low season"), VLOOKUP(B1050, low_saturday, 2, 0),
    AND(H1050="Sunday", J1050="Low season"), VLOOKUP(B1050, low_sunday, 2, 0),
    TRUE, "error")</f>
        <v>Standard</v>
      </c>
    </row>
    <row r="1051" spans="1:11" x14ac:dyDescent="0.25">
      <c r="A1051" s="111">
        <v>45160</v>
      </c>
      <c r="B1051" s="86">
        <v>0.70833333333333304</v>
      </c>
      <c r="C1051" s="91">
        <v>17</v>
      </c>
      <c r="D1051" s="118">
        <v>34</v>
      </c>
      <c r="E1051" s="119">
        <v>0.6875</v>
      </c>
      <c r="F1051" s="119">
        <v>0.70833333333333304</v>
      </c>
      <c r="G1051" s="115">
        <f t="shared" si="49"/>
        <v>3</v>
      </c>
      <c r="H1051" s="116" t="str" cm="1">
        <f t="array" ref="H1051">_xlfn.IFS((G1051&gt;=2)*(G1051&lt;=6), "Weekday", G1051=7, "Saturday", G1051=1, "Sunday")</f>
        <v>Weekday</v>
      </c>
      <c r="I1051" s="116">
        <f t="shared" si="50"/>
        <v>8</v>
      </c>
      <c r="J1051" s="116" t="str">
        <f t="shared" si="48"/>
        <v>High season</v>
      </c>
      <c r="K1051" s="117" t="str" cm="1">
        <f t="array" ref="K1051">_xlfn.IFS(AND(H1051="Weekday", J1051="High season"), VLOOKUP(B1051, high_weekday, 2, 0),
    AND(H1051="Saturday", J1051="High season"), VLOOKUP(B1051, high_saturday, 2, 0),
    AND(H1051="Sunday", J1051="High season"), VLOOKUP(B1051, high_sunday, 2, 0),
    AND(H1051="Weekday", J1051="Low season"), VLOOKUP(B1051, low_weekdays, 2, 0),
    AND(H1051="Saturday", J1051="Low season"), VLOOKUP(B1051, low_saturday, 2, 0),
    AND(H1051="Sunday", J1051="Low season"), VLOOKUP(B1051, low_sunday, 2, 0),
    TRUE, "error")</f>
        <v>Standard</v>
      </c>
    </row>
    <row r="1052" spans="1:11" x14ac:dyDescent="0.25">
      <c r="A1052" s="111">
        <v>45160</v>
      </c>
      <c r="B1052" s="86">
        <v>0.72916666666666696</v>
      </c>
      <c r="C1052" s="91">
        <v>43</v>
      </c>
      <c r="D1052" s="118">
        <v>35</v>
      </c>
      <c r="E1052" s="119">
        <v>0.70833333333333304</v>
      </c>
      <c r="F1052" s="119">
        <v>0.72916666666666696</v>
      </c>
      <c r="G1052" s="115">
        <f t="shared" si="49"/>
        <v>3</v>
      </c>
      <c r="H1052" s="116" t="str" cm="1">
        <f t="array" ref="H1052">_xlfn.IFS((G1052&gt;=2)*(G1052&lt;=6), "Weekday", G1052=7, "Saturday", G1052=1, "Sunday")</f>
        <v>Weekday</v>
      </c>
      <c r="I1052" s="116">
        <f t="shared" si="50"/>
        <v>8</v>
      </c>
      <c r="J1052" s="116" t="str">
        <f t="shared" si="48"/>
        <v>High season</v>
      </c>
      <c r="K1052" s="117" t="str" cm="1">
        <f t="array" ref="K1052">_xlfn.IFS(AND(H1052="Weekday", J1052="High season"), VLOOKUP(B1052, high_weekday, 2, 0),
    AND(H1052="Saturday", J1052="High season"), VLOOKUP(B1052, high_saturday, 2, 0),
    AND(H1052="Sunday", J1052="High season"), VLOOKUP(B1052, high_sunday, 2, 0),
    AND(H1052="Weekday", J1052="Low season"), VLOOKUP(B1052, low_weekdays, 2, 0),
    AND(H1052="Saturday", J1052="Low season"), VLOOKUP(B1052, low_saturday, 2, 0),
    AND(H1052="Sunday", J1052="Low season"), VLOOKUP(B1052, low_sunday, 2, 0),
    TRUE, "error")</f>
        <v>Peak</v>
      </c>
    </row>
    <row r="1053" spans="1:11" x14ac:dyDescent="0.25">
      <c r="A1053" s="111">
        <v>45160</v>
      </c>
      <c r="B1053" s="86">
        <v>0.75</v>
      </c>
      <c r="C1053" s="91">
        <v>58</v>
      </c>
      <c r="D1053" s="118">
        <v>36</v>
      </c>
      <c r="E1053" s="119">
        <v>0.72916666666666696</v>
      </c>
      <c r="F1053" s="119">
        <v>0.75</v>
      </c>
      <c r="G1053" s="115">
        <f t="shared" si="49"/>
        <v>3</v>
      </c>
      <c r="H1053" s="116" t="str" cm="1">
        <f t="array" ref="H1053">_xlfn.IFS((G1053&gt;=2)*(G1053&lt;=6), "Weekday", G1053=7, "Saturday", G1053=1, "Sunday")</f>
        <v>Weekday</v>
      </c>
      <c r="I1053" s="116">
        <f t="shared" si="50"/>
        <v>8</v>
      </c>
      <c r="J1053" s="116" t="str">
        <f t="shared" si="48"/>
        <v>High season</v>
      </c>
      <c r="K1053" s="117" t="str" cm="1">
        <f t="array" ref="K1053">_xlfn.IFS(AND(H1053="Weekday", J1053="High season"), VLOOKUP(B1053, high_weekday, 2, 0),
    AND(H1053="Saturday", J1053="High season"), VLOOKUP(B1053, high_saturday, 2, 0),
    AND(H1053="Sunday", J1053="High season"), VLOOKUP(B1053, high_sunday, 2, 0),
    AND(H1053="Weekday", J1053="Low season"), VLOOKUP(B1053, low_weekdays, 2, 0),
    AND(H1053="Saturday", J1053="Low season"), VLOOKUP(B1053, low_saturday, 2, 0),
    AND(H1053="Sunday", J1053="Low season"), VLOOKUP(B1053, low_sunday, 2, 0),
    TRUE, "error")</f>
        <v>Peak</v>
      </c>
    </row>
    <row r="1054" spans="1:11" x14ac:dyDescent="0.25">
      <c r="A1054" s="111">
        <v>45160</v>
      </c>
      <c r="B1054" s="86">
        <v>0.77083333333333304</v>
      </c>
      <c r="C1054" s="91">
        <v>83</v>
      </c>
      <c r="D1054" s="118">
        <v>37</v>
      </c>
      <c r="E1054" s="119">
        <v>0.75</v>
      </c>
      <c r="F1054" s="119">
        <v>0.77083333333333304</v>
      </c>
      <c r="G1054" s="115">
        <f t="shared" si="49"/>
        <v>3</v>
      </c>
      <c r="H1054" s="116" t="str" cm="1">
        <f t="array" ref="H1054">_xlfn.IFS((G1054&gt;=2)*(G1054&lt;=6), "Weekday", G1054=7, "Saturday", G1054=1, "Sunday")</f>
        <v>Weekday</v>
      </c>
      <c r="I1054" s="116">
        <f t="shared" si="50"/>
        <v>8</v>
      </c>
      <c r="J1054" s="116" t="str">
        <f t="shared" si="48"/>
        <v>High season</v>
      </c>
      <c r="K1054" s="117" t="str" cm="1">
        <f t="array" ref="K1054">_xlfn.IFS(AND(H1054="Weekday", J1054="High season"), VLOOKUP(B1054, high_weekday, 2, 0),
    AND(H1054="Saturday", J1054="High season"), VLOOKUP(B1054, high_saturday, 2, 0),
    AND(H1054="Sunday", J1054="High season"), VLOOKUP(B1054, high_sunday, 2, 0),
    AND(H1054="Weekday", J1054="Low season"), VLOOKUP(B1054, low_weekdays, 2, 0),
    AND(H1054="Saturday", J1054="Low season"), VLOOKUP(B1054, low_saturday, 2, 0),
    AND(H1054="Sunday", J1054="Low season"), VLOOKUP(B1054, low_sunday, 2, 0),
    TRUE, "error")</f>
        <v>Peak</v>
      </c>
    </row>
    <row r="1055" spans="1:11" x14ac:dyDescent="0.25">
      <c r="A1055" s="111">
        <v>45160</v>
      </c>
      <c r="B1055" s="86">
        <v>0.79166666666666696</v>
      </c>
      <c r="C1055" s="91">
        <v>96</v>
      </c>
      <c r="D1055" s="118">
        <v>38</v>
      </c>
      <c r="E1055" s="119">
        <v>0.77083333333333304</v>
      </c>
      <c r="F1055" s="119">
        <v>0.79166666666666696</v>
      </c>
      <c r="G1055" s="115">
        <f t="shared" si="49"/>
        <v>3</v>
      </c>
      <c r="H1055" s="116" t="str" cm="1">
        <f t="array" ref="H1055">_xlfn.IFS((G1055&gt;=2)*(G1055&lt;=6), "Weekday", G1055=7, "Saturday", G1055=1, "Sunday")</f>
        <v>Weekday</v>
      </c>
      <c r="I1055" s="116">
        <f t="shared" si="50"/>
        <v>8</v>
      </c>
      <c r="J1055" s="116" t="str">
        <f t="shared" si="48"/>
        <v>High season</v>
      </c>
      <c r="K1055" s="117" t="str" cm="1">
        <f t="array" ref="K1055">_xlfn.IFS(AND(H1055="Weekday", J1055="High season"), VLOOKUP(B1055, high_weekday, 2, 0),
    AND(H1055="Saturday", J1055="High season"), VLOOKUP(B1055, high_saturday, 2, 0),
    AND(H1055="Sunday", J1055="High season"), VLOOKUP(B1055, high_sunday, 2, 0),
    AND(H1055="Weekday", J1055="Low season"), VLOOKUP(B1055, low_weekdays, 2, 0),
    AND(H1055="Saturday", J1055="Low season"), VLOOKUP(B1055, low_saturday, 2, 0),
    AND(H1055="Sunday", J1055="Low season"), VLOOKUP(B1055, low_sunday, 2, 0),
    TRUE, "error")</f>
        <v>Peak</v>
      </c>
    </row>
    <row r="1056" spans="1:11" x14ac:dyDescent="0.25">
      <c r="A1056" s="111">
        <v>45160</v>
      </c>
      <c r="B1056" s="86">
        <v>0.8125</v>
      </c>
      <c r="C1056" s="91">
        <v>86</v>
      </c>
      <c r="D1056" s="118">
        <v>39</v>
      </c>
      <c r="E1056" s="119">
        <v>0.79166666666666696</v>
      </c>
      <c r="F1056" s="119">
        <v>0.8125</v>
      </c>
      <c r="G1056" s="115">
        <f t="shared" si="49"/>
        <v>3</v>
      </c>
      <c r="H1056" s="116" t="str" cm="1">
        <f t="array" ref="H1056">_xlfn.IFS((G1056&gt;=2)*(G1056&lt;=6), "Weekday", G1056=7, "Saturday", G1056=1, "Sunday")</f>
        <v>Weekday</v>
      </c>
      <c r="I1056" s="116">
        <f t="shared" si="50"/>
        <v>8</v>
      </c>
      <c r="J1056" s="116" t="str">
        <f t="shared" si="48"/>
        <v>High season</v>
      </c>
      <c r="K1056" s="117" t="str" cm="1">
        <f t="array" ref="K1056">_xlfn.IFS(AND(H1056="Weekday", J1056="High season"), VLOOKUP(B1056, high_weekday, 2, 0),
    AND(H1056="Saturday", J1056="High season"), VLOOKUP(B1056, high_saturday, 2, 0),
    AND(H1056="Sunday", J1056="High season"), VLOOKUP(B1056, high_sunday, 2, 0),
    AND(H1056="Weekday", J1056="Low season"), VLOOKUP(B1056, low_weekdays, 2, 0),
    AND(H1056="Saturday", J1056="Low season"), VLOOKUP(B1056, low_saturday, 2, 0),
    AND(H1056="Sunday", J1056="Low season"), VLOOKUP(B1056, low_sunday, 2, 0),
    TRUE, "error")</f>
        <v>Standard</v>
      </c>
    </row>
    <row r="1057" spans="1:11" x14ac:dyDescent="0.25">
      <c r="A1057" s="111">
        <v>45160</v>
      </c>
      <c r="B1057" s="86">
        <v>0.83333333333333304</v>
      </c>
      <c r="C1057" s="91">
        <v>72</v>
      </c>
      <c r="D1057" s="118">
        <v>40</v>
      </c>
      <c r="E1057" s="119">
        <v>0.8125</v>
      </c>
      <c r="F1057" s="119">
        <v>0.83333333333333304</v>
      </c>
      <c r="G1057" s="115">
        <f t="shared" si="49"/>
        <v>3</v>
      </c>
      <c r="H1057" s="116" t="str" cm="1">
        <f t="array" ref="H1057">_xlfn.IFS((G1057&gt;=2)*(G1057&lt;=6), "Weekday", G1057=7, "Saturday", G1057=1, "Sunday")</f>
        <v>Weekday</v>
      </c>
      <c r="I1057" s="116">
        <f t="shared" si="50"/>
        <v>8</v>
      </c>
      <c r="J1057" s="116" t="str">
        <f t="shared" si="48"/>
        <v>High season</v>
      </c>
      <c r="K1057" s="117" t="str" cm="1">
        <f t="array" ref="K1057">_xlfn.IFS(AND(H1057="Weekday", J1057="High season"), VLOOKUP(B1057, high_weekday, 2, 0),
    AND(H1057="Saturday", J1057="High season"), VLOOKUP(B1057, high_saturday, 2, 0),
    AND(H1057="Sunday", J1057="High season"), VLOOKUP(B1057, high_sunday, 2, 0),
    AND(H1057="Weekday", J1057="Low season"), VLOOKUP(B1057, low_weekdays, 2, 0),
    AND(H1057="Saturday", J1057="Low season"), VLOOKUP(B1057, low_saturday, 2, 0),
    AND(H1057="Sunday", J1057="Low season"), VLOOKUP(B1057, low_sunday, 2, 0),
    TRUE, "error")</f>
        <v>Standard</v>
      </c>
    </row>
    <row r="1058" spans="1:11" x14ac:dyDescent="0.25">
      <c r="A1058" s="111">
        <v>45160</v>
      </c>
      <c r="B1058" s="86">
        <v>0.85416666666666696</v>
      </c>
      <c r="C1058" s="91">
        <v>27</v>
      </c>
      <c r="D1058" s="118">
        <v>41</v>
      </c>
      <c r="E1058" s="119">
        <v>0.83333333333333304</v>
      </c>
      <c r="F1058" s="119">
        <v>0.85416666666666696</v>
      </c>
      <c r="G1058" s="115">
        <f t="shared" si="49"/>
        <v>3</v>
      </c>
      <c r="H1058" s="116" t="str" cm="1">
        <f t="array" ref="H1058">_xlfn.IFS((G1058&gt;=2)*(G1058&lt;=6), "Weekday", G1058=7, "Saturday", G1058=1, "Sunday")</f>
        <v>Weekday</v>
      </c>
      <c r="I1058" s="116">
        <f t="shared" si="50"/>
        <v>8</v>
      </c>
      <c r="J1058" s="116" t="str">
        <f t="shared" si="48"/>
        <v>High season</v>
      </c>
      <c r="K1058" s="117" t="str" cm="1">
        <f t="array" ref="K1058">_xlfn.IFS(AND(H1058="Weekday", J1058="High season"), VLOOKUP(B1058, high_weekday, 2, 0),
    AND(H1058="Saturday", J1058="High season"), VLOOKUP(B1058, high_saturday, 2, 0),
    AND(H1058="Sunday", J1058="High season"), VLOOKUP(B1058, high_sunday, 2, 0),
    AND(H1058="Weekday", J1058="Low season"), VLOOKUP(B1058, low_weekdays, 2, 0),
    AND(H1058="Saturday", J1058="Low season"), VLOOKUP(B1058, low_saturday, 2, 0),
    AND(H1058="Sunday", J1058="Low season"), VLOOKUP(B1058, low_sunday, 2, 0),
    TRUE, "error")</f>
        <v>Standard</v>
      </c>
    </row>
    <row r="1059" spans="1:11" x14ac:dyDescent="0.25">
      <c r="A1059" s="111">
        <v>45160</v>
      </c>
      <c r="B1059" s="86">
        <v>0.875</v>
      </c>
      <c r="C1059" s="91">
        <v>53</v>
      </c>
      <c r="D1059" s="118">
        <v>42</v>
      </c>
      <c r="E1059" s="119">
        <v>0.85416666666666696</v>
      </c>
      <c r="F1059" s="119">
        <v>0.875</v>
      </c>
      <c r="G1059" s="115">
        <f t="shared" si="49"/>
        <v>3</v>
      </c>
      <c r="H1059" s="116" t="str" cm="1">
        <f t="array" ref="H1059">_xlfn.IFS((G1059&gt;=2)*(G1059&lt;=6), "Weekday", G1059=7, "Saturday", G1059=1, "Sunday")</f>
        <v>Weekday</v>
      </c>
      <c r="I1059" s="116">
        <f t="shared" si="50"/>
        <v>8</v>
      </c>
      <c r="J1059" s="116" t="str">
        <f t="shared" si="48"/>
        <v>High season</v>
      </c>
      <c r="K1059" s="117" t="str" cm="1">
        <f t="array" ref="K1059">_xlfn.IFS(AND(H1059="Weekday", J1059="High season"), VLOOKUP(B1059, high_weekday, 2, 0),
    AND(H1059="Saturday", J1059="High season"), VLOOKUP(B1059, high_saturday, 2, 0),
    AND(H1059="Sunday", J1059="High season"), VLOOKUP(B1059, high_sunday, 2, 0),
    AND(H1059="Weekday", J1059="Low season"), VLOOKUP(B1059, low_weekdays, 2, 0),
    AND(H1059="Saturday", J1059="Low season"), VLOOKUP(B1059, low_saturday, 2, 0),
    AND(H1059="Sunday", J1059="Low season"), VLOOKUP(B1059, low_sunday, 2, 0),
    TRUE, "error")</f>
        <v>Standard</v>
      </c>
    </row>
    <row r="1060" spans="1:11" x14ac:dyDescent="0.25">
      <c r="A1060" s="111">
        <v>45160</v>
      </c>
      <c r="B1060" s="86">
        <v>0.89583333333333304</v>
      </c>
      <c r="C1060" s="91">
        <v>75</v>
      </c>
      <c r="D1060" s="118">
        <v>43</v>
      </c>
      <c r="E1060" s="119">
        <v>0.875</v>
      </c>
      <c r="F1060" s="119">
        <v>0.89583333333333304</v>
      </c>
      <c r="G1060" s="115">
        <f t="shared" si="49"/>
        <v>3</v>
      </c>
      <c r="H1060" s="116" t="str" cm="1">
        <f t="array" ref="H1060">_xlfn.IFS((G1060&gt;=2)*(G1060&lt;=6), "Weekday", G1060=7, "Saturday", G1060=1, "Sunday")</f>
        <v>Weekday</v>
      </c>
      <c r="I1060" s="116">
        <f t="shared" si="50"/>
        <v>8</v>
      </c>
      <c r="J1060" s="116" t="str">
        <f t="shared" si="48"/>
        <v>High season</v>
      </c>
      <c r="K1060" s="117" t="str" cm="1">
        <f t="array" ref="K1060">_xlfn.IFS(AND(H1060="Weekday", J1060="High season"), VLOOKUP(B1060, high_weekday, 2, 0),
    AND(H1060="Saturday", J1060="High season"), VLOOKUP(B1060, high_saturday, 2, 0),
    AND(H1060="Sunday", J1060="High season"), VLOOKUP(B1060, high_sunday, 2, 0),
    AND(H1060="Weekday", J1060="Low season"), VLOOKUP(B1060, low_weekdays, 2, 0),
    AND(H1060="Saturday", J1060="Low season"), VLOOKUP(B1060, low_saturday, 2, 0),
    AND(H1060="Sunday", J1060="Low season"), VLOOKUP(B1060, low_sunday, 2, 0),
    TRUE, "error")</f>
        <v>Standard</v>
      </c>
    </row>
    <row r="1061" spans="1:11" x14ac:dyDescent="0.25">
      <c r="A1061" s="111">
        <v>45160</v>
      </c>
      <c r="B1061" s="86">
        <v>0.91666666666666696</v>
      </c>
      <c r="C1061" s="91">
        <v>41</v>
      </c>
      <c r="D1061" s="118">
        <v>44</v>
      </c>
      <c r="E1061" s="119">
        <v>0.89583333333333304</v>
      </c>
      <c r="F1061" s="119">
        <v>0.91666666666666696</v>
      </c>
      <c r="G1061" s="115">
        <f t="shared" si="49"/>
        <v>3</v>
      </c>
      <c r="H1061" s="116" t="str" cm="1">
        <f t="array" ref="H1061">_xlfn.IFS((G1061&gt;=2)*(G1061&lt;=6), "Weekday", G1061=7, "Saturday", G1061=1, "Sunday")</f>
        <v>Weekday</v>
      </c>
      <c r="I1061" s="116">
        <f t="shared" si="50"/>
        <v>8</v>
      </c>
      <c r="J1061" s="116" t="str">
        <f t="shared" si="48"/>
        <v>High season</v>
      </c>
      <c r="K1061" s="117" t="str" cm="1">
        <f t="array" ref="K1061">_xlfn.IFS(AND(H1061="Weekday", J1061="High season"), VLOOKUP(B1061, high_weekday, 2, 0),
    AND(H1061="Saturday", J1061="High season"), VLOOKUP(B1061, high_saturday, 2, 0),
    AND(H1061="Sunday", J1061="High season"), VLOOKUP(B1061, high_sunday, 2, 0),
    AND(H1061="Weekday", J1061="Low season"), VLOOKUP(B1061, low_weekdays, 2, 0),
    AND(H1061="Saturday", J1061="Low season"), VLOOKUP(B1061, low_saturday, 2, 0),
    AND(H1061="Sunday", J1061="Low season"), VLOOKUP(B1061, low_sunday, 2, 0),
    TRUE, "error")</f>
        <v>Standard</v>
      </c>
    </row>
    <row r="1062" spans="1:11" x14ac:dyDescent="0.25">
      <c r="A1062" s="111">
        <v>45160</v>
      </c>
      <c r="B1062" s="86">
        <v>0.9375</v>
      </c>
      <c r="C1062" s="91">
        <v>100</v>
      </c>
      <c r="D1062" s="118">
        <v>45</v>
      </c>
      <c r="E1062" s="119">
        <v>0.91666666666666696</v>
      </c>
      <c r="F1062" s="119">
        <v>0.9375</v>
      </c>
      <c r="G1062" s="115">
        <f t="shared" si="49"/>
        <v>3</v>
      </c>
      <c r="H1062" s="116" t="str" cm="1">
        <f t="array" ref="H1062">_xlfn.IFS((G1062&gt;=2)*(G1062&lt;=6), "Weekday", G1062=7, "Saturday", G1062=1, "Sunday")</f>
        <v>Weekday</v>
      </c>
      <c r="I1062" s="116">
        <f t="shared" si="50"/>
        <v>8</v>
      </c>
      <c r="J1062" s="116" t="str">
        <f t="shared" si="48"/>
        <v>High season</v>
      </c>
      <c r="K1062" s="117" t="str" cm="1">
        <f t="array" ref="K1062">_xlfn.IFS(AND(H1062="Weekday", J1062="High season"), VLOOKUP(B1062, high_weekday, 2, 0),
    AND(H1062="Saturday", J1062="High season"), VLOOKUP(B1062, high_saturday, 2, 0),
    AND(H1062="Sunday", J1062="High season"), VLOOKUP(B1062, high_sunday, 2, 0),
    AND(H1062="Weekday", J1062="Low season"), VLOOKUP(B1062, low_weekdays, 2, 0),
    AND(H1062="Saturday", J1062="Low season"), VLOOKUP(B1062, low_saturday, 2, 0),
    AND(H1062="Sunday", J1062="Low season"), VLOOKUP(B1062, low_sunday, 2, 0),
    TRUE, "error")</f>
        <v>Off-peak</v>
      </c>
    </row>
    <row r="1063" spans="1:11" x14ac:dyDescent="0.25">
      <c r="A1063" s="111">
        <v>45160</v>
      </c>
      <c r="B1063" s="86">
        <v>0.95833333333333304</v>
      </c>
      <c r="C1063" s="91">
        <v>25</v>
      </c>
      <c r="D1063" s="118">
        <v>46</v>
      </c>
      <c r="E1063" s="119">
        <v>0.9375</v>
      </c>
      <c r="F1063" s="119">
        <v>0.95833333333333304</v>
      </c>
      <c r="G1063" s="115">
        <f t="shared" si="49"/>
        <v>3</v>
      </c>
      <c r="H1063" s="116" t="str" cm="1">
        <f t="array" ref="H1063">_xlfn.IFS((G1063&gt;=2)*(G1063&lt;=6), "Weekday", G1063=7, "Saturday", G1063=1, "Sunday")</f>
        <v>Weekday</v>
      </c>
      <c r="I1063" s="116">
        <f t="shared" si="50"/>
        <v>8</v>
      </c>
      <c r="J1063" s="116" t="str">
        <f t="shared" si="48"/>
        <v>High season</v>
      </c>
      <c r="K1063" s="117" t="str" cm="1">
        <f t="array" ref="K1063">_xlfn.IFS(AND(H1063="Weekday", J1063="High season"), VLOOKUP(B1063, high_weekday, 2, 0),
    AND(H1063="Saturday", J1063="High season"), VLOOKUP(B1063, high_saturday, 2, 0),
    AND(H1063="Sunday", J1063="High season"), VLOOKUP(B1063, high_sunday, 2, 0),
    AND(H1063="Weekday", J1063="Low season"), VLOOKUP(B1063, low_weekdays, 2, 0),
    AND(H1063="Saturday", J1063="Low season"), VLOOKUP(B1063, low_saturday, 2, 0),
    AND(H1063="Sunday", J1063="Low season"), VLOOKUP(B1063, low_sunday, 2, 0),
    TRUE, "error")</f>
        <v>Off-peak</v>
      </c>
    </row>
    <row r="1064" spans="1:11" x14ac:dyDescent="0.25">
      <c r="A1064" s="111">
        <v>45160</v>
      </c>
      <c r="B1064" s="86">
        <v>0.97916666666666696</v>
      </c>
      <c r="C1064" s="91">
        <v>32</v>
      </c>
      <c r="D1064" s="118">
        <v>47</v>
      </c>
      <c r="E1064" s="119">
        <v>0.95833333333333304</v>
      </c>
      <c r="F1064" s="119">
        <v>0.97916666666666696</v>
      </c>
      <c r="G1064" s="115">
        <f t="shared" si="49"/>
        <v>3</v>
      </c>
      <c r="H1064" s="116" t="str" cm="1">
        <f t="array" ref="H1064">_xlfn.IFS((G1064&gt;=2)*(G1064&lt;=6), "Weekday", G1064=7, "Saturday", G1064=1, "Sunday")</f>
        <v>Weekday</v>
      </c>
      <c r="I1064" s="116">
        <f t="shared" si="50"/>
        <v>8</v>
      </c>
      <c r="J1064" s="116" t="str">
        <f t="shared" si="48"/>
        <v>High season</v>
      </c>
      <c r="K1064" s="117" t="str" cm="1">
        <f t="array" ref="K1064">_xlfn.IFS(AND(H1064="Weekday", J1064="High season"), VLOOKUP(B1064, high_weekday, 2, 0),
    AND(H1064="Saturday", J1064="High season"), VLOOKUP(B1064, high_saturday, 2, 0),
    AND(H1064="Sunday", J1064="High season"), VLOOKUP(B1064, high_sunday, 2, 0),
    AND(H1064="Weekday", J1064="Low season"), VLOOKUP(B1064, low_weekdays, 2, 0),
    AND(H1064="Saturday", J1064="Low season"), VLOOKUP(B1064, low_saturday, 2, 0),
    AND(H1064="Sunday", J1064="Low season"), VLOOKUP(B1064, low_sunday, 2, 0),
    TRUE, "error")</f>
        <v>Off-peak</v>
      </c>
    </row>
    <row r="1065" spans="1:11" x14ac:dyDescent="0.25">
      <c r="A1065" s="111">
        <v>45160</v>
      </c>
      <c r="B1065" s="86">
        <v>1</v>
      </c>
      <c r="C1065" s="91">
        <v>37</v>
      </c>
      <c r="D1065" s="118">
        <v>48</v>
      </c>
      <c r="E1065" s="119">
        <v>0.97916666666666696</v>
      </c>
      <c r="F1065" s="119">
        <v>1</v>
      </c>
      <c r="G1065" s="115">
        <f t="shared" si="49"/>
        <v>3</v>
      </c>
      <c r="H1065" s="116" t="str" cm="1">
        <f t="array" ref="H1065">_xlfn.IFS((G1065&gt;=2)*(G1065&lt;=6), "Weekday", G1065=7, "Saturday", G1065=1, "Sunday")</f>
        <v>Weekday</v>
      </c>
      <c r="I1065" s="116">
        <f t="shared" si="50"/>
        <v>8</v>
      </c>
      <c r="J1065" s="116" t="str">
        <f t="shared" si="48"/>
        <v>High season</v>
      </c>
      <c r="K1065" s="117" t="str" cm="1">
        <f t="array" ref="K1065">_xlfn.IFS(AND(H1065="Weekday", J1065="High season"), VLOOKUP(B1065, high_weekday, 2, 0),
    AND(H1065="Saturday", J1065="High season"), VLOOKUP(B1065, high_saturday, 2, 0),
    AND(H1065="Sunday", J1065="High season"), VLOOKUP(B1065, high_sunday, 2, 0),
    AND(H1065="Weekday", J1065="Low season"), VLOOKUP(B1065, low_weekdays, 2, 0),
    AND(H1065="Saturday", J1065="Low season"), VLOOKUP(B1065, low_saturday, 2, 0),
    AND(H1065="Sunday", J1065="Low season"), VLOOKUP(B1065, low_sunday, 2, 0),
    TRUE, "error")</f>
        <v>Off-peak</v>
      </c>
    </row>
    <row r="1066" spans="1:11" x14ac:dyDescent="0.25">
      <c r="A1066" s="111">
        <v>45161</v>
      </c>
      <c r="B1066" s="86">
        <v>2.0833333333333332E-2</v>
      </c>
      <c r="C1066" s="91">
        <v>12</v>
      </c>
      <c r="D1066" s="118">
        <v>1</v>
      </c>
      <c r="E1066" s="119">
        <v>0</v>
      </c>
      <c r="F1066" s="119">
        <v>2.0833333333333332E-2</v>
      </c>
      <c r="G1066" s="115">
        <f t="shared" si="49"/>
        <v>4</v>
      </c>
      <c r="H1066" s="116" t="str" cm="1">
        <f t="array" ref="H1066">_xlfn.IFS((G1066&gt;=2)*(G1066&lt;=6), "Weekday", G1066=7, "Saturday", G1066=1, "Sunday")</f>
        <v>Weekday</v>
      </c>
      <c r="I1066" s="116">
        <f t="shared" si="50"/>
        <v>8</v>
      </c>
      <c r="J1066" s="116" t="str">
        <f t="shared" si="48"/>
        <v>High season</v>
      </c>
      <c r="K1066" s="117" t="str" cm="1">
        <f t="array" ref="K1066">_xlfn.IFS(AND(H1066="Weekday", J1066="High season"), VLOOKUP(B1066, high_weekday, 2, 0),
    AND(H1066="Saturday", J1066="High season"), VLOOKUP(B1066, high_saturday, 2, 0),
    AND(H1066="Sunday", J1066="High season"), VLOOKUP(B1066, high_sunday, 2, 0),
    AND(H1066="Weekday", J1066="Low season"), VLOOKUP(B1066, low_weekdays, 2, 0),
    AND(H1066="Saturday", J1066="Low season"), VLOOKUP(B1066, low_saturday, 2, 0),
    AND(H1066="Sunday", J1066="Low season"), VLOOKUP(B1066, low_sunday, 2, 0),
    TRUE, "error")</f>
        <v>Off-peak</v>
      </c>
    </row>
    <row r="1067" spans="1:11" x14ac:dyDescent="0.25">
      <c r="A1067" s="111">
        <v>45161</v>
      </c>
      <c r="B1067" s="86">
        <v>4.1666666666666664E-2</v>
      </c>
      <c r="C1067" s="91">
        <v>10</v>
      </c>
      <c r="D1067" s="118">
        <v>2</v>
      </c>
      <c r="E1067" s="119">
        <v>2.0833333333333332E-2</v>
      </c>
      <c r="F1067" s="119">
        <v>4.1666666666666664E-2</v>
      </c>
      <c r="G1067" s="115">
        <f t="shared" si="49"/>
        <v>4</v>
      </c>
      <c r="H1067" s="116" t="str" cm="1">
        <f t="array" ref="H1067">_xlfn.IFS((G1067&gt;=2)*(G1067&lt;=6), "Weekday", G1067=7, "Saturday", G1067=1, "Sunday")</f>
        <v>Weekday</v>
      </c>
      <c r="I1067" s="116">
        <f t="shared" si="50"/>
        <v>8</v>
      </c>
      <c r="J1067" s="116" t="str">
        <f t="shared" si="48"/>
        <v>High season</v>
      </c>
      <c r="K1067" s="117" t="str" cm="1">
        <f t="array" ref="K1067">_xlfn.IFS(AND(H1067="Weekday", J1067="High season"), VLOOKUP(B1067, high_weekday, 2, 0),
    AND(H1067="Saturday", J1067="High season"), VLOOKUP(B1067, high_saturday, 2, 0),
    AND(H1067="Sunday", J1067="High season"), VLOOKUP(B1067, high_sunday, 2, 0),
    AND(H1067="Weekday", J1067="Low season"), VLOOKUP(B1067, low_weekdays, 2, 0),
    AND(H1067="Saturday", J1067="Low season"), VLOOKUP(B1067, low_saturday, 2, 0),
    AND(H1067="Sunday", J1067="Low season"), VLOOKUP(B1067, low_sunday, 2, 0),
    TRUE, "error")</f>
        <v>Off-peak</v>
      </c>
    </row>
    <row r="1068" spans="1:11" x14ac:dyDescent="0.25">
      <c r="A1068" s="111">
        <v>45161</v>
      </c>
      <c r="B1068" s="86">
        <v>6.25E-2</v>
      </c>
      <c r="C1068" s="91">
        <v>81</v>
      </c>
      <c r="D1068" s="118">
        <v>3</v>
      </c>
      <c r="E1068" s="119">
        <v>4.1666666666666664E-2</v>
      </c>
      <c r="F1068" s="119">
        <v>6.25E-2</v>
      </c>
      <c r="G1068" s="115">
        <f t="shared" si="49"/>
        <v>4</v>
      </c>
      <c r="H1068" s="116" t="str" cm="1">
        <f t="array" ref="H1068">_xlfn.IFS((G1068&gt;=2)*(G1068&lt;=6), "Weekday", G1068=7, "Saturday", G1068=1, "Sunday")</f>
        <v>Weekday</v>
      </c>
      <c r="I1068" s="116">
        <f t="shared" si="50"/>
        <v>8</v>
      </c>
      <c r="J1068" s="116" t="str">
        <f t="shared" si="48"/>
        <v>High season</v>
      </c>
      <c r="K1068" s="117" t="str" cm="1">
        <f t="array" ref="K1068">_xlfn.IFS(AND(H1068="Weekday", J1068="High season"), VLOOKUP(B1068, high_weekday, 2, 0),
    AND(H1068="Saturday", J1068="High season"), VLOOKUP(B1068, high_saturday, 2, 0),
    AND(H1068="Sunday", J1068="High season"), VLOOKUP(B1068, high_sunday, 2, 0),
    AND(H1068="Weekday", J1068="Low season"), VLOOKUP(B1068, low_weekdays, 2, 0),
    AND(H1068="Saturday", J1068="Low season"), VLOOKUP(B1068, low_saturday, 2, 0),
    AND(H1068="Sunday", J1068="Low season"), VLOOKUP(B1068, low_sunday, 2, 0),
    TRUE, "error")</f>
        <v>Off-peak</v>
      </c>
    </row>
    <row r="1069" spans="1:11" x14ac:dyDescent="0.25">
      <c r="A1069" s="111">
        <v>45161</v>
      </c>
      <c r="B1069" s="86">
        <v>8.3333333333333301E-2</v>
      </c>
      <c r="C1069" s="91">
        <v>34</v>
      </c>
      <c r="D1069" s="118">
        <v>4</v>
      </c>
      <c r="E1069" s="119">
        <v>6.25E-2</v>
      </c>
      <c r="F1069" s="119">
        <v>8.3333333333333301E-2</v>
      </c>
      <c r="G1069" s="115">
        <f t="shared" si="49"/>
        <v>4</v>
      </c>
      <c r="H1069" s="116" t="str" cm="1">
        <f t="array" ref="H1069">_xlfn.IFS((G1069&gt;=2)*(G1069&lt;=6), "Weekday", G1069=7, "Saturday", G1069=1, "Sunday")</f>
        <v>Weekday</v>
      </c>
      <c r="I1069" s="116">
        <f t="shared" si="50"/>
        <v>8</v>
      </c>
      <c r="J1069" s="116" t="str">
        <f t="shared" si="48"/>
        <v>High season</v>
      </c>
      <c r="K1069" s="117" t="str" cm="1">
        <f t="array" ref="K1069">_xlfn.IFS(AND(H1069="Weekday", J1069="High season"), VLOOKUP(B1069, high_weekday, 2, 0),
    AND(H1069="Saturday", J1069="High season"), VLOOKUP(B1069, high_saturday, 2, 0),
    AND(H1069="Sunday", J1069="High season"), VLOOKUP(B1069, high_sunday, 2, 0),
    AND(H1069="Weekday", J1069="Low season"), VLOOKUP(B1069, low_weekdays, 2, 0),
    AND(H1069="Saturday", J1069="Low season"), VLOOKUP(B1069, low_saturday, 2, 0),
    AND(H1069="Sunday", J1069="Low season"), VLOOKUP(B1069, low_sunday, 2, 0),
    TRUE, "error")</f>
        <v>Off-peak</v>
      </c>
    </row>
    <row r="1070" spans="1:11" x14ac:dyDescent="0.25">
      <c r="A1070" s="111">
        <v>45161</v>
      </c>
      <c r="B1070" s="86">
        <v>0.104166666666667</v>
      </c>
      <c r="C1070" s="91">
        <v>67</v>
      </c>
      <c r="D1070" s="118">
        <v>5</v>
      </c>
      <c r="E1070" s="119">
        <v>8.3333333333333301E-2</v>
      </c>
      <c r="F1070" s="119">
        <v>0.104166666666667</v>
      </c>
      <c r="G1070" s="115">
        <f t="shared" si="49"/>
        <v>4</v>
      </c>
      <c r="H1070" s="116" t="str" cm="1">
        <f t="array" ref="H1070">_xlfn.IFS((G1070&gt;=2)*(G1070&lt;=6), "Weekday", G1070=7, "Saturday", G1070=1, "Sunday")</f>
        <v>Weekday</v>
      </c>
      <c r="I1070" s="116">
        <f t="shared" si="50"/>
        <v>8</v>
      </c>
      <c r="J1070" s="116" t="str">
        <f t="shared" si="48"/>
        <v>High season</v>
      </c>
      <c r="K1070" s="117" t="str" cm="1">
        <f t="array" ref="K1070">_xlfn.IFS(AND(H1070="Weekday", J1070="High season"), VLOOKUP(B1070, high_weekday, 2, 0),
    AND(H1070="Saturday", J1070="High season"), VLOOKUP(B1070, high_saturday, 2, 0),
    AND(H1070="Sunday", J1070="High season"), VLOOKUP(B1070, high_sunday, 2, 0),
    AND(H1070="Weekday", J1070="Low season"), VLOOKUP(B1070, low_weekdays, 2, 0),
    AND(H1070="Saturday", J1070="Low season"), VLOOKUP(B1070, low_saturday, 2, 0),
    AND(H1070="Sunday", J1070="Low season"), VLOOKUP(B1070, low_sunday, 2, 0),
    TRUE, "error")</f>
        <v>Off-peak</v>
      </c>
    </row>
    <row r="1071" spans="1:11" x14ac:dyDescent="0.25">
      <c r="A1071" s="111">
        <v>45161</v>
      </c>
      <c r="B1071" s="86">
        <v>0.125</v>
      </c>
      <c r="C1071" s="91">
        <v>26</v>
      </c>
      <c r="D1071" s="118">
        <v>6</v>
      </c>
      <c r="E1071" s="119">
        <v>0.104166666666667</v>
      </c>
      <c r="F1071" s="119">
        <v>0.125</v>
      </c>
      <c r="G1071" s="115">
        <f t="shared" si="49"/>
        <v>4</v>
      </c>
      <c r="H1071" s="116" t="str" cm="1">
        <f t="array" ref="H1071">_xlfn.IFS((G1071&gt;=2)*(G1071&lt;=6), "Weekday", G1071=7, "Saturday", G1071=1, "Sunday")</f>
        <v>Weekday</v>
      </c>
      <c r="I1071" s="116">
        <f t="shared" si="50"/>
        <v>8</v>
      </c>
      <c r="J1071" s="116" t="str">
        <f t="shared" si="48"/>
        <v>High season</v>
      </c>
      <c r="K1071" s="117" t="str" cm="1">
        <f t="array" ref="K1071">_xlfn.IFS(AND(H1071="Weekday", J1071="High season"), VLOOKUP(B1071, high_weekday, 2, 0),
    AND(H1071="Saturday", J1071="High season"), VLOOKUP(B1071, high_saturday, 2, 0),
    AND(H1071="Sunday", J1071="High season"), VLOOKUP(B1071, high_sunday, 2, 0),
    AND(H1071="Weekday", J1071="Low season"), VLOOKUP(B1071, low_weekdays, 2, 0),
    AND(H1071="Saturday", J1071="Low season"), VLOOKUP(B1071, low_saturday, 2, 0),
    AND(H1071="Sunday", J1071="Low season"), VLOOKUP(B1071, low_sunday, 2, 0),
    TRUE, "error")</f>
        <v>Off-peak</v>
      </c>
    </row>
    <row r="1072" spans="1:11" x14ac:dyDescent="0.25">
      <c r="A1072" s="111">
        <v>45161</v>
      </c>
      <c r="B1072" s="86">
        <v>0.14583333333333301</v>
      </c>
      <c r="C1072" s="91">
        <v>22</v>
      </c>
      <c r="D1072" s="118">
        <v>7</v>
      </c>
      <c r="E1072" s="119">
        <v>0.125</v>
      </c>
      <c r="F1072" s="119">
        <v>0.14583333333333301</v>
      </c>
      <c r="G1072" s="115">
        <f t="shared" si="49"/>
        <v>4</v>
      </c>
      <c r="H1072" s="116" t="str" cm="1">
        <f t="array" ref="H1072">_xlfn.IFS((G1072&gt;=2)*(G1072&lt;=6), "Weekday", G1072=7, "Saturday", G1072=1, "Sunday")</f>
        <v>Weekday</v>
      </c>
      <c r="I1072" s="116">
        <f t="shared" si="50"/>
        <v>8</v>
      </c>
      <c r="J1072" s="116" t="str">
        <f t="shared" si="48"/>
        <v>High season</v>
      </c>
      <c r="K1072" s="117" t="str" cm="1">
        <f t="array" ref="K1072">_xlfn.IFS(AND(H1072="Weekday", J1072="High season"), VLOOKUP(B1072, high_weekday, 2, 0),
    AND(H1072="Saturday", J1072="High season"), VLOOKUP(B1072, high_saturday, 2, 0),
    AND(H1072="Sunday", J1072="High season"), VLOOKUP(B1072, high_sunday, 2, 0),
    AND(H1072="Weekday", J1072="Low season"), VLOOKUP(B1072, low_weekdays, 2, 0),
    AND(H1072="Saturday", J1072="Low season"), VLOOKUP(B1072, low_saturday, 2, 0),
    AND(H1072="Sunday", J1072="Low season"), VLOOKUP(B1072, low_sunday, 2, 0),
    TRUE, "error")</f>
        <v>Off-peak</v>
      </c>
    </row>
    <row r="1073" spans="1:11" x14ac:dyDescent="0.25">
      <c r="A1073" s="111">
        <v>45161</v>
      </c>
      <c r="B1073" s="86">
        <v>0.16666666666666699</v>
      </c>
      <c r="C1073" s="91">
        <v>69</v>
      </c>
      <c r="D1073" s="118">
        <v>8</v>
      </c>
      <c r="E1073" s="119">
        <v>0.14583333333333301</v>
      </c>
      <c r="F1073" s="119">
        <v>0.16666666666666699</v>
      </c>
      <c r="G1073" s="115">
        <f t="shared" si="49"/>
        <v>4</v>
      </c>
      <c r="H1073" s="116" t="str" cm="1">
        <f t="array" ref="H1073">_xlfn.IFS((G1073&gt;=2)*(G1073&lt;=6), "Weekday", G1073=7, "Saturday", G1073=1, "Sunday")</f>
        <v>Weekday</v>
      </c>
      <c r="I1073" s="116">
        <f t="shared" si="50"/>
        <v>8</v>
      </c>
      <c r="J1073" s="116" t="str">
        <f t="shared" si="48"/>
        <v>High season</v>
      </c>
      <c r="K1073" s="117" t="str" cm="1">
        <f t="array" ref="K1073">_xlfn.IFS(AND(H1073="Weekday", J1073="High season"), VLOOKUP(B1073, high_weekday, 2, 0),
    AND(H1073="Saturday", J1073="High season"), VLOOKUP(B1073, high_saturday, 2, 0),
    AND(H1073="Sunday", J1073="High season"), VLOOKUP(B1073, high_sunday, 2, 0),
    AND(H1073="Weekday", J1073="Low season"), VLOOKUP(B1073, low_weekdays, 2, 0),
    AND(H1073="Saturday", J1073="Low season"), VLOOKUP(B1073, low_saturday, 2, 0),
    AND(H1073="Sunday", J1073="Low season"), VLOOKUP(B1073, low_sunday, 2, 0),
    TRUE, "error")</f>
        <v>Off-peak</v>
      </c>
    </row>
    <row r="1074" spans="1:11" x14ac:dyDescent="0.25">
      <c r="A1074" s="111">
        <v>45161</v>
      </c>
      <c r="B1074" s="86">
        <v>0.1875</v>
      </c>
      <c r="C1074" s="91">
        <v>88</v>
      </c>
      <c r="D1074" s="118">
        <v>9</v>
      </c>
      <c r="E1074" s="119">
        <v>0.16666666666666699</v>
      </c>
      <c r="F1074" s="119">
        <v>0.1875</v>
      </c>
      <c r="G1074" s="115">
        <f t="shared" si="49"/>
        <v>4</v>
      </c>
      <c r="H1074" s="116" t="str" cm="1">
        <f t="array" ref="H1074">_xlfn.IFS((G1074&gt;=2)*(G1074&lt;=6), "Weekday", G1074=7, "Saturday", G1074=1, "Sunday")</f>
        <v>Weekday</v>
      </c>
      <c r="I1074" s="116">
        <f t="shared" si="50"/>
        <v>8</v>
      </c>
      <c r="J1074" s="116" t="str">
        <f t="shared" si="48"/>
        <v>High season</v>
      </c>
      <c r="K1074" s="117" t="str" cm="1">
        <f t="array" ref="K1074">_xlfn.IFS(AND(H1074="Weekday", J1074="High season"), VLOOKUP(B1074, high_weekday, 2, 0),
    AND(H1074="Saturday", J1074="High season"), VLOOKUP(B1074, high_saturday, 2, 0),
    AND(H1074="Sunday", J1074="High season"), VLOOKUP(B1074, high_sunday, 2, 0),
    AND(H1074="Weekday", J1074="Low season"), VLOOKUP(B1074, low_weekdays, 2, 0),
    AND(H1074="Saturday", J1074="Low season"), VLOOKUP(B1074, low_saturday, 2, 0),
    AND(H1074="Sunday", J1074="Low season"), VLOOKUP(B1074, low_sunday, 2, 0),
    TRUE, "error")</f>
        <v>Off-peak</v>
      </c>
    </row>
    <row r="1075" spans="1:11" x14ac:dyDescent="0.25">
      <c r="A1075" s="111">
        <v>45161</v>
      </c>
      <c r="B1075" s="86">
        <v>0.20833333333333301</v>
      </c>
      <c r="C1075" s="91">
        <v>15</v>
      </c>
      <c r="D1075" s="118">
        <v>10</v>
      </c>
      <c r="E1075" s="119">
        <v>0.1875</v>
      </c>
      <c r="F1075" s="119">
        <v>0.20833333333333301</v>
      </c>
      <c r="G1075" s="115">
        <f t="shared" si="49"/>
        <v>4</v>
      </c>
      <c r="H1075" s="116" t="str" cm="1">
        <f t="array" ref="H1075">_xlfn.IFS((G1075&gt;=2)*(G1075&lt;=6), "Weekday", G1075=7, "Saturday", G1075=1, "Sunday")</f>
        <v>Weekday</v>
      </c>
      <c r="I1075" s="116">
        <f t="shared" si="50"/>
        <v>8</v>
      </c>
      <c r="J1075" s="116" t="str">
        <f t="shared" si="48"/>
        <v>High season</v>
      </c>
      <c r="K1075" s="117" t="str" cm="1">
        <f t="array" ref="K1075">_xlfn.IFS(AND(H1075="Weekday", J1075="High season"), VLOOKUP(B1075, high_weekday, 2, 0),
    AND(H1075="Saturday", J1075="High season"), VLOOKUP(B1075, high_saturday, 2, 0),
    AND(H1075="Sunday", J1075="High season"), VLOOKUP(B1075, high_sunday, 2, 0),
    AND(H1075="Weekday", J1075="Low season"), VLOOKUP(B1075, low_weekdays, 2, 0),
    AND(H1075="Saturday", J1075="Low season"), VLOOKUP(B1075, low_saturday, 2, 0),
    AND(H1075="Sunday", J1075="Low season"), VLOOKUP(B1075, low_sunday, 2, 0),
    TRUE, "error")</f>
        <v>Off-peak</v>
      </c>
    </row>
    <row r="1076" spans="1:11" x14ac:dyDescent="0.25">
      <c r="A1076" s="111">
        <v>45161</v>
      </c>
      <c r="B1076" s="86">
        <v>0.22916666666666699</v>
      </c>
      <c r="C1076" s="91">
        <v>22</v>
      </c>
      <c r="D1076" s="118">
        <v>11</v>
      </c>
      <c r="E1076" s="119">
        <v>0.20833333333333301</v>
      </c>
      <c r="F1076" s="119">
        <v>0.22916666666666699</v>
      </c>
      <c r="G1076" s="115">
        <f t="shared" si="49"/>
        <v>4</v>
      </c>
      <c r="H1076" s="116" t="str" cm="1">
        <f t="array" ref="H1076">_xlfn.IFS((G1076&gt;=2)*(G1076&lt;=6), "Weekday", G1076=7, "Saturday", G1076=1, "Sunday")</f>
        <v>Weekday</v>
      </c>
      <c r="I1076" s="116">
        <f t="shared" si="50"/>
        <v>8</v>
      </c>
      <c r="J1076" s="116" t="str">
        <f t="shared" si="48"/>
        <v>High season</v>
      </c>
      <c r="K1076" s="117" t="str" cm="1">
        <f t="array" ref="K1076">_xlfn.IFS(AND(H1076="Weekday", J1076="High season"), VLOOKUP(B1076, high_weekday, 2, 0),
    AND(H1076="Saturday", J1076="High season"), VLOOKUP(B1076, high_saturday, 2, 0),
    AND(H1076="Sunday", J1076="High season"), VLOOKUP(B1076, high_sunday, 2, 0),
    AND(H1076="Weekday", J1076="Low season"), VLOOKUP(B1076, low_weekdays, 2, 0),
    AND(H1076="Saturday", J1076="Low season"), VLOOKUP(B1076, low_saturday, 2, 0),
    AND(H1076="Sunday", J1076="Low season"), VLOOKUP(B1076, low_sunday, 2, 0),
    TRUE, "error")</f>
        <v>Off-peak</v>
      </c>
    </row>
    <row r="1077" spans="1:11" x14ac:dyDescent="0.25">
      <c r="A1077" s="111">
        <v>45161</v>
      </c>
      <c r="B1077" s="86">
        <v>0.25</v>
      </c>
      <c r="C1077" s="91">
        <v>20</v>
      </c>
      <c r="D1077" s="118">
        <v>12</v>
      </c>
      <c r="E1077" s="119">
        <v>0.22916666666666699</v>
      </c>
      <c r="F1077" s="119">
        <v>0.25</v>
      </c>
      <c r="G1077" s="115">
        <f t="shared" si="49"/>
        <v>4</v>
      </c>
      <c r="H1077" s="116" t="str" cm="1">
        <f t="array" ref="H1077">_xlfn.IFS((G1077&gt;=2)*(G1077&lt;=6), "Weekday", G1077=7, "Saturday", G1077=1, "Sunday")</f>
        <v>Weekday</v>
      </c>
      <c r="I1077" s="116">
        <f t="shared" si="50"/>
        <v>8</v>
      </c>
      <c r="J1077" s="116" t="str">
        <f t="shared" si="48"/>
        <v>High season</v>
      </c>
      <c r="K1077" s="117" t="str" cm="1">
        <f t="array" ref="K1077">_xlfn.IFS(AND(H1077="Weekday", J1077="High season"), VLOOKUP(B1077, high_weekday, 2, 0),
    AND(H1077="Saturday", J1077="High season"), VLOOKUP(B1077, high_saturday, 2, 0),
    AND(H1077="Sunday", J1077="High season"), VLOOKUP(B1077, high_sunday, 2, 0),
    AND(H1077="Weekday", J1077="Low season"), VLOOKUP(B1077, low_weekdays, 2, 0),
    AND(H1077="Saturday", J1077="Low season"), VLOOKUP(B1077, low_saturday, 2, 0),
    AND(H1077="Sunday", J1077="Low season"), VLOOKUP(B1077, low_sunday, 2, 0),
    TRUE, "error")</f>
        <v>Off-peak</v>
      </c>
    </row>
    <row r="1078" spans="1:11" x14ac:dyDescent="0.25">
      <c r="A1078" s="111">
        <v>45161</v>
      </c>
      <c r="B1078" s="86">
        <v>0.27083333333333298</v>
      </c>
      <c r="C1078" s="91">
        <v>93</v>
      </c>
      <c r="D1078" s="118">
        <v>13</v>
      </c>
      <c r="E1078" s="119">
        <v>0.25</v>
      </c>
      <c r="F1078" s="119">
        <v>0.27083333333333298</v>
      </c>
      <c r="G1078" s="115">
        <f t="shared" si="49"/>
        <v>4</v>
      </c>
      <c r="H1078" s="116" t="str" cm="1">
        <f t="array" ref="H1078">_xlfn.IFS((G1078&gt;=2)*(G1078&lt;=6), "Weekday", G1078=7, "Saturday", G1078=1, "Sunday")</f>
        <v>Weekday</v>
      </c>
      <c r="I1078" s="116">
        <f t="shared" si="50"/>
        <v>8</v>
      </c>
      <c r="J1078" s="116" t="str">
        <f t="shared" si="48"/>
        <v>High season</v>
      </c>
      <c r="K1078" s="117" t="str" cm="1">
        <f t="array" ref="K1078">_xlfn.IFS(AND(H1078="Weekday", J1078="High season"), VLOOKUP(B1078, high_weekday, 2, 0),
    AND(H1078="Saturday", J1078="High season"), VLOOKUP(B1078, high_saturday, 2, 0),
    AND(H1078="Sunday", J1078="High season"), VLOOKUP(B1078, high_sunday, 2, 0),
    AND(H1078="Weekday", J1078="Low season"), VLOOKUP(B1078, low_weekdays, 2, 0),
    AND(H1078="Saturday", J1078="Low season"), VLOOKUP(B1078, low_saturday, 2, 0),
    AND(H1078="Sunday", J1078="Low season"), VLOOKUP(B1078, low_sunday, 2, 0),
    TRUE, "error")</f>
        <v>Peak</v>
      </c>
    </row>
    <row r="1079" spans="1:11" x14ac:dyDescent="0.25">
      <c r="A1079" s="111">
        <v>45161</v>
      </c>
      <c r="B1079" s="86">
        <v>0.29166666666666702</v>
      </c>
      <c r="C1079" s="91">
        <v>95</v>
      </c>
      <c r="D1079" s="118">
        <v>14</v>
      </c>
      <c r="E1079" s="119">
        <v>0.27083333333333298</v>
      </c>
      <c r="F1079" s="119">
        <v>0.29166666666666702</v>
      </c>
      <c r="G1079" s="115">
        <f t="shared" si="49"/>
        <v>4</v>
      </c>
      <c r="H1079" s="116" t="str" cm="1">
        <f t="array" ref="H1079">_xlfn.IFS((G1079&gt;=2)*(G1079&lt;=6), "Weekday", G1079=7, "Saturday", G1079=1, "Sunday")</f>
        <v>Weekday</v>
      </c>
      <c r="I1079" s="116">
        <f t="shared" si="50"/>
        <v>8</v>
      </c>
      <c r="J1079" s="116" t="str">
        <f t="shared" si="48"/>
        <v>High season</v>
      </c>
      <c r="K1079" s="117" t="str" cm="1">
        <f t="array" ref="K1079">_xlfn.IFS(AND(H1079="Weekday", J1079="High season"), VLOOKUP(B1079, high_weekday, 2, 0),
    AND(H1079="Saturday", J1079="High season"), VLOOKUP(B1079, high_saturday, 2, 0),
    AND(H1079="Sunday", J1079="High season"), VLOOKUP(B1079, high_sunday, 2, 0),
    AND(H1079="Weekday", J1079="Low season"), VLOOKUP(B1079, low_weekdays, 2, 0),
    AND(H1079="Saturday", J1079="Low season"), VLOOKUP(B1079, low_saturday, 2, 0),
    AND(H1079="Sunday", J1079="Low season"), VLOOKUP(B1079, low_sunday, 2, 0),
    TRUE, "error")</f>
        <v>Peak</v>
      </c>
    </row>
    <row r="1080" spans="1:11" x14ac:dyDescent="0.25">
      <c r="A1080" s="111">
        <v>45161</v>
      </c>
      <c r="B1080" s="86">
        <v>0.3125</v>
      </c>
      <c r="C1080" s="91">
        <v>89</v>
      </c>
      <c r="D1080" s="118">
        <v>15</v>
      </c>
      <c r="E1080" s="119">
        <v>0.29166666666666702</v>
      </c>
      <c r="F1080" s="119">
        <v>0.3125</v>
      </c>
      <c r="G1080" s="115">
        <f t="shared" si="49"/>
        <v>4</v>
      </c>
      <c r="H1080" s="116" t="str" cm="1">
        <f t="array" ref="H1080">_xlfn.IFS((G1080&gt;=2)*(G1080&lt;=6), "Weekday", G1080=7, "Saturday", G1080=1, "Sunday")</f>
        <v>Weekday</v>
      </c>
      <c r="I1080" s="116">
        <f t="shared" si="50"/>
        <v>8</v>
      </c>
      <c r="J1080" s="116" t="str">
        <f t="shared" si="48"/>
        <v>High season</v>
      </c>
      <c r="K1080" s="117" t="str" cm="1">
        <f t="array" ref="K1080">_xlfn.IFS(AND(H1080="Weekday", J1080="High season"), VLOOKUP(B1080, high_weekday, 2, 0),
    AND(H1080="Saturday", J1080="High season"), VLOOKUP(B1080, high_saturday, 2, 0),
    AND(H1080="Sunday", J1080="High season"), VLOOKUP(B1080, high_sunday, 2, 0),
    AND(H1080="Weekday", J1080="Low season"), VLOOKUP(B1080, low_weekdays, 2, 0),
    AND(H1080="Saturday", J1080="Low season"), VLOOKUP(B1080, low_saturday, 2, 0),
    AND(H1080="Sunday", J1080="Low season"), VLOOKUP(B1080, low_sunday, 2, 0),
    TRUE, "error")</f>
        <v>Peak</v>
      </c>
    </row>
    <row r="1081" spans="1:11" x14ac:dyDescent="0.25">
      <c r="A1081" s="111">
        <v>45161</v>
      </c>
      <c r="B1081" s="86">
        <v>0.33333333333333298</v>
      </c>
      <c r="C1081" s="91">
        <v>86</v>
      </c>
      <c r="D1081" s="118">
        <v>16</v>
      </c>
      <c r="E1081" s="119">
        <v>0.3125</v>
      </c>
      <c r="F1081" s="119">
        <v>0.33333333333333298</v>
      </c>
      <c r="G1081" s="115">
        <f t="shared" si="49"/>
        <v>4</v>
      </c>
      <c r="H1081" s="116" t="str" cm="1">
        <f t="array" ref="H1081">_xlfn.IFS((G1081&gt;=2)*(G1081&lt;=6), "Weekday", G1081=7, "Saturday", G1081=1, "Sunday")</f>
        <v>Weekday</v>
      </c>
      <c r="I1081" s="116">
        <f t="shared" si="50"/>
        <v>8</v>
      </c>
      <c r="J1081" s="116" t="str">
        <f t="shared" si="48"/>
        <v>High season</v>
      </c>
      <c r="K1081" s="117" t="str" cm="1">
        <f t="array" ref="K1081">_xlfn.IFS(AND(H1081="Weekday", J1081="High season"), VLOOKUP(B1081, high_weekday, 2, 0),
    AND(H1081="Saturday", J1081="High season"), VLOOKUP(B1081, high_saturday, 2, 0),
    AND(H1081="Sunday", J1081="High season"), VLOOKUP(B1081, high_sunday, 2, 0),
    AND(H1081="Weekday", J1081="Low season"), VLOOKUP(B1081, low_weekdays, 2, 0),
    AND(H1081="Saturday", J1081="Low season"), VLOOKUP(B1081, low_saturday, 2, 0),
    AND(H1081="Sunday", J1081="Low season"), VLOOKUP(B1081, low_sunday, 2, 0),
    TRUE, "error")</f>
        <v>Peak</v>
      </c>
    </row>
    <row r="1082" spans="1:11" x14ac:dyDescent="0.25">
      <c r="A1082" s="111">
        <v>45161</v>
      </c>
      <c r="B1082" s="86">
        <v>0.35416666666666702</v>
      </c>
      <c r="C1082" s="91">
        <v>56</v>
      </c>
      <c r="D1082" s="118">
        <v>17</v>
      </c>
      <c r="E1082" s="119">
        <v>0.33333333333333298</v>
      </c>
      <c r="F1082" s="119">
        <v>0.35416666666666702</v>
      </c>
      <c r="G1082" s="115">
        <f t="shared" si="49"/>
        <v>4</v>
      </c>
      <c r="H1082" s="116" t="str" cm="1">
        <f t="array" ref="H1082">_xlfn.IFS((G1082&gt;=2)*(G1082&lt;=6), "Weekday", G1082=7, "Saturday", G1082=1, "Sunday")</f>
        <v>Weekday</v>
      </c>
      <c r="I1082" s="116">
        <f t="shared" si="50"/>
        <v>8</v>
      </c>
      <c r="J1082" s="116" t="str">
        <f t="shared" ref="J1082:J1145" si="51">IF(AND(I1082&gt;6, I1082&lt;9), "High season", "Low season")</f>
        <v>High season</v>
      </c>
      <c r="K1082" s="117" t="str" cm="1">
        <f t="array" ref="K1082">_xlfn.IFS(AND(H1082="Weekday", J1082="High season"), VLOOKUP(B1082, high_weekday, 2, 0),
    AND(H1082="Saturday", J1082="High season"), VLOOKUP(B1082, high_saturday, 2, 0),
    AND(H1082="Sunday", J1082="High season"), VLOOKUP(B1082, high_sunday, 2, 0),
    AND(H1082="Weekday", J1082="Low season"), VLOOKUP(B1082, low_weekdays, 2, 0),
    AND(H1082="Saturday", J1082="Low season"), VLOOKUP(B1082, low_saturday, 2, 0),
    AND(H1082="Sunday", J1082="Low season"), VLOOKUP(B1082, low_sunday, 2, 0),
    TRUE, "error")</f>
        <v>Peak</v>
      </c>
    </row>
    <row r="1083" spans="1:11" x14ac:dyDescent="0.25">
      <c r="A1083" s="111">
        <v>45161</v>
      </c>
      <c r="B1083" s="86">
        <v>0.375</v>
      </c>
      <c r="C1083" s="91">
        <v>62</v>
      </c>
      <c r="D1083" s="118">
        <v>18</v>
      </c>
      <c r="E1083" s="119">
        <v>0.35416666666666702</v>
      </c>
      <c r="F1083" s="119">
        <v>0.375</v>
      </c>
      <c r="G1083" s="115">
        <f t="shared" ref="G1083:G1146" si="52">WEEKDAY(A1083)</f>
        <v>4</v>
      </c>
      <c r="H1083" s="116" t="str" cm="1">
        <f t="array" ref="H1083">_xlfn.IFS((G1083&gt;=2)*(G1083&lt;=6), "Weekday", G1083=7, "Saturday", G1083=1, "Sunday")</f>
        <v>Weekday</v>
      </c>
      <c r="I1083" s="116">
        <f t="shared" ref="I1083:I1146" si="53">MONTH(A1083)</f>
        <v>8</v>
      </c>
      <c r="J1083" s="116" t="str">
        <f t="shared" si="51"/>
        <v>High season</v>
      </c>
      <c r="K1083" s="117" t="str" cm="1">
        <f t="array" ref="K1083">_xlfn.IFS(AND(H1083="Weekday", J1083="High season"), VLOOKUP(B1083, high_weekday, 2, 0),
    AND(H1083="Saturday", J1083="High season"), VLOOKUP(B1083, high_saturday, 2, 0),
    AND(H1083="Sunday", J1083="High season"), VLOOKUP(B1083, high_sunday, 2, 0),
    AND(H1083="Weekday", J1083="Low season"), VLOOKUP(B1083, low_weekdays, 2, 0),
    AND(H1083="Saturday", J1083="Low season"), VLOOKUP(B1083, low_saturday, 2, 0),
    AND(H1083="Sunday", J1083="Low season"), VLOOKUP(B1083, low_sunday, 2, 0),
    TRUE, "error")</f>
        <v>Peak</v>
      </c>
    </row>
    <row r="1084" spans="1:11" x14ac:dyDescent="0.25">
      <c r="A1084" s="111">
        <v>45161</v>
      </c>
      <c r="B1084" s="86">
        <v>0.39583333333333298</v>
      </c>
      <c r="C1084" s="91">
        <v>82</v>
      </c>
      <c r="D1084" s="118">
        <v>19</v>
      </c>
      <c r="E1084" s="119">
        <v>0.375</v>
      </c>
      <c r="F1084" s="119">
        <v>0.39583333333333298</v>
      </c>
      <c r="G1084" s="115">
        <f t="shared" si="52"/>
        <v>4</v>
      </c>
      <c r="H1084" s="116" t="str" cm="1">
        <f t="array" ref="H1084">_xlfn.IFS((G1084&gt;=2)*(G1084&lt;=6), "Weekday", G1084=7, "Saturday", G1084=1, "Sunday")</f>
        <v>Weekday</v>
      </c>
      <c r="I1084" s="116">
        <f t="shared" si="53"/>
        <v>8</v>
      </c>
      <c r="J1084" s="116" t="str">
        <f t="shared" si="51"/>
        <v>High season</v>
      </c>
      <c r="K1084" s="117" t="str" cm="1">
        <f t="array" ref="K1084">_xlfn.IFS(AND(H1084="Weekday", J1084="High season"), VLOOKUP(B1084, high_weekday, 2, 0),
    AND(H1084="Saturday", J1084="High season"), VLOOKUP(B1084, high_saturday, 2, 0),
    AND(H1084="Sunday", J1084="High season"), VLOOKUP(B1084, high_sunday, 2, 0),
    AND(H1084="Weekday", J1084="Low season"), VLOOKUP(B1084, low_weekdays, 2, 0),
    AND(H1084="Saturday", J1084="Low season"), VLOOKUP(B1084, low_saturday, 2, 0),
    AND(H1084="Sunday", J1084="Low season"), VLOOKUP(B1084, low_sunday, 2, 0),
    TRUE, "error")</f>
        <v>Standard</v>
      </c>
    </row>
    <row r="1085" spans="1:11" x14ac:dyDescent="0.25">
      <c r="A1085" s="111">
        <v>45161</v>
      </c>
      <c r="B1085" s="86">
        <v>0.41666666666666702</v>
      </c>
      <c r="C1085" s="91">
        <v>94</v>
      </c>
      <c r="D1085" s="118">
        <v>20</v>
      </c>
      <c r="E1085" s="119">
        <v>0.39583333333333298</v>
      </c>
      <c r="F1085" s="119">
        <v>0.41666666666666702</v>
      </c>
      <c r="G1085" s="115">
        <f t="shared" si="52"/>
        <v>4</v>
      </c>
      <c r="H1085" s="116" t="str" cm="1">
        <f t="array" ref="H1085">_xlfn.IFS((G1085&gt;=2)*(G1085&lt;=6), "Weekday", G1085=7, "Saturday", G1085=1, "Sunday")</f>
        <v>Weekday</v>
      </c>
      <c r="I1085" s="116">
        <f t="shared" si="53"/>
        <v>8</v>
      </c>
      <c r="J1085" s="116" t="str">
        <f t="shared" si="51"/>
        <v>High season</v>
      </c>
      <c r="K1085" s="117" t="str" cm="1">
        <f t="array" ref="K1085">_xlfn.IFS(AND(H1085="Weekday", J1085="High season"), VLOOKUP(B1085, high_weekday, 2, 0),
    AND(H1085="Saturday", J1085="High season"), VLOOKUP(B1085, high_saturday, 2, 0),
    AND(H1085="Sunday", J1085="High season"), VLOOKUP(B1085, high_sunday, 2, 0),
    AND(H1085="Weekday", J1085="Low season"), VLOOKUP(B1085, low_weekdays, 2, 0),
    AND(H1085="Saturday", J1085="Low season"), VLOOKUP(B1085, low_saturday, 2, 0),
    AND(H1085="Sunday", J1085="Low season"), VLOOKUP(B1085, low_sunday, 2, 0),
    TRUE, "error")</f>
        <v>Standard</v>
      </c>
    </row>
    <row r="1086" spans="1:11" x14ac:dyDescent="0.25">
      <c r="A1086" s="111">
        <v>45161</v>
      </c>
      <c r="B1086" s="86">
        <v>0.4375</v>
      </c>
      <c r="C1086" s="91">
        <v>96</v>
      </c>
      <c r="D1086" s="118">
        <v>21</v>
      </c>
      <c r="E1086" s="119">
        <v>0.41666666666666702</v>
      </c>
      <c r="F1086" s="119">
        <v>0.4375</v>
      </c>
      <c r="G1086" s="115">
        <f t="shared" si="52"/>
        <v>4</v>
      </c>
      <c r="H1086" s="116" t="str" cm="1">
        <f t="array" ref="H1086">_xlfn.IFS((G1086&gt;=2)*(G1086&lt;=6), "Weekday", G1086=7, "Saturday", G1086=1, "Sunday")</f>
        <v>Weekday</v>
      </c>
      <c r="I1086" s="116">
        <f t="shared" si="53"/>
        <v>8</v>
      </c>
      <c r="J1086" s="116" t="str">
        <f t="shared" si="51"/>
        <v>High season</v>
      </c>
      <c r="K1086" s="117" t="str" cm="1">
        <f t="array" ref="K1086">_xlfn.IFS(AND(H1086="Weekday", J1086="High season"), VLOOKUP(B1086, high_weekday, 2, 0),
    AND(H1086="Saturday", J1086="High season"), VLOOKUP(B1086, high_saturday, 2, 0),
    AND(H1086="Sunday", J1086="High season"), VLOOKUP(B1086, high_sunday, 2, 0),
    AND(H1086="Weekday", J1086="Low season"), VLOOKUP(B1086, low_weekdays, 2, 0),
    AND(H1086="Saturday", J1086="Low season"), VLOOKUP(B1086, low_saturday, 2, 0),
    AND(H1086="Sunday", J1086="Low season"), VLOOKUP(B1086, low_sunday, 2, 0),
    TRUE, "error")</f>
        <v>Standard</v>
      </c>
    </row>
    <row r="1087" spans="1:11" x14ac:dyDescent="0.25">
      <c r="A1087" s="111">
        <v>45161</v>
      </c>
      <c r="B1087" s="86">
        <v>0.45833333333333298</v>
      </c>
      <c r="C1087" s="91">
        <v>100</v>
      </c>
      <c r="D1087" s="118">
        <v>22</v>
      </c>
      <c r="E1087" s="119">
        <v>0.4375</v>
      </c>
      <c r="F1087" s="119">
        <v>0.45833333333333298</v>
      </c>
      <c r="G1087" s="115">
        <f t="shared" si="52"/>
        <v>4</v>
      </c>
      <c r="H1087" s="116" t="str" cm="1">
        <f t="array" ref="H1087">_xlfn.IFS((G1087&gt;=2)*(G1087&lt;=6), "Weekday", G1087=7, "Saturday", G1087=1, "Sunday")</f>
        <v>Weekday</v>
      </c>
      <c r="I1087" s="116">
        <f t="shared" si="53"/>
        <v>8</v>
      </c>
      <c r="J1087" s="116" t="str">
        <f t="shared" si="51"/>
        <v>High season</v>
      </c>
      <c r="K1087" s="117" t="str" cm="1">
        <f t="array" ref="K1087">_xlfn.IFS(AND(H1087="Weekday", J1087="High season"), VLOOKUP(B1087, high_weekday, 2, 0),
    AND(H1087="Saturday", J1087="High season"), VLOOKUP(B1087, high_saturday, 2, 0),
    AND(H1087="Sunday", J1087="High season"), VLOOKUP(B1087, high_sunday, 2, 0),
    AND(H1087="Weekday", J1087="Low season"), VLOOKUP(B1087, low_weekdays, 2, 0),
    AND(H1087="Saturday", J1087="Low season"), VLOOKUP(B1087, low_saturday, 2, 0),
    AND(H1087="Sunday", J1087="Low season"), VLOOKUP(B1087, low_sunday, 2, 0),
    TRUE, "error")</f>
        <v>Standard</v>
      </c>
    </row>
    <row r="1088" spans="1:11" x14ac:dyDescent="0.25">
      <c r="A1088" s="111">
        <v>45161</v>
      </c>
      <c r="B1088" s="86">
        <v>0.47916666666666702</v>
      </c>
      <c r="C1088" s="91">
        <v>25</v>
      </c>
      <c r="D1088" s="118">
        <v>23</v>
      </c>
      <c r="E1088" s="119">
        <v>0.45833333333333298</v>
      </c>
      <c r="F1088" s="119">
        <v>0.47916666666666702</v>
      </c>
      <c r="G1088" s="115">
        <f t="shared" si="52"/>
        <v>4</v>
      </c>
      <c r="H1088" s="116" t="str" cm="1">
        <f t="array" ref="H1088">_xlfn.IFS((G1088&gt;=2)*(G1088&lt;=6), "Weekday", G1088=7, "Saturday", G1088=1, "Sunday")</f>
        <v>Weekday</v>
      </c>
      <c r="I1088" s="116">
        <f t="shared" si="53"/>
        <v>8</v>
      </c>
      <c r="J1088" s="116" t="str">
        <f t="shared" si="51"/>
        <v>High season</v>
      </c>
      <c r="K1088" s="117" t="str" cm="1">
        <f t="array" ref="K1088">_xlfn.IFS(AND(H1088="Weekday", J1088="High season"), VLOOKUP(B1088, high_weekday, 2, 0),
    AND(H1088="Saturday", J1088="High season"), VLOOKUP(B1088, high_saturday, 2, 0),
    AND(H1088="Sunday", J1088="High season"), VLOOKUP(B1088, high_sunday, 2, 0),
    AND(H1088="Weekday", J1088="Low season"), VLOOKUP(B1088, low_weekdays, 2, 0),
    AND(H1088="Saturday", J1088="Low season"), VLOOKUP(B1088, low_saturday, 2, 0),
    AND(H1088="Sunday", J1088="Low season"), VLOOKUP(B1088, low_sunday, 2, 0),
    TRUE, "error")</f>
        <v>Standard</v>
      </c>
    </row>
    <row r="1089" spans="1:11" x14ac:dyDescent="0.25">
      <c r="A1089" s="111">
        <v>45161</v>
      </c>
      <c r="B1089" s="86">
        <v>0.5</v>
      </c>
      <c r="C1089" s="91">
        <v>84</v>
      </c>
      <c r="D1089" s="118">
        <v>24</v>
      </c>
      <c r="E1089" s="119">
        <v>0.47916666666666702</v>
      </c>
      <c r="F1089" s="119">
        <v>0.5</v>
      </c>
      <c r="G1089" s="115">
        <f t="shared" si="52"/>
        <v>4</v>
      </c>
      <c r="H1089" s="116" t="str" cm="1">
        <f t="array" ref="H1089">_xlfn.IFS((G1089&gt;=2)*(G1089&lt;=6), "Weekday", G1089=7, "Saturday", G1089=1, "Sunday")</f>
        <v>Weekday</v>
      </c>
      <c r="I1089" s="116">
        <f t="shared" si="53"/>
        <v>8</v>
      </c>
      <c r="J1089" s="116" t="str">
        <f t="shared" si="51"/>
        <v>High season</v>
      </c>
      <c r="K1089" s="117" t="str" cm="1">
        <f t="array" ref="K1089">_xlfn.IFS(AND(H1089="Weekday", J1089="High season"), VLOOKUP(B1089, high_weekday, 2, 0),
    AND(H1089="Saturday", J1089="High season"), VLOOKUP(B1089, high_saturday, 2, 0),
    AND(H1089="Sunday", J1089="High season"), VLOOKUP(B1089, high_sunday, 2, 0),
    AND(H1089="Weekday", J1089="Low season"), VLOOKUP(B1089, low_weekdays, 2, 0),
    AND(H1089="Saturday", J1089="Low season"), VLOOKUP(B1089, low_saturday, 2, 0),
    AND(H1089="Sunday", J1089="Low season"), VLOOKUP(B1089, low_sunday, 2, 0),
    TRUE, "error")</f>
        <v>Standard</v>
      </c>
    </row>
    <row r="1090" spans="1:11" x14ac:dyDescent="0.25">
      <c r="A1090" s="111">
        <v>45161</v>
      </c>
      <c r="B1090" s="86">
        <v>0.52083333333333304</v>
      </c>
      <c r="C1090" s="91">
        <v>94</v>
      </c>
      <c r="D1090" s="118">
        <v>25</v>
      </c>
      <c r="E1090" s="119">
        <v>0.5</v>
      </c>
      <c r="F1090" s="119">
        <v>0.52083333333333304</v>
      </c>
      <c r="G1090" s="115">
        <f t="shared" si="52"/>
        <v>4</v>
      </c>
      <c r="H1090" s="116" t="str" cm="1">
        <f t="array" ref="H1090">_xlfn.IFS((G1090&gt;=2)*(G1090&lt;=6), "Weekday", G1090=7, "Saturday", G1090=1, "Sunday")</f>
        <v>Weekday</v>
      </c>
      <c r="I1090" s="116">
        <f t="shared" si="53"/>
        <v>8</v>
      </c>
      <c r="J1090" s="116" t="str">
        <f t="shared" si="51"/>
        <v>High season</v>
      </c>
      <c r="K1090" s="117" t="str" cm="1">
        <f t="array" ref="K1090">_xlfn.IFS(AND(H1090="Weekday", J1090="High season"), VLOOKUP(B1090, high_weekday, 2, 0),
    AND(H1090="Saturday", J1090="High season"), VLOOKUP(B1090, high_saturday, 2, 0),
    AND(H1090="Sunday", J1090="High season"), VLOOKUP(B1090, high_sunday, 2, 0),
    AND(H1090="Weekday", J1090="Low season"), VLOOKUP(B1090, low_weekdays, 2, 0),
    AND(H1090="Saturday", J1090="Low season"), VLOOKUP(B1090, low_saturday, 2, 0),
    AND(H1090="Sunday", J1090="Low season"), VLOOKUP(B1090, low_sunday, 2, 0),
    TRUE, "error")</f>
        <v>Standard</v>
      </c>
    </row>
    <row r="1091" spans="1:11" x14ac:dyDescent="0.25">
      <c r="A1091" s="111">
        <v>45161</v>
      </c>
      <c r="B1091" s="86">
        <v>0.54166666666666696</v>
      </c>
      <c r="C1091" s="91">
        <v>83</v>
      </c>
      <c r="D1091" s="118">
        <v>26</v>
      </c>
      <c r="E1091" s="119">
        <v>0.52083333333333304</v>
      </c>
      <c r="F1091" s="119">
        <v>0.54166666666666696</v>
      </c>
      <c r="G1091" s="115">
        <f t="shared" si="52"/>
        <v>4</v>
      </c>
      <c r="H1091" s="116" t="str" cm="1">
        <f t="array" ref="H1091">_xlfn.IFS((G1091&gt;=2)*(G1091&lt;=6), "Weekday", G1091=7, "Saturday", G1091=1, "Sunday")</f>
        <v>Weekday</v>
      </c>
      <c r="I1091" s="116">
        <f t="shared" si="53"/>
        <v>8</v>
      </c>
      <c r="J1091" s="116" t="str">
        <f t="shared" si="51"/>
        <v>High season</v>
      </c>
      <c r="K1091" s="117" t="str" cm="1">
        <f t="array" ref="K1091">_xlfn.IFS(AND(H1091="Weekday", J1091="High season"), VLOOKUP(B1091, high_weekday, 2, 0),
    AND(H1091="Saturday", J1091="High season"), VLOOKUP(B1091, high_saturday, 2, 0),
    AND(H1091="Sunday", J1091="High season"), VLOOKUP(B1091, high_sunday, 2, 0),
    AND(H1091="Weekday", J1091="Low season"), VLOOKUP(B1091, low_weekdays, 2, 0),
    AND(H1091="Saturday", J1091="Low season"), VLOOKUP(B1091, low_saturday, 2, 0),
    AND(H1091="Sunday", J1091="Low season"), VLOOKUP(B1091, low_sunday, 2, 0),
    TRUE, "error")</f>
        <v>Standard</v>
      </c>
    </row>
    <row r="1092" spans="1:11" x14ac:dyDescent="0.25">
      <c r="A1092" s="111">
        <v>45161</v>
      </c>
      <c r="B1092" s="86">
        <v>0.5625</v>
      </c>
      <c r="C1092" s="91">
        <v>73</v>
      </c>
      <c r="D1092" s="118">
        <v>27</v>
      </c>
      <c r="E1092" s="119">
        <v>0.54166666666666696</v>
      </c>
      <c r="F1092" s="119">
        <v>0.5625</v>
      </c>
      <c r="G1092" s="115">
        <f t="shared" si="52"/>
        <v>4</v>
      </c>
      <c r="H1092" s="116" t="str" cm="1">
        <f t="array" ref="H1092">_xlfn.IFS((G1092&gt;=2)*(G1092&lt;=6), "Weekday", G1092=7, "Saturday", G1092=1, "Sunday")</f>
        <v>Weekday</v>
      </c>
      <c r="I1092" s="116">
        <f t="shared" si="53"/>
        <v>8</v>
      </c>
      <c r="J1092" s="116" t="str">
        <f t="shared" si="51"/>
        <v>High season</v>
      </c>
      <c r="K1092" s="117" t="str" cm="1">
        <f t="array" ref="K1092">_xlfn.IFS(AND(H1092="Weekday", J1092="High season"), VLOOKUP(B1092, high_weekday, 2, 0),
    AND(H1092="Saturday", J1092="High season"), VLOOKUP(B1092, high_saturday, 2, 0),
    AND(H1092="Sunday", J1092="High season"), VLOOKUP(B1092, high_sunday, 2, 0),
    AND(H1092="Weekday", J1092="Low season"), VLOOKUP(B1092, low_weekdays, 2, 0),
    AND(H1092="Saturday", J1092="Low season"), VLOOKUP(B1092, low_saturday, 2, 0),
    AND(H1092="Sunday", J1092="Low season"), VLOOKUP(B1092, low_sunday, 2, 0),
    TRUE, "error")</f>
        <v>Standard</v>
      </c>
    </row>
    <row r="1093" spans="1:11" x14ac:dyDescent="0.25">
      <c r="A1093" s="111">
        <v>45161</v>
      </c>
      <c r="B1093" s="86">
        <v>0.58333333333333304</v>
      </c>
      <c r="C1093" s="91">
        <v>99</v>
      </c>
      <c r="D1093" s="118">
        <v>28</v>
      </c>
      <c r="E1093" s="119">
        <v>0.5625</v>
      </c>
      <c r="F1093" s="119">
        <v>0.58333333333333304</v>
      </c>
      <c r="G1093" s="115">
        <f t="shared" si="52"/>
        <v>4</v>
      </c>
      <c r="H1093" s="116" t="str" cm="1">
        <f t="array" ref="H1093">_xlfn.IFS((G1093&gt;=2)*(G1093&lt;=6), "Weekday", G1093=7, "Saturday", G1093=1, "Sunday")</f>
        <v>Weekday</v>
      </c>
      <c r="I1093" s="116">
        <f t="shared" si="53"/>
        <v>8</v>
      </c>
      <c r="J1093" s="116" t="str">
        <f t="shared" si="51"/>
        <v>High season</v>
      </c>
      <c r="K1093" s="117" t="str" cm="1">
        <f t="array" ref="K1093">_xlfn.IFS(AND(H1093="Weekday", J1093="High season"), VLOOKUP(B1093, high_weekday, 2, 0),
    AND(H1093="Saturday", J1093="High season"), VLOOKUP(B1093, high_saturday, 2, 0),
    AND(H1093="Sunday", J1093="High season"), VLOOKUP(B1093, high_sunday, 2, 0),
    AND(H1093="Weekday", J1093="Low season"), VLOOKUP(B1093, low_weekdays, 2, 0),
    AND(H1093="Saturday", J1093="Low season"), VLOOKUP(B1093, low_saturday, 2, 0),
    AND(H1093="Sunday", J1093="Low season"), VLOOKUP(B1093, low_sunday, 2, 0),
    TRUE, "error")</f>
        <v>Standard</v>
      </c>
    </row>
    <row r="1094" spans="1:11" x14ac:dyDescent="0.25">
      <c r="A1094" s="111">
        <v>45161</v>
      </c>
      <c r="B1094" s="86">
        <v>0.60416666666666696</v>
      </c>
      <c r="C1094" s="91">
        <v>46</v>
      </c>
      <c r="D1094" s="118">
        <v>29</v>
      </c>
      <c r="E1094" s="119">
        <v>0.58333333333333304</v>
      </c>
      <c r="F1094" s="119">
        <v>0.60416666666666696</v>
      </c>
      <c r="G1094" s="115">
        <f t="shared" si="52"/>
        <v>4</v>
      </c>
      <c r="H1094" s="116" t="str" cm="1">
        <f t="array" ref="H1094">_xlfn.IFS((G1094&gt;=2)*(G1094&lt;=6), "Weekday", G1094=7, "Saturday", G1094=1, "Sunday")</f>
        <v>Weekday</v>
      </c>
      <c r="I1094" s="116">
        <f t="shared" si="53"/>
        <v>8</v>
      </c>
      <c r="J1094" s="116" t="str">
        <f t="shared" si="51"/>
        <v>High season</v>
      </c>
      <c r="K1094" s="117" t="str" cm="1">
        <f t="array" ref="K1094">_xlfn.IFS(AND(H1094="Weekday", J1094="High season"), VLOOKUP(B1094, high_weekday, 2, 0),
    AND(H1094="Saturday", J1094="High season"), VLOOKUP(B1094, high_saturday, 2, 0),
    AND(H1094="Sunday", J1094="High season"), VLOOKUP(B1094, high_sunday, 2, 0),
    AND(H1094="Weekday", J1094="Low season"), VLOOKUP(B1094, low_weekdays, 2, 0),
    AND(H1094="Saturday", J1094="Low season"), VLOOKUP(B1094, low_saturday, 2, 0),
    AND(H1094="Sunday", J1094="Low season"), VLOOKUP(B1094, low_sunday, 2, 0),
    TRUE, "error")</f>
        <v>Standard</v>
      </c>
    </row>
    <row r="1095" spans="1:11" x14ac:dyDescent="0.25">
      <c r="A1095" s="111">
        <v>45161</v>
      </c>
      <c r="B1095" s="86">
        <v>0.625</v>
      </c>
      <c r="C1095" s="91">
        <v>88</v>
      </c>
      <c r="D1095" s="118">
        <v>30</v>
      </c>
      <c r="E1095" s="119">
        <v>0.60416666666666696</v>
      </c>
      <c r="F1095" s="119">
        <v>0.625</v>
      </c>
      <c r="G1095" s="115">
        <f t="shared" si="52"/>
        <v>4</v>
      </c>
      <c r="H1095" s="116" t="str" cm="1">
        <f t="array" ref="H1095">_xlfn.IFS((G1095&gt;=2)*(G1095&lt;=6), "Weekday", G1095=7, "Saturday", G1095=1, "Sunday")</f>
        <v>Weekday</v>
      </c>
      <c r="I1095" s="116">
        <f t="shared" si="53"/>
        <v>8</v>
      </c>
      <c r="J1095" s="116" t="str">
        <f t="shared" si="51"/>
        <v>High season</v>
      </c>
      <c r="K1095" s="117" t="str" cm="1">
        <f t="array" ref="K1095">_xlfn.IFS(AND(H1095="Weekday", J1095="High season"), VLOOKUP(B1095, high_weekday, 2, 0),
    AND(H1095="Saturday", J1095="High season"), VLOOKUP(B1095, high_saturday, 2, 0),
    AND(H1095="Sunday", J1095="High season"), VLOOKUP(B1095, high_sunday, 2, 0),
    AND(H1095="Weekday", J1095="Low season"), VLOOKUP(B1095, low_weekdays, 2, 0),
    AND(H1095="Saturday", J1095="Low season"), VLOOKUP(B1095, low_saturday, 2, 0),
    AND(H1095="Sunday", J1095="Low season"), VLOOKUP(B1095, low_sunday, 2, 0),
    TRUE, "error")</f>
        <v>Standard</v>
      </c>
    </row>
    <row r="1096" spans="1:11" x14ac:dyDescent="0.25">
      <c r="A1096" s="111">
        <v>45161</v>
      </c>
      <c r="B1096" s="86">
        <v>0.64583333333333304</v>
      </c>
      <c r="C1096" s="91">
        <v>97</v>
      </c>
      <c r="D1096" s="118">
        <v>31</v>
      </c>
      <c r="E1096" s="119">
        <v>0.625</v>
      </c>
      <c r="F1096" s="119">
        <v>0.64583333333333304</v>
      </c>
      <c r="G1096" s="115">
        <f t="shared" si="52"/>
        <v>4</v>
      </c>
      <c r="H1096" s="116" t="str" cm="1">
        <f t="array" ref="H1096">_xlfn.IFS((G1096&gt;=2)*(G1096&lt;=6), "Weekday", G1096=7, "Saturday", G1096=1, "Sunday")</f>
        <v>Weekday</v>
      </c>
      <c r="I1096" s="116">
        <f t="shared" si="53"/>
        <v>8</v>
      </c>
      <c r="J1096" s="116" t="str">
        <f t="shared" si="51"/>
        <v>High season</v>
      </c>
      <c r="K1096" s="117" t="str" cm="1">
        <f t="array" ref="K1096">_xlfn.IFS(AND(H1096="Weekday", J1096="High season"), VLOOKUP(B1096, high_weekday, 2, 0),
    AND(H1096="Saturday", J1096="High season"), VLOOKUP(B1096, high_saturday, 2, 0),
    AND(H1096="Sunday", J1096="High season"), VLOOKUP(B1096, high_sunday, 2, 0),
    AND(H1096="Weekday", J1096="Low season"), VLOOKUP(B1096, low_weekdays, 2, 0),
    AND(H1096="Saturday", J1096="Low season"), VLOOKUP(B1096, low_saturday, 2, 0),
    AND(H1096="Sunday", J1096="Low season"), VLOOKUP(B1096, low_sunday, 2, 0),
    TRUE, "error")</f>
        <v>Standard</v>
      </c>
    </row>
    <row r="1097" spans="1:11" x14ac:dyDescent="0.25">
      <c r="A1097" s="111">
        <v>45161</v>
      </c>
      <c r="B1097" s="86">
        <v>0.66666666666666696</v>
      </c>
      <c r="C1097" s="91">
        <v>57</v>
      </c>
      <c r="D1097" s="118">
        <v>32</v>
      </c>
      <c r="E1097" s="119">
        <v>0.64583333333333304</v>
      </c>
      <c r="F1097" s="119">
        <v>0.66666666666666696</v>
      </c>
      <c r="G1097" s="115">
        <f t="shared" si="52"/>
        <v>4</v>
      </c>
      <c r="H1097" s="116" t="str" cm="1">
        <f t="array" ref="H1097">_xlfn.IFS((G1097&gt;=2)*(G1097&lt;=6), "Weekday", G1097=7, "Saturday", G1097=1, "Sunday")</f>
        <v>Weekday</v>
      </c>
      <c r="I1097" s="116">
        <f t="shared" si="53"/>
        <v>8</v>
      </c>
      <c r="J1097" s="116" t="str">
        <f t="shared" si="51"/>
        <v>High season</v>
      </c>
      <c r="K1097" s="117" t="str" cm="1">
        <f t="array" ref="K1097">_xlfn.IFS(AND(H1097="Weekday", J1097="High season"), VLOOKUP(B1097, high_weekday, 2, 0),
    AND(H1097="Saturday", J1097="High season"), VLOOKUP(B1097, high_saturday, 2, 0),
    AND(H1097="Sunday", J1097="High season"), VLOOKUP(B1097, high_sunday, 2, 0),
    AND(H1097="Weekday", J1097="Low season"), VLOOKUP(B1097, low_weekdays, 2, 0),
    AND(H1097="Saturday", J1097="Low season"), VLOOKUP(B1097, low_saturday, 2, 0),
    AND(H1097="Sunday", J1097="Low season"), VLOOKUP(B1097, low_sunday, 2, 0),
    TRUE, "error")</f>
        <v>Standard</v>
      </c>
    </row>
    <row r="1098" spans="1:11" x14ac:dyDescent="0.25">
      <c r="A1098" s="111">
        <v>45161</v>
      </c>
      <c r="B1098" s="86">
        <v>0.6875</v>
      </c>
      <c r="C1098" s="91">
        <v>70</v>
      </c>
      <c r="D1098" s="118">
        <v>33</v>
      </c>
      <c r="E1098" s="119">
        <v>0.66666666666666696</v>
      </c>
      <c r="F1098" s="119">
        <v>0.6875</v>
      </c>
      <c r="G1098" s="115">
        <f t="shared" si="52"/>
        <v>4</v>
      </c>
      <c r="H1098" s="116" t="str" cm="1">
        <f t="array" ref="H1098">_xlfn.IFS((G1098&gt;=2)*(G1098&lt;=6), "Weekday", G1098=7, "Saturday", G1098=1, "Sunday")</f>
        <v>Weekday</v>
      </c>
      <c r="I1098" s="116">
        <f t="shared" si="53"/>
        <v>8</v>
      </c>
      <c r="J1098" s="116" t="str">
        <f t="shared" si="51"/>
        <v>High season</v>
      </c>
      <c r="K1098" s="117" t="str" cm="1">
        <f t="array" ref="K1098">_xlfn.IFS(AND(H1098="Weekday", J1098="High season"), VLOOKUP(B1098, high_weekday, 2, 0),
    AND(H1098="Saturday", J1098="High season"), VLOOKUP(B1098, high_saturday, 2, 0),
    AND(H1098="Sunday", J1098="High season"), VLOOKUP(B1098, high_sunday, 2, 0),
    AND(H1098="Weekday", J1098="Low season"), VLOOKUP(B1098, low_weekdays, 2, 0),
    AND(H1098="Saturday", J1098="Low season"), VLOOKUP(B1098, low_saturday, 2, 0),
    AND(H1098="Sunday", J1098="Low season"), VLOOKUP(B1098, low_sunday, 2, 0),
    TRUE, "error")</f>
        <v>Standard</v>
      </c>
    </row>
    <row r="1099" spans="1:11" x14ac:dyDescent="0.25">
      <c r="A1099" s="111">
        <v>45161</v>
      </c>
      <c r="B1099" s="86">
        <v>0.70833333333333304</v>
      </c>
      <c r="C1099" s="91">
        <v>17</v>
      </c>
      <c r="D1099" s="118">
        <v>34</v>
      </c>
      <c r="E1099" s="119">
        <v>0.6875</v>
      </c>
      <c r="F1099" s="119">
        <v>0.70833333333333304</v>
      </c>
      <c r="G1099" s="115">
        <f t="shared" si="52"/>
        <v>4</v>
      </c>
      <c r="H1099" s="116" t="str" cm="1">
        <f t="array" ref="H1099">_xlfn.IFS((G1099&gt;=2)*(G1099&lt;=6), "Weekday", G1099=7, "Saturday", G1099=1, "Sunday")</f>
        <v>Weekday</v>
      </c>
      <c r="I1099" s="116">
        <f t="shared" si="53"/>
        <v>8</v>
      </c>
      <c r="J1099" s="116" t="str">
        <f t="shared" si="51"/>
        <v>High season</v>
      </c>
      <c r="K1099" s="117" t="str" cm="1">
        <f t="array" ref="K1099">_xlfn.IFS(AND(H1099="Weekday", J1099="High season"), VLOOKUP(B1099, high_weekday, 2, 0),
    AND(H1099="Saturday", J1099="High season"), VLOOKUP(B1099, high_saturday, 2, 0),
    AND(H1099="Sunday", J1099="High season"), VLOOKUP(B1099, high_sunday, 2, 0),
    AND(H1099="Weekday", J1099="Low season"), VLOOKUP(B1099, low_weekdays, 2, 0),
    AND(H1099="Saturday", J1099="Low season"), VLOOKUP(B1099, low_saturday, 2, 0),
    AND(H1099="Sunday", J1099="Low season"), VLOOKUP(B1099, low_sunday, 2, 0),
    TRUE, "error")</f>
        <v>Standard</v>
      </c>
    </row>
    <row r="1100" spans="1:11" x14ac:dyDescent="0.25">
      <c r="A1100" s="111">
        <v>45161</v>
      </c>
      <c r="B1100" s="86">
        <v>0.72916666666666696</v>
      </c>
      <c r="C1100" s="91">
        <v>43</v>
      </c>
      <c r="D1100" s="118">
        <v>35</v>
      </c>
      <c r="E1100" s="119">
        <v>0.70833333333333304</v>
      </c>
      <c r="F1100" s="119">
        <v>0.72916666666666696</v>
      </c>
      <c r="G1100" s="115">
        <f t="shared" si="52"/>
        <v>4</v>
      </c>
      <c r="H1100" s="116" t="str" cm="1">
        <f t="array" ref="H1100">_xlfn.IFS((G1100&gt;=2)*(G1100&lt;=6), "Weekday", G1100=7, "Saturday", G1100=1, "Sunday")</f>
        <v>Weekday</v>
      </c>
      <c r="I1100" s="116">
        <f t="shared" si="53"/>
        <v>8</v>
      </c>
      <c r="J1100" s="116" t="str">
        <f t="shared" si="51"/>
        <v>High season</v>
      </c>
      <c r="K1100" s="117" t="str" cm="1">
        <f t="array" ref="K1100">_xlfn.IFS(AND(H1100="Weekday", J1100="High season"), VLOOKUP(B1100, high_weekday, 2, 0),
    AND(H1100="Saturday", J1100="High season"), VLOOKUP(B1100, high_saturday, 2, 0),
    AND(H1100="Sunday", J1100="High season"), VLOOKUP(B1100, high_sunday, 2, 0),
    AND(H1100="Weekday", J1100="Low season"), VLOOKUP(B1100, low_weekdays, 2, 0),
    AND(H1100="Saturday", J1100="Low season"), VLOOKUP(B1100, low_saturday, 2, 0),
    AND(H1100="Sunday", J1100="Low season"), VLOOKUP(B1100, low_sunday, 2, 0),
    TRUE, "error")</f>
        <v>Peak</v>
      </c>
    </row>
    <row r="1101" spans="1:11" x14ac:dyDescent="0.25">
      <c r="A1101" s="111">
        <v>45161</v>
      </c>
      <c r="B1101" s="86">
        <v>0.75</v>
      </c>
      <c r="C1101" s="91">
        <v>58</v>
      </c>
      <c r="D1101" s="118">
        <v>36</v>
      </c>
      <c r="E1101" s="119">
        <v>0.72916666666666696</v>
      </c>
      <c r="F1101" s="119">
        <v>0.75</v>
      </c>
      <c r="G1101" s="115">
        <f t="shared" si="52"/>
        <v>4</v>
      </c>
      <c r="H1101" s="116" t="str" cm="1">
        <f t="array" ref="H1101">_xlfn.IFS((G1101&gt;=2)*(G1101&lt;=6), "Weekday", G1101=7, "Saturday", G1101=1, "Sunday")</f>
        <v>Weekday</v>
      </c>
      <c r="I1101" s="116">
        <f t="shared" si="53"/>
        <v>8</v>
      </c>
      <c r="J1101" s="116" t="str">
        <f t="shared" si="51"/>
        <v>High season</v>
      </c>
      <c r="K1101" s="117" t="str" cm="1">
        <f t="array" ref="K1101">_xlfn.IFS(AND(H1101="Weekday", J1101="High season"), VLOOKUP(B1101, high_weekday, 2, 0),
    AND(H1101="Saturday", J1101="High season"), VLOOKUP(B1101, high_saturday, 2, 0),
    AND(H1101="Sunday", J1101="High season"), VLOOKUP(B1101, high_sunday, 2, 0),
    AND(H1101="Weekday", J1101="Low season"), VLOOKUP(B1101, low_weekdays, 2, 0),
    AND(H1101="Saturday", J1101="Low season"), VLOOKUP(B1101, low_saturday, 2, 0),
    AND(H1101="Sunday", J1101="Low season"), VLOOKUP(B1101, low_sunday, 2, 0),
    TRUE, "error")</f>
        <v>Peak</v>
      </c>
    </row>
    <row r="1102" spans="1:11" x14ac:dyDescent="0.25">
      <c r="A1102" s="111">
        <v>45161</v>
      </c>
      <c r="B1102" s="86">
        <v>0.77083333333333304</v>
      </c>
      <c r="C1102" s="91">
        <v>83</v>
      </c>
      <c r="D1102" s="118">
        <v>37</v>
      </c>
      <c r="E1102" s="119">
        <v>0.75</v>
      </c>
      <c r="F1102" s="119">
        <v>0.77083333333333304</v>
      </c>
      <c r="G1102" s="115">
        <f t="shared" si="52"/>
        <v>4</v>
      </c>
      <c r="H1102" s="116" t="str" cm="1">
        <f t="array" ref="H1102">_xlfn.IFS((G1102&gt;=2)*(G1102&lt;=6), "Weekday", G1102=7, "Saturday", G1102=1, "Sunday")</f>
        <v>Weekday</v>
      </c>
      <c r="I1102" s="116">
        <f t="shared" si="53"/>
        <v>8</v>
      </c>
      <c r="J1102" s="116" t="str">
        <f t="shared" si="51"/>
        <v>High season</v>
      </c>
      <c r="K1102" s="117" t="str" cm="1">
        <f t="array" ref="K1102">_xlfn.IFS(AND(H1102="Weekday", J1102="High season"), VLOOKUP(B1102, high_weekday, 2, 0),
    AND(H1102="Saturday", J1102="High season"), VLOOKUP(B1102, high_saturday, 2, 0),
    AND(H1102="Sunday", J1102="High season"), VLOOKUP(B1102, high_sunday, 2, 0),
    AND(H1102="Weekday", J1102="Low season"), VLOOKUP(B1102, low_weekdays, 2, 0),
    AND(H1102="Saturday", J1102="Low season"), VLOOKUP(B1102, low_saturday, 2, 0),
    AND(H1102="Sunday", J1102="Low season"), VLOOKUP(B1102, low_sunday, 2, 0),
    TRUE, "error")</f>
        <v>Peak</v>
      </c>
    </row>
    <row r="1103" spans="1:11" x14ac:dyDescent="0.25">
      <c r="A1103" s="111">
        <v>45161</v>
      </c>
      <c r="B1103" s="86">
        <v>0.79166666666666696</v>
      </c>
      <c r="C1103" s="91">
        <v>96</v>
      </c>
      <c r="D1103" s="118">
        <v>38</v>
      </c>
      <c r="E1103" s="119">
        <v>0.77083333333333304</v>
      </c>
      <c r="F1103" s="119">
        <v>0.79166666666666696</v>
      </c>
      <c r="G1103" s="115">
        <f t="shared" si="52"/>
        <v>4</v>
      </c>
      <c r="H1103" s="116" t="str" cm="1">
        <f t="array" ref="H1103">_xlfn.IFS((G1103&gt;=2)*(G1103&lt;=6), "Weekday", G1103=7, "Saturday", G1103=1, "Sunday")</f>
        <v>Weekday</v>
      </c>
      <c r="I1103" s="116">
        <f t="shared" si="53"/>
        <v>8</v>
      </c>
      <c r="J1103" s="116" t="str">
        <f t="shared" si="51"/>
        <v>High season</v>
      </c>
      <c r="K1103" s="117" t="str" cm="1">
        <f t="array" ref="K1103">_xlfn.IFS(AND(H1103="Weekday", J1103="High season"), VLOOKUP(B1103, high_weekday, 2, 0),
    AND(H1103="Saturday", J1103="High season"), VLOOKUP(B1103, high_saturday, 2, 0),
    AND(H1103="Sunday", J1103="High season"), VLOOKUP(B1103, high_sunday, 2, 0),
    AND(H1103="Weekday", J1103="Low season"), VLOOKUP(B1103, low_weekdays, 2, 0),
    AND(H1103="Saturday", J1103="Low season"), VLOOKUP(B1103, low_saturday, 2, 0),
    AND(H1103="Sunday", J1103="Low season"), VLOOKUP(B1103, low_sunday, 2, 0),
    TRUE, "error")</f>
        <v>Peak</v>
      </c>
    </row>
    <row r="1104" spans="1:11" x14ac:dyDescent="0.25">
      <c r="A1104" s="111">
        <v>45161</v>
      </c>
      <c r="B1104" s="86">
        <v>0.8125</v>
      </c>
      <c r="C1104" s="91">
        <v>86</v>
      </c>
      <c r="D1104" s="118">
        <v>39</v>
      </c>
      <c r="E1104" s="119">
        <v>0.79166666666666696</v>
      </c>
      <c r="F1104" s="119">
        <v>0.8125</v>
      </c>
      <c r="G1104" s="115">
        <f t="shared" si="52"/>
        <v>4</v>
      </c>
      <c r="H1104" s="116" t="str" cm="1">
        <f t="array" ref="H1104">_xlfn.IFS((G1104&gt;=2)*(G1104&lt;=6), "Weekday", G1104=7, "Saturday", G1104=1, "Sunday")</f>
        <v>Weekday</v>
      </c>
      <c r="I1104" s="116">
        <f t="shared" si="53"/>
        <v>8</v>
      </c>
      <c r="J1104" s="116" t="str">
        <f t="shared" si="51"/>
        <v>High season</v>
      </c>
      <c r="K1104" s="117" t="str" cm="1">
        <f t="array" ref="K1104">_xlfn.IFS(AND(H1104="Weekday", J1104="High season"), VLOOKUP(B1104, high_weekday, 2, 0),
    AND(H1104="Saturday", J1104="High season"), VLOOKUP(B1104, high_saturday, 2, 0),
    AND(H1104="Sunday", J1104="High season"), VLOOKUP(B1104, high_sunday, 2, 0),
    AND(H1104="Weekday", J1104="Low season"), VLOOKUP(B1104, low_weekdays, 2, 0),
    AND(H1104="Saturday", J1104="Low season"), VLOOKUP(B1104, low_saturday, 2, 0),
    AND(H1104="Sunday", J1104="Low season"), VLOOKUP(B1104, low_sunday, 2, 0),
    TRUE, "error")</f>
        <v>Standard</v>
      </c>
    </row>
    <row r="1105" spans="1:11" x14ac:dyDescent="0.25">
      <c r="A1105" s="111">
        <v>45161</v>
      </c>
      <c r="B1105" s="86">
        <v>0.83333333333333304</v>
      </c>
      <c r="C1105" s="91">
        <v>72</v>
      </c>
      <c r="D1105" s="118">
        <v>40</v>
      </c>
      <c r="E1105" s="119">
        <v>0.8125</v>
      </c>
      <c r="F1105" s="119">
        <v>0.83333333333333304</v>
      </c>
      <c r="G1105" s="115">
        <f t="shared" si="52"/>
        <v>4</v>
      </c>
      <c r="H1105" s="116" t="str" cm="1">
        <f t="array" ref="H1105">_xlfn.IFS((G1105&gt;=2)*(G1105&lt;=6), "Weekday", G1105=7, "Saturday", G1105=1, "Sunday")</f>
        <v>Weekday</v>
      </c>
      <c r="I1105" s="116">
        <f t="shared" si="53"/>
        <v>8</v>
      </c>
      <c r="J1105" s="116" t="str">
        <f t="shared" si="51"/>
        <v>High season</v>
      </c>
      <c r="K1105" s="117" t="str" cm="1">
        <f t="array" ref="K1105">_xlfn.IFS(AND(H1105="Weekday", J1105="High season"), VLOOKUP(B1105, high_weekday, 2, 0),
    AND(H1105="Saturday", J1105="High season"), VLOOKUP(B1105, high_saturday, 2, 0),
    AND(H1105="Sunday", J1105="High season"), VLOOKUP(B1105, high_sunday, 2, 0),
    AND(H1105="Weekday", J1105="Low season"), VLOOKUP(B1105, low_weekdays, 2, 0),
    AND(H1105="Saturday", J1105="Low season"), VLOOKUP(B1105, low_saturday, 2, 0),
    AND(H1105="Sunday", J1105="Low season"), VLOOKUP(B1105, low_sunday, 2, 0),
    TRUE, "error")</f>
        <v>Standard</v>
      </c>
    </row>
    <row r="1106" spans="1:11" x14ac:dyDescent="0.25">
      <c r="A1106" s="111">
        <v>45161</v>
      </c>
      <c r="B1106" s="86">
        <v>0.85416666666666696</v>
      </c>
      <c r="C1106" s="91">
        <v>27</v>
      </c>
      <c r="D1106" s="118">
        <v>41</v>
      </c>
      <c r="E1106" s="119">
        <v>0.83333333333333304</v>
      </c>
      <c r="F1106" s="119">
        <v>0.85416666666666696</v>
      </c>
      <c r="G1106" s="115">
        <f t="shared" si="52"/>
        <v>4</v>
      </c>
      <c r="H1106" s="116" t="str" cm="1">
        <f t="array" ref="H1106">_xlfn.IFS((G1106&gt;=2)*(G1106&lt;=6), "Weekday", G1106=7, "Saturday", G1106=1, "Sunday")</f>
        <v>Weekday</v>
      </c>
      <c r="I1106" s="116">
        <f t="shared" si="53"/>
        <v>8</v>
      </c>
      <c r="J1106" s="116" t="str">
        <f t="shared" si="51"/>
        <v>High season</v>
      </c>
      <c r="K1106" s="117" t="str" cm="1">
        <f t="array" ref="K1106">_xlfn.IFS(AND(H1106="Weekday", J1106="High season"), VLOOKUP(B1106, high_weekday, 2, 0),
    AND(H1106="Saturday", J1106="High season"), VLOOKUP(B1106, high_saturday, 2, 0),
    AND(H1106="Sunday", J1106="High season"), VLOOKUP(B1106, high_sunday, 2, 0),
    AND(H1106="Weekday", J1106="Low season"), VLOOKUP(B1106, low_weekdays, 2, 0),
    AND(H1106="Saturday", J1106="Low season"), VLOOKUP(B1106, low_saturday, 2, 0),
    AND(H1106="Sunday", J1106="Low season"), VLOOKUP(B1106, low_sunday, 2, 0),
    TRUE, "error")</f>
        <v>Standard</v>
      </c>
    </row>
    <row r="1107" spans="1:11" x14ac:dyDescent="0.25">
      <c r="A1107" s="111">
        <v>45161</v>
      </c>
      <c r="B1107" s="86">
        <v>0.875</v>
      </c>
      <c r="C1107" s="91">
        <v>53</v>
      </c>
      <c r="D1107" s="118">
        <v>42</v>
      </c>
      <c r="E1107" s="119">
        <v>0.85416666666666696</v>
      </c>
      <c r="F1107" s="119">
        <v>0.875</v>
      </c>
      <c r="G1107" s="115">
        <f t="shared" si="52"/>
        <v>4</v>
      </c>
      <c r="H1107" s="116" t="str" cm="1">
        <f t="array" ref="H1107">_xlfn.IFS((G1107&gt;=2)*(G1107&lt;=6), "Weekday", G1107=7, "Saturday", G1107=1, "Sunday")</f>
        <v>Weekday</v>
      </c>
      <c r="I1107" s="116">
        <f t="shared" si="53"/>
        <v>8</v>
      </c>
      <c r="J1107" s="116" t="str">
        <f t="shared" si="51"/>
        <v>High season</v>
      </c>
      <c r="K1107" s="117" t="str" cm="1">
        <f t="array" ref="K1107">_xlfn.IFS(AND(H1107="Weekday", J1107="High season"), VLOOKUP(B1107, high_weekday, 2, 0),
    AND(H1107="Saturday", J1107="High season"), VLOOKUP(B1107, high_saturday, 2, 0),
    AND(H1107="Sunday", J1107="High season"), VLOOKUP(B1107, high_sunday, 2, 0),
    AND(H1107="Weekday", J1107="Low season"), VLOOKUP(B1107, low_weekdays, 2, 0),
    AND(H1107="Saturday", J1107="Low season"), VLOOKUP(B1107, low_saturday, 2, 0),
    AND(H1107="Sunday", J1107="Low season"), VLOOKUP(B1107, low_sunday, 2, 0),
    TRUE, "error")</f>
        <v>Standard</v>
      </c>
    </row>
    <row r="1108" spans="1:11" x14ac:dyDescent="0.25">
      <c r="A1108" s="111">
        <v>45161</v>
      </c>
      <c r="B1108" s="86">
        <v>0.89583333333333304</v>
      </c>
      <c r="C1108" s="91">
        <v>75</v>
      </c>
      <c r="D1108" s="118">
        <v>43</v>
      </c>
      <c r="E1108" s="119">
        <v>0.875</v>
      </c>
      <c r="F1108" s="119">
        <v>0.89583333333333304</v>
      </c>
      <c r="G1108" s="115">
        <f t="shared" si="52"/>
        <v>4</v>
      </c>
      <c r="H1108" s="116" t="str" cm="1">
        <f t="array" ref="H1108">_xlfn.IFS((G1108&gt;=2)*(G1108&lt;=6), "Weekday", G1108=7, "Saturday", G1108=1, "Sunday")</f>
        <v>Weekday</v>
      </c>
      <c r="I1108" s="116">
        <f t="shared" si="53"/>
        <v>8</v>
      </c>
      <c r="J1108" s="116" t="str">
        <f t="shared" si="51"/>
        <v>High season</v>
      </c>
      <c r="K1108" s="117" t="str" cm="1">
        <f t="array" ref="K1108">_xlfn.IFS(AND(H1108="Weekday", J1108="High season"), VLOOKUP(B1108, high_weekday, 2, 0),
    AND(H1108="Saturday", J1108="High season"), VLOOKUP(B1108, high_saturday, 2, 0),
    AND(H1108="Sunday", J1108="High season"), VLOOKUP(B1108, high_sunday, 2, 0),
    AND(H1108="Weekday", J1108="Low season"), VLOOKUP(B1108, low_weekdays, 2, 0),
    AND(H1108="Saturday", J1108="Low season"), VLOOKUP(B1108, low_saturday, 2, 0),
    AND(H1108="Sunday", J1108="Low season"), VLOOKUP(B1108, low_sunday, 2, 0),
    TRUE, "error")</f>
        <v>Standard</v>
      </c>
    </row>
    <row r="1109" spans="1:11" x14ac:dyDescent="0.25">
      <c r="A1109" s="111">
        <v>45161</v>
      </c>
      <c r="B1109" s="86">
        <v>0.91666666666666696</v>
      </c>
      <c r="C1109" s="91">
        <v>41</v>
      </c>
      <c r="D1109" s="118">
        <v>44</v>
      </c>
      <c r="E1109" s="119">
        <v>0.89583333333333304</v>
      </c>
      <c r="F1109" s="119">
        <v>0.91666666666666696</v>
      </c>
      <c r="G1109" s="115">
        <f t="shared" si="52"/>
        <v>4</v>
      </c>
      <c r="H1109" s="116" t="str" cm="1">
        <f t="array" ref="H1109">_xlfn.IFS((G1109&gt;=2)*(G1109&lt;=6), "Weekday", G1109=7, "Saturday", G1109=1, "Sunday")</f>
        <v>Weekday</v>
      </c>
      <c r="I1109" s="116">
        <f t="shared" si="53"/>
        <v>8</v>
      </c>
      <c r="J1109" s="116" t="str">
        <f t="shared" si="51"/>
        <v>High season</v>
      </c>
      <c r="K1109" s="117" t="str" cm="1">
        <f t="array" ref="K1109">_xlfn.IFS(AND(H1109="Weekday", J1109="High season"), VLOOKUP(B1109, high_weekday, 2, 0),
    AND(H1109="Saturday", J1109="High season"), VLOOKUP(B1109, high_saturday, 2, 0),
    AND(H1109="Sunday", J1109="High season"), VLOOKUP(B1109, high_sunday, 2, 0),
    AND(H1109="Weekday", J1109="Low season"), VLOOKUP(B1109, low_weekdays, 2, 0),
    AND(H1109="Saturday", J1109="Low season"), VLOOKUP(B1109, low_saturday, 2, 0),
    AND(H1109="Sunday", J1109="Low season"), VLOOKUP(B1109, low_sunday, 2, 0),
    TRUE, "error")</f>
        <v>Standard</v>
      </c>
    </row>
    <row r="1110" spans="1:11" x14ac:dyDescent="0.25">
      <c r="A1110" s="111">
        <v>45161</v>
      </c>
      <c r="B1110" s="86">
        <v>0.9375</v>
      </c>
      <c r="C1110" s="91">
        <v>100</v>
      </c>
      <c r="D1110" s="118">
        <v>45</v>
      </c>
      <c r="E1110" s="119">
        <v>0.91666666666666696</v>
      </c>
      <c r="F1110" s="119">
        <v>0.9375</v>
      </c>
      <c r="G1110" s="115">
        <f t="shared" si="52"/>
        <v>4</v>
      </c>
      <c r="H1110" s="116" t="str" cm="1">
        <f t="array" ref="H1110">_xlfn.IFS((G1110&gt;=2)*(G1110&lt;=6), "Weekday", G1110=7, "Saturday", G1110=1, "Sunday")</f>
        <v>Weekday</v>
      </c>
      <c r="I1110" s="116">
        <f t="shared" si="53"/>
        <v>8</v>
      </c>
      <c r="J1110" s="116" t="str">
        <f t="shared" si="51"/>
        <v>High season</v>
      </c>
      <c r="K1110" s="117" t="str" cm="1">
        <f t="array" ref="K1110">_xlfn.IFS(AND(H1110="Weekday", J1110="High season"), VLOOKUP(B1110, high_weekday, 2, 0),
    AND(H1110="Saturday", J1110="High season"), VLOOKUP(B1110, high_saturday, 2, 0),
    AND(H1110="Sunday", J1110="High season"), VLOOKUP(B1110, high_sunday, 2, 0),
    AND(H1110="Weekday", J1110="Low season"), VLOOKUP(B1110, low_weekdays, 2, 0),
    AND(H1110="Saturday", J1110="Low season"), VLOOKUP(B1110, low_saturday, 2, 0),
    AND(H1110="Sunday", J1110="Low season"), VLOOKUP(B1110, low_sunday, 2, 0),
    TRUE, "error")</f>
        <v>Off-peak</v>
      </c>
    </row>
    <row r="1111" spans="1:11" x14ac:dyDescent="0.25">
      <c r="A1111" s="111">
        <v>45161</v>
      </c>
      <c r="B1111" s="86">
        <v>0.95833333333333304</v>
      </c>
      <c r="C1111" s="91">
        <v>25</v>
      </c>
      <c r="D1111" s="118">
        <v>46</v>
      </c>
      <c r="E1111" s="119">
        <v>0.9375</v>
      </c>
      <c r="F1111" s="119">
        <v>0.95833333333333304</v>
      </c>
      <c r="G1111" s="115">
        <f t="shared" si="52"/>
        <v>4</v>
      </c>
      <c r="H1111" s="116" t="str" cm="1">
        <f t="array" ref="H1111">_xlfn.IFS((G1111&gt;=2)*(G1111&lt;=6), "Weekday", G1111=7, "Saturday", G1111=1, "Sunday")</f>
        <v>Weekday</v>
      </c>
      <c r="I1111" s="116">
        <f t="shared" si="53"/>
        <v>8</v>
      </c>
      <c r="J1111" s="116" t="str">
        <f t="shared" si="51"/>
        <v>High season</v>
      </c>
      <c r="K1111" s="117" t="str" cm="1">
        <f t="array" ref="K1111">_xlfn.IFS(AND(H1111="Weekday", J1111="High season"), VLOOKUP(B1111, high_weekday, 2, 0),
    AND(H1111="Saturday", J1111="High season"), VLOOKUP(B1111, high_saturday, 2, 0),
    AND(H1111="Sunday", J1111="High season"), VLOOKUP(B1111, high_sunday, 2, 0),
    AND(H1111="Weekday", J1111="Low season"), VLOOKUP(B1111, low_weekdays, 2, 0),
    AND(H1111="Saturday", J1111="Low season"), VLOOKUP(B1111, low_saturday, 2, 0),
    AND(H1111="Sunday", J1111="Low season"), VLOOKUP(B1111, low_sunday, 2, 0),
    TRUE, "error")</f>
        <v>Off-peak</v>
      </c>
    </row>
    <row r="1112" spans="1:11" x14ac:dyDescent="0.25">
      <c r="A1112" s="111">
        <v>45161</v>
      </c>
      <c r="B1112" s="86">
        <v>0.97916666666666696</v>
      </c>
      <c r="C1112" s="91">
        <v>32</v>
      </c>
      <c r="D1112" s="118">
        <v>47</v>
      </c>
      <c r="E1112" s="119">
        <v>0.95833333333333304</v>
      </c>
      <c r="F1112" s="119">
        <v>0.97916666666666696</v>
      </c>
      <c r="G1112" s="115">
        <f t="shared" si="52"/>
        <v>4</v>
      </c>
      <c r="H1112" s="116" t="str" cm="1">
        <f t="array" ref="H1112">_xlfn.IFS((G1112&gt;=2)*(G1112&lt;=6), "Weekday", G1112=7, "Saturday", G1112=1, "Sunday")</f>
        <v>Weekday</v>
      </c>
      <c r="I1112" s="116">
        <f t="shared" si="53"/>
        <v>8</v>
      </c>
      <c r="J1112" s="116" t="str">
        <f t="shared" si="51"/>
        <v>High season</v>
      </c>
      <c r="K1112" s="117" t="str" cm="1">
        <f t="array" ref="K1112">_xlfn.IFS(AND(H1112="Weekday", J1112="High season"), VLOOKUP(B1112, high_weekday, 2, 0),
    AND(H1112="Saturday", J1112="High season"), VLOOKUP(B1112, high_saturday, 2, 0),
    AND(H1112="Sunday", J1112="High season"), VLOOKUP(B1112, high_sunday, 2, 0),
    AND(H1112="Weekday", J1112="Low season"), VLOOKUP(B1112, low_weekdays, 2, 0),
    AND(H1112="Saturday", J1112="Low season"), VLOOKUP(B1112, low_saturday, 2, 0),
    AND(H1112="Sunday", J1112="Low season"), VLOOKUP(B1112, low_sunday, 2, 0),
    TRUE, "error")</f>
        <v>Off-peak</v>
      </c>
    </row>
    <row r="1113" spans="1:11" x14ac:dyDescent="0.25">
      <c r="A1113" s="111">
        <v>45161</v>
      </c>
      <c r="B1113" s="86">
        <v>1</v>
      </c>
      <c r="C1113" s="91">
        <v>37</v>
      </c>
      <c r="D1113" s="118">
        <v>48</v>
      </c>
      <c r="E1113" s="119">
        <v>0.97916666666666696</v>
      </c>
      <c r="F1113" s="119">
        <v>1</v>
      </c>
      <c r="G1113" s="115">
        <f t="shared" si="52"/>
        <v>4</v>
      </c>
      <c r="H1113" s="116" t="str" cm="1">
        <f t="array" ref="H1113">_xlfn.IFS((G1113&gt;=2)*(G1113&lt;=6), "Weekday", G1113=7, "Saturday", G1113=1, "Sunday")</f>
        <v>Weekday</v>
      </c>
      <c r="I1113" s="116">
        <f t="shared" si="53"/>
        <v>8</v>
      </c>
      <c r="J1113" s="116" t="str">
        <f t="shared" si="51"/>
        <v>High season</v>
      </c>
      <c r="K1113" s="117" t="str" cm="1">
        <f t="array" ref="K1113">_xlfn.IFS(AND(H1113="Weekday", J1113="High season"), VLOOKUP(B1113, high_weekday, 2, 0),
    AND(H1113="Saturday", J1113="High season"), VLOOKUP(B1113, high_saturday, 2, 0),
    AND(H1113="Sunday", J1113="High season"), VLOOKUP(B1113, high_sunday, 2, 0),
    AND(H1113="Weekday", J1113="Low season"), VLOOKUP(B1113, low_weekdays, 2, 0),
    AND(H1113="Saturday", J1113="Low season"), VLOOKUP(B1113, low_saturday, 2, 0),
    AND(H1113="Sunday", J1113="Low season"), VLOOKUP(B1113, low_sunday, 2, 0),
    TRUE, "error")</f>
        <v>Off-peak</v>
      </c>
    </row>
    <row r="1114" spans="1:11" x14ac:dyDescent="0.25">
      <c r="A1114" s="111">
        <v>45162</v>
      </c>
      <c r="B1114" s="86">
        <v>2.0833333333333332E-2</v>
      </c>
      <c r="C1114" s="91">
        <v>12</v>
      </c>
      <c r="D1114" s="118">
        <v>1</v>
      </c>
      <c r="E1114" s="119">
        <v>0</v>
      </c>
      <c r="F1114" s="119">
        <v>2.0833333333333332E-2</v>
      </c>
      <c r="G1114" s="115">
        <f t="shared" si="52"/>
        <v>5</v>
      </c>
      <c r="H1114" s="116" t="str" cm="1">
        <f t="array" ref="H1114">_xlfn.IFS((G1114&gt;=2)*(G1114&lt;=6), "Weekday", G1114=7, "Saturday", G1114=1, "Sunday")</f>
        <v>Weekday</v>
      </c>
      <c r="I1114" s="116">
        <f t="shared" si="53"/>
        <v>8</v>
      </c>
      <c r="J1114" s="116" t="str">
        <f t="shared" si="51"/>
        <v>High season</v>
      </c>
      <c r="K1114" s="117" t="str" cm="1">
        <f t="array" ref="K1114">_xlfn.IFS(AND(H1114="Weekday", J1114="High season"), VLOOKUP(B1114, high_weekday, 2, 0),
    AND(H1114="Saturday", J1114="High season"), VLOOKUP(B1114, high_saturday, 2, 0),
    AND(H1114="Sunday", J1114="High season"), VLOOKUP(B1114, high_sunday, 2, 0),
    AND(H1114="Weekday", J1114="Low season"), VLOOKUP(B1114, low_weekdays, 2, 0),
    AND(H1114="Saturday", J1114="Low season"), VLOOKUP(B1114, low_saturday, 2, 0),
    AND(H1114="Sunday", J1114="Low season"), VLOOKUP(B1114, low_sunday, 2, 0),
    TRUE, "error")</f>
        <v>Off-peak</v>
      </c>
    </row>
    <row r="1115" spans="1:11" x14ac:dyDescent="0.25">
      <c r="A1115" s="111">
        <v>45162</v>
      </c>
      <c r="B1115" s="86">
        <v>4.1666666666666664E-2</v>
      </c>
      <c r="C1115" s="91">
        <v>10</v>
      </c>
      <c r="D1115" s="118">
        <v>2</v>
      </c>
      <c r="E1115" s="119">
        <v>2.0833333333333332E-2</v>
      </c>
      <c r="F1115" s="119">
        <v>4.1666666666666664E-2</v>
      </c>
      <c r="G1115" s="115">
        <f t="shared" si="52"/>
        <v>5</v>
      </c>
      <c r="H1115" s="116" t="str" cm="1">
        <f t="array" ref="H1115">_xlfn.IFS((G1115&gt;=2)*(G1115&lt;=6), "Weekday", G1115=7, "Saturday", G1115=1, "Sunday")</f>
        <v>Weekday</v>
      </c>
      <c r="I1115" s="116">
        <f t="shared" si="53"/>
        <v>8</v>
      </c>
      <c r="J1115" s="116" t="str">
        <f t="shared" si="51"/>
        <v>High season</v>
      </c>
      <c r="K1115" s="117" t="str" cm="1">
        <f t="array" ref="K1115">_xlfn.IFS(AND(H1115="Weekday", J1115="High season"), VLOOKUP(B1115, high_weekday, 2, 0),
    AND(H1115="Saturday", J1115="High season"), VLOOKUP(B1115, high_saturday, 2, 0),
    AND(H1115="Sunday", J1115="High season"), VLOOKUP(B1115, high_sunday, 2, 0),
    AND(H1115="Weekday", J1115="Low season"), VLOOKUP(B1115, low_weekdays, 2, 0),
    AND(H1115="Saturday", J1115="Low season"), VLOOKUP(B1115, low_saturday, 2, 0),
    AND(H1115="Sunday", J1115="Low season"), VLOOKUP(B1115, low_sunday, 2, 0),
    TRUE, "error")</f>
        <v>Off-peak</v>
      </c>
    </row>
    <row r="1116" spans="1:11" x14ac:dyDescent="0.25">
      <c r="A1116" s="111">
        <v>45162</v>
      </c>
      <c r="B1116" s="86">
        <v>6.25E-2</v>
      </c>
      <c r="C1116" s="91">
        <v>81</v>
      </c>
      <c r="D1116" s="118">
        <v>3</v>
      </c>
      <c r="E1116" s="119">
        <v>4.1666666666666664E-2</v>
      </c>
      <c r="F1116" s="119">
        <v>6.25E-2</v>
      </c>
      <c r="G1116" s="115">
        <f t="shared" si="52"/>
        <v>5</v>
      </c>
      <c r="H1116" s="116" t="str" cm="1">
        <f t="array" ref="H1116">_xlfn.IFS((G1116&gt;=2)*(G1116&lt;=6), "Weekday", G1116=7, "Saturday", G1116=1, "Sunday")</f>
        <v>Weekday</v>
      </c>
      <c r="I1116" s="116">
        <f t="shared" si="53"/>
        <v>8</v>
      </c>
      <c r="J1116" s="116" t="str">
        <f t="shared" si="51"/>
        <v>High season</v>
      </c>
      <c r="K1116" s="117" t="str" cm="1">
        <f t="array" ref="K1116">_xlfn.IFS(AND(H1116="Weekday", J1116="High season"), VLOOKUP(B1116, high_weekday, 2, 0),
    AND(H1116="Saturday", J1116="High season"), VLOOKUP(B1116, high_saturday, 2, 0),
    AND(H1116="Sunday", J1116="High season"), VLOOKUP(B1116, high_sunday, 2, 0),
    AND(H1116="Weekday", J1116="Low season"), VLOOKUP(B1116, low_weekdays, 2, 0),
    AND(H1116="Saturday", J1116="Low season"), VLOOKUP(B1116, low_saturday, 2, 0),
    AND(H1116="Sunday", J1116="Low season"), VLOOKUP(B1116, low_sunday, 2, 0),
    TRUE, "error")</f>
        <v>Off-peak</v>
      </c>
    </row>
    <row r="1117" spans="1:11" x14ac:dyDescent="0.25">
      <c r="A1117" s="111">
        <v>45162</v>
      </c>
      <c r="B1117" s="86">
        <v>8.3333333333333301E-2</v>
      </c>
      <c r="C1117" s="91">
        <v>34</v>
      </c>
      <c r="D1117" s="118">
        <v>4</v>
      </c>
      <c r="E1117" s="119">
        <v>6.25E-2</v>
      </c>
      <c r="F1117" s="119">
        <v>8.3333333333333301E-2</v>
      </c>
      <c r="G1117" s="115">
        <f t="shared" si="52"/>
        <v>5</v>
      </c>
      <c r="H1117" s="116" t="str" cm="1">
        <f t="array" ref="H1117">_xlfn.IFS((G1117&gt;=2)*(G1117&lt;=6), "Weekday", G1117=7, "Saturday", G1117=1, "Sunday")</f>
        <v>Weekday</v>
      </c>
      <c r="I1117" s="116">
        <f t="shared" si="53"/>
        <v>8</v>
      </c>
      <c r="J1117" s="116" t="str">
        <f t="shared" si="51"/>
        <v>High season</v>
      </c>
      <c r="K1117" s="117" t="str" cm="1">
        <f t="array" ref="K1117">_xlfn.IFS(AND(H1117="Weekday", J1117="High season"), VLOOKUP(B1117, high_weekday, 2, 0),
    AND(H1117="Saturday", J1117="High season"), VLOOKUP(B1117, high_saturday, 2, 0),
    AND(H1117="Sunday", J1117="High season"), VLOOKUP(B1117, high_sunday, 2, 0),
    AND(H1117="Weekday", J1117="Low season"), VLOOKUP(B1117, low_weekdays, 2, 0),
    AND(H1117="Saturday", J1117="Low season"), VLOOKUP(B1117, low_saturday, 2, 0),
    AND(H1117="Sunday", J1117="Low season"), VLOOKUP(B1117, low_sunday, 2, 0),
    TRUE, "error")</f>
        <v>Off-peak</v>
      </c>
    </row>
    <row r="1118" spans="1:11" x14ac:dyDescent="0.25">
      <c r="A1118" s="111">
        <v>45162</v>
      </c>
      <c r="B1118" s="86">
        <v>0.104166666666667</v>
      </c>
      <c r="C1118" s="91">
        <v>67</v>
      </c>
      <c r="D1118" s="118">
        <v>5</v>
      </c>
      <c r="E1118" s="119">
        <v>8.3333333333333301E-2</v>
      </c>
      <c r="F1118" s="119">
        <v>0.104166666666667</v>
      </c>
      <c r="G1118" s="115">
        <f t="shared" si="52"/>
        <v>5</v>
      </c>
      <c r="H1118" s="116" t="str" cm="1">
        <f t="array" ref="H1118">_xlfn.IFS((G1118&gt;=2)*(G1118&lt;=6), "Weekday", G1118=7, "Saturday", G1118=1, "Sunday")</f>
        <v>Weekday</v>
      </c>
      <c r="I1118" s="116">
        <f t="shared" si="53"/>
        <v>8</v>
      </c>
      <c r="J1118" s="116" t="str">
        <f t="shared" si="51"/>
        <v>High season</v>
      </c>
      <c r="K1118" s="117" t="str" cm="1">
        <f t="array" ref="K1118">_xlfn.IFS(AND(H1118="Weekday", J1118="High season"), VLOOKUP(B1118, high_weekday, 2, 0),
    AND(H1118="Saturday", J1118="High season"), VLOOKUP(B1118, high_saturday, 2, 0),
    AND(H1118="Sunday", J1118="High season"), VLOOKUP(B1118, high_sunday, 2, 0),
    AND(H1118="Weekday", J1118="Low season"), VLOOKUP(B1118, low_weekdays, 2, 0),
    AND(H1118="Saturday", J1118="Low season"), VLOOKUP(B1118, low_saturday, 2, 0),
    AND(H1118="Sunday", J1118="Low season"), VLOOKUP(B1118, low_sunday, 2, 0),
    TRUE, "error")</f>
        <v>Off-peak</v>
      </c>
    </row>
    <row r="1119" spans="1:11" x14ac:dyDescent="0.25">
      <c r="A1119" s="111">
        <v>45162</v>
      </c>
      <c r="B1119" s="86">
        <v>0.125</v>
      </c>
      <c r="C1119" s="91">
        <v>26</v>
      </c>
      <c r="D1119" s="118">
        <v>6</v>
      </c>
      <c r="E1119" s="119">
        <v>0.104166666666667</v>
      </c>
      <c r="F1119" s="119">
        <v>0.125</v>
      </c>
      <c r="G1119" s="115">
        <f t="shared" si="52"/>
        <v>5</v>
      </c>
      <c r="H1119" s="116" t="str" cm="1">
        <f t="array" ref="H1119">_xlfn.IFS((G1119&gt;=2)*(G1119&lt;=6), "Weekday", G1119=7, "Saturday", G1119=1, "Sunday")</f>
        <v>Weekday</v>
      </c>
      <c r="I1119" s="116">
        <f t="shared" si="53"/>
        <v>8</v>
      </c>
      <c r="J1119" s="116" t="str">
        <f t="shared" si="51"/>
        <v>High season</v>
      </c>
      <c r="K1119" s="117" t="str" cm="1">
        <f t="array" ref="K1119">_xlfn.IFS(AND(H1119="Weekday", J1119="High season"), VLOOKUP(B1119, high_weekday, 2, 0),
    AND(H1119="Saturday", J1119="High season"), VLOOKUP(B1119, high_saturday, 2, 0),
    AND(H1119="Sunday", J1119="High season"), VLOOKUP(B1119, high_sunday, 2, 0),
    AND(H1119="Weekday", J1119="Low season"), VLOOKUP(B1119, low_weekdays, 2, 0),
    AND(H1119="Saturday", J1119="Low season"), VLOOKUP(B1119, low_saturday, 2, 0),
    AND(H1119="Sunday", J1119="Low season"), VLOOKUP(B1119, low_sunday, 2, 0),
    TRUE, "error")</f>
        <v>Off-peak</v>
      </c>
    </row>
    <row r="1120" spans="1:11" x14ac:dyDescent="0.25">
      <c r="A1120" s="111">
        <v>45162</v>
      </c>
      <c r="B1120" s="86">
        <v>0.14583333333333301</v>
      </c>
      <c r="C1120" s="91">
        <v>22</v>
      </c>
      <c r="D1120" s="118">
        <v>7</v>
      </c>
      <c r="E1120" s="119">
        <v>0.125</v>
      </c>
      <c r="F1120" s="119">
        <v>0.14583333333333301</v>
      </c>
      <c r="G1120" s="115">
        <f t="shared" si="52"/>
        <v>5</v>
      </c>
      <c r="H1120" s="116" t="str" cm="1">
        <f t="array" ref="H1120">_xlfn.IFS((G1120&gt;=2)*(G1120&lt;=6), "Weekday", G1120=7, "Saturday", G1120=1, "Sunday")</f>
        <v>Weekday</v>
      </c>
      <c r="I1120" s="116">
        <f t="shared" si="53"/>
        <v>8</v>
      </c>
      <c r="J1120" s="116" t="str">
        <f t="shared" si="51"/>
        <v>High season</v>
      </c>
      <c r="K1120" s="117" t="str" cm="1">
        <f t="array" ref="K1120">_xlfn.IFS(AND(H1120="Weekday", J1120="High season"), VLOOKUP(B1120, high_weekday, 2, 0),
    AND(H1120="Saturday", J1120="High season"), VLOOKUP(B1120, high_saturday, 2, 0),
    AND(H1120="Sunday", J1120="High season"), VLOOKUP(B1120, high_sunday, 2, 0),
    AND(H1120="Weekday", J1120="Low season"), VLOOKUP(B1120, low_weekdays, 2, 0),
    AND(H1120="Saturday", J1120="Low season"), VLOOKUP(B1120, low_saturday, 2, 0),
    AND(H1120="Sunday", J1120="Low season"), VLOOKUP(B1120, low_sunday, 2, 0),
    TRUE, "error")</f>
        <v>Off-peak</v>
      </c>
    </row>
    <row r="1121" spans="1:11" x14ac:dyDescent="0.25">
      <c r="A1121" s="111">
        <v>45162</v>
      </c>
      <c r="B1121" s="86">
        <v>0.16666666666666699</v>
      </c>
      <c r="C1121" s="91">
        <v>69</v>
      </c>
      <c r="D1121" s="118">
        <v>8</v>
      </c>
      <c r="E1121" s="119">
        <v>0.14583333333333301</v>
      </c>
      <c r="F1121" s="119">
        <v>0.16666666666666699</v>
      </c>
      <c r="G1121" s="115">
        <f t="shared" si="52"/>
        <v>5</v>
      </c>
      <c r="H1121" s="116" t="str" cm="1">
        <f t="array" ref="H1121">_xlfn.IFS((G1121&gt;=2)*(G1121&lt;=6), "Weekday", G1121=7, "Saturday", G1121=1, "Sunday")</f>
        <v>Weekday</v>
      </c>
      <c r="I1121" s="116">
        <f t="shared" si="53"/>
        <v>8</v>
      </c>
      <c r="J1121" s="116" t="str">
        <f t="shared" si="51"/>
        <v>High season</v>
      </c>
      <c r="K1121" s="117" t="str" cm="1">
        <f t="array" ref="K1121">_xlfn.IFS(AND(H1121="Weekday", J1121="High season"), VLOOKUP(B1121, high_weekday, 2, 0),
    AND(H1121="Saturday", J1121="High season"), VLOOKUP(B1121, high_saturday, 2, 0),
    AND(H1121="Sunday", J1121="High season"), VLOOKUP(B1121, high_sunday, 2, 0),
    AND(H1121="Weekday", J1121="Low season"), VLOOKUP(B1121, low_weekdays, 2, 0),
    AND(H1121="Saturday", J1121="Low season"), VLOOKUP(B1121, low_saturday, 2, 0),
    AND(H1121="Sunday", J1121="Low season"), VLOOKUP(B1121, low_sunday, 2, 0),
    TRUE, "error")</f>
        <v>Off-peak</v>
      </c>
    </row>
    <row r="1122" spans="1:11" x14ac:dyDescent="0.25">
      <c r="A1122" s="111">
        <v>45162</v>
      </c>
      <c r="B1122" s="86">
        <v>0.1875</v>
      </c>
      <c r="C1122" s="91">
        <v>88</v>
      </c>
      <c r="D1122" s="118">
        <v>9</v>
      </c>
      <c r="E1122" s="119">
        <v>0.16666666666666699</v>
      </c>
      <c r="F1122" s="119">
        <v>0.1875</v>
      </c>
      <c r="G1122" s="115">
        <f t="shared" si="52"/>
        <v>5</v>
      </c>
      <c r="H1122" s="116" t="str" cm="1">
        <f t="array" ref="H1122">_xlfn.IFS((G1122&gt;=2)*(G1122&lt;=6), "Weekday", G1122=7, "Saturday", G1122=1, "Sunday")</f>
        <v>Weekday</v>
      </c>
      <c r="I1122" s="116">
        <f t="shared" si="53"/>
        <v>8</v>
      </c>
      <c r="J1122" s="116" t="str">
        <f t="shared" si="51"/>
        <v>High season</v>
      </c>
      <c r="K1122" s="117" t="str" cm="1">
        <f t="array" ref="K1122">_xlfn.IFS(AND(H1122="Weekday", J1122="High season"), VLOOKUP(B1122, high_weekday, 2, 0),
    AND(H1122="Saturday", J1122="High season"), VLOOKUP(B1122, high_saturday, 2, 0),
    AND(H1122="Sunday", J1122="High season"), VLOOKUP(B1122, high_sunday, 2, 0),
    AND(H1122="Weekday", J1122="Low season"), VLOOKUP(B1122, low_weekdays, 2, 0),
    AND(H1122="Saturday", J1122="Low season"), VLOOKUP(B1122, low_saturday, 2, 0),
    AND(H1122="Sunday", J1122="Low season"), VLOOKUP(B1122, low_sunday, 2, 0),
    TRUE, "error")</f>
        <v>Off-peak</v>
      </c>
    </row>
    <row r="1123" spans="1:11" x14ac:dyDescent="0.25">
      <c r="A1123" s="111">
        <v>45162</v>
      </c>
      <c r="B1123" s="86">
        <v>0.20833333333333301</v>
      </c>
      <c r="C1123" s="91">
        <v>15</v>
      </c>
      <c r="D1123" s="118">
        <v>10</v>
      </c>
      <c r="E1123" s="119">
        <v>0.1875</v>
      </c>
      <c r="F1123" s="119">
        <v>0.20833333333333301</v>
      </c>
      <c r="G1123" s="115">
        <f t="shared" si="52"/>
        <v>5</v>
      </c>
      <c r="H1123" s="116" t="str" cm="1">
        <f t="array" ref="H1123">_xlfn.IFS((G1123&gt;=2)*(G1123&lt;=6), "Weekday", G1123=7, "Saturday", G1123=1, "Sunday")</f>
        <v>Weekday</v>
      </c>
      <c r="I1123" s="116">
        <f t="shared" si="53"/>
        <v>8</v>
      </c>
      <c r="J1123" s="116" t="str">
        <f t="shared" si="51"/>
        <v>High season</v>
      </c>
      <c r="K1123" s="117" t="str" cm="1">
        <f t="array" ref="K1123">_xlfn.IFS(AND(H1123="Weekday", J1123="High season"), VLOOKUP(B1123, high_weekday, 2, 0),
    AND(H1123="Saturday", J1123="High season"), VLOOKUP(B1123, high_saturday, 2, 0),
    AND(H1123="Sunday", J1123="High season"), VLOOKUP(B1123, high_sunday, 2, 0),
    AND(H1123="Weekday", J1123="Low season"), VLOOKUP(B1123, low_weekdays, 2, 0),
    AND(H1123="Saturday", J1123="Low season"), VLOOKUP(B1123, low_saturday, 2, 0),
    AND(H1123="Sunday", J1123="Low season"), VLOOKUP(B1123, low_sunday, 2, 0),
    TRUE, "error")</f>
        <v>Off-peak</v>
      </c>
    </row>
    <row r="1124" spans="1:11" x14ac:dyDescent="0.25">
      <c r="A1124" s="111">
        <v>45162</v>
      </c>
      <c r="B1124" s="86">
        <v>0.22916666666666699</v>
      </c>
      <c r="C1124" s="91">
        <v>22</v>
      </c>
      <c r="D1124" s="118">
        <v>11</v>
      </c>
      <c r="E1124" s="119">
        <v>0.20833333333333301</v>
      </c>
      <c r="F1124" s="119">
        <v>0.22916666666666699</v>
      </c>
      <c r="G1124" s="115">
        <f t="shared" si="52"/>
        <v>5</v>
      </c>
      <c r="H1124" s="116" t="str" cm="1">
        <f t="array" ref="H1124">_xlfn.IFS((G1124&gt;=2)*(G1124&lt;=6), "Weekday", G1124=7, "Saturday", G1124=1, "Sunday")</f>
        <v>Weekday</v>
      </c>
      <c r="I1124" s="116">
        <f t="shared" si="53"/>
        <v>8</v>
      </c>
      <c r="J1124" s="116" t="str">
        <f t="shared" si="51"/>
        <v>High season</v>
      </c>
      <c r="K1124" s="117" t="str" cm="1">
        <f t="array" ref="K1124">_xlfn.IFS(AND(H1124="Weekday", J1124="High season"), VLOOKUP(B1124, high_weekday, 2, 0),
    AND(H1124="Saturday", J1124="High season"), VLOOKUP(B1124, high_saturday, 2, 0),
    AND(H1124="Sunday", J1124="High season"), VLOOKUP(B1124, high_sunday, 2, 0),
    AND(H1124="Weekday", J1124="Low season"), VLOOKUP(B1124, low_weekdays, 2, 0),
    AND(H1124="Saturday", J1124="Low season"), VLOOKUP(B1124, low_saturday, 2, 0),
    AND(H1124="Sunday", J1124="Low season"), VLOOKUP(B1124, low_sunday, 2, 0),
    TRUE, "error")</f>
        <v>Off-peak</v>
      </c>
    </row>
    <row r="1125" spans="1:11" x14ac:dyDescent="0.25">
      <c r="A1125" s="111">
        <v>45162</v>
      </c>
      <c r="B1125" s="86">
        <v>0.25</v>
      </c>
      <c r="C1125" s="91">
        <v>20</v>
      </c>
      <c r="D1125" s="118">
        <v>12</v>
      </c>
      <c r="E1125" s="119">
        <v>0.22916666666666699</v>
      </c>
      <c r="F1125" s="119">
        <v>0.25</v>
      </c>
      <c r="G1125" s="115">
        <f t="shared" si="52"/>
        <v>5</v>
      </c>
      <c r="H1125" s="116" t="str" cm="1">
        <f t="array" ref="H1125">_xlfn.IFS((G1125&gt;=2)*(G1125&lt;=6), "Weekday", G1125=7, "Saturday", G1125=1, "Sunday")</f>
        <v>Weekday</v>
      </c>
      <c r="I1125" s="116">
        <f t="shared" si="53"/>
        <v>8</v>
      </c>
      <c r="J1125" s="116" t="str">
        <f t="shared" si="51"/>
        <v>High season</v>
      </c>
      <c r="K1125" s="117" t="str" cm="1">
        <f t="array" ref="K1125">_xlfn.IFS(AND(H1125="Weekday", J1125="High season"), VLOOKUP(B1125, high_weekday, 2, 0),
    AND(H1125="Saturday", J1125="High season"), VLOOKUP(B1125, high_saturday, 2, 0),
    AND(H1125="Sunday", J1125="High season"), VLOOKUP(B1125, high_sunday, 2, 0),
    AND(H1125="Weekday", J1125="Low season"), VLOOKUP(B1125, low_weekdays, 2, 0),
    AND(H1125="Saturday", J1125="Low season"), VLOOKUP(B1125, low_saturday, 2, 0),
    AND(H1125="Sunday", J1125="Low season"), VLOOKUP(B1125, low_sunday, 2, 0),
    TRUE, "error")</f>
        <v>Off-peak</v>
      </c>
    </row>
    <row r="1126" spans="1:11" x14ac:dyDescent="0.25">
      <c r="A1126" s="111">
        <v>45162</v>
      </c>
      <c r="B1126" s="86">
        <v>0.27083333333333298</v>
      </c>
      <c r="C1126" s="91">
        <v>93</v>
      </c>
      <c r="D1126" s="118">
        <v>13</v>
      </c>
      <c r="E1126" s="119">
        <v>0.25</v>
      </c>
      <c r="F1126" s="119">
        <v>0.27083333333333298</v>
      </c>
      <c r="G1126" s="115">
        <f t="shared" si="52"/>
        <v>5</v>
      </c>
      <c r="H1126" s="116" t="str" cm="1">
        <f t="array" ref="H1126">_xlfn.IFS((G1126&gt;=2)*(G1126&lt;=6), "Weekday", G1126=7, "Saturday", G1126=1, "Sunday")</f>
        <v>Weekday</v>
      </c>
      <c r="I1126" s="116">
        <f t="shared" si="53"/>
        <v>8</v>
      </c>
      <c r="J1126" s="116" t="str">
        <f t="shared" si="51"/>
        <v>High season</v>
      </c>
      <c r="K1126" s="117" t="str" cm="1">
        <f t="array" ref="K1126">_xlfn.IFS(AND(H1126="Weekday", J1126="High season"), VLOOKUP(B1126, high_weekday, 2, 0),
    AND(H1126="Saturday", J1126="High season"), VLOOKUP(B1126, high_saturday, 2, 0),
    AND(H1126="Sunday", J1126="High season"), VLOOKUP(B1126, high_sunday, 2, 0),
    AND(H1126="Weekday", J1126="Low season"), VLOOKUP(B1126, low_weekdays, 2, 0),
    AND(H1126="Saturday", J1126="Low season"), VLOOKUP(B1126, low_saturday, 2, 0),
    AND(H1126="Sunday", J1126="Low season"), VLOOKUP(B1126, low_sunday, 2, 0),
    TRUE, "error")</f>
        <v>Peak</v>
      </c>
    </row>
    <row r="1127" spans="1:11" x14ac:dyDescent="0.25">
      <c r="A1127" s="111">
        <v>45162</v>
      </c>
      <c r="B1127" s="86">
        <v>0.29166666666666702</v>
      </c>
      <c r="C1127" s="91">
        <v>95</v>
      </c>
      <c r="D1127" s="118">
        <v>14</v>
      </c>
      <c r="E1127" s="119">
        <v>0.27083333333333298</v>
      </c>
      <c r="F1127" s="119">
        <v>0.29166666666666702</v>
      </c>
      <c r="G1127" s="115">
        <f t="shared" si="52"/>
        <v>5</v>
      </c>
      <c r="H1127" s="116" t="str" cm="1">
        <f t="array" ref="H1127">_xlfn.IFS((G1127&gt;=2)*(G1127&lt;=6), "Weekday", G1127=7, "Saturday", G1127=1, "Sunday")</f>
        <v>Weekday</v>
      </c>
      <c r="I1127" s="116">
        <f t="shared" si="53"/>
        <v>8</v>
      </c>
      <c r="J1127" s="116" t="str">
        <f t="shared" si="51"/>
        <v>High season</v>
      </c>
      <c r="K1127" s="117" t="str" cm="1">
        <f t="array" ref="K1127">_xlfn.IFS(AND(H1127="Weekday", J1127="High season"), VLOOKUP(B1127, high_weekday, 2, 0),
    AND(H1127="Saturday", J1127="High season"), VLOOKUP(B1127, high_saturday, 2, 0),
    AND(H1127="Sunday", J1127="High season"), VLOOKUP(B1127, high_sunday, 2, 0),
    AND(H1127="Weekday", J1127="Low season"), VLOOKUP(B1127, low_weekdays, 2, 0),
    AND(H1127="Saturday", J1127="Low season"), VLOOKUP(B1127, low_saturday, 2, 0),
    AND(H1127="Sunday", J1127="Low season"), VLOOKUP(B1127, low_sunday, 2, 0),
    TRUE, "error")</f>
        <v>Peak</v>
      </c>
    </row>
    <row r="1128" spans="1:11" x14ac:dyDescent="0.25">
      <c r="A1128" s="111">
        <v>45162</v>
      </c>
      <c r="B1128" s="86">
        <v>0.3125</v>
      </c>
      <c r="C1128" s="91">
        <v>89</v>
      </c>
      <c r="D1128" s="118">
        <v>15</v>
      </c>
      <c r="E1128" s="119">
        <v>0.29166666666666702</v>
      </c>
      <c r="F1128" s="119">
        <v>0.3125</v>
      </c>
      <c r="G1128" s="115">
        <f t="shared" si="52"/>
        <v>5</v>
      </c>
      <c r="H1128" s="116" t="str" cm="1">
        <f t="array" ref="H1128">_xlfn.IFS((G1128&gt;=2)*(G1128&lt;=6), "Weekday", G1128=7, "Saturday", G1128=1, "Sunday")</f>
        <v>Weekday</v>
      </c>
      <c r="I1128" s="116">
        <f t="shared" si="53"/>
        <v>8</v>
      </c>
      <c r="J1128" s="116" t="str">
        <f t="shared" si="51"/>
        <v>High season</v>
      </c>
      <c r="K1128" s="117" t="str" cm="1">
        <f t="array" ref="K1128">_xlfn.IFS(AND(H1128="Weekday", J1128="High season"), VLOOKUP(B1128, high_weekday, 2, 0),
    AND(H1128="Saturday", J1128="High season"), VLOOKUP(B1128, high_saturday, 2, 0),
    AND(H1128="Sunday", J1128="High season"), VLOOKUP(B1128, high_sunday, 2, 0),
    AND(H1128="Weekday", J1128="Low season"), VLOOKUP(B1128, low_weekdays, 2, 0),
    AND(H1128="Saturday", J1128="Low season"), VLOOKUP(B1128, low_saturday, 2, 0),
    AND(H1128="Sunday", J1128="Low season"), VLOOKUP(B1128, low_sunday, 2, 0),
    TRUE, "error")</f>
        <v>Peak</v>
      </c>
    </row>
    <row r="1129" spans="1:11" x14ac:dyDescent="0.25">
      <c r="A1129" s="111">
        <v>45162</v>
      </c>
      <c r="B1129" s="86">
        <v>0.33333333333333298</v>
      </c>
      <c r="C1129" s="91">
        <v>86</v>
      </c>
      <c r="D1129" s="118">
        <v>16</v>
      </c>
      <c r="E1129" s="119">
        <v>0.3125</v>
      </c>
      <c r="F1129" s="119">
        <v>0.33333333333333298</v>
      </c>
      <c r="G1129" s="115">
        <f t="shared" si="52"/>
        <v>5</v>
      </c>
      <c r="H1129" s="116" t="str" cm="1">
        <f t="array" ref="H1129">_xlfn.IFS((G1129&gt;=2)*(G1129&lt;=6), "Weekday", G1129=7, "Saturday", G1129=1, "Sunday")</f>
        <v>Weekday</v>
      </c>
      <c r="I1129" s="116">
        <f t="shared" si="53"/>
        <v>8</v>
      </c>
      <c r="J1129" s="116" t="str">
        <f t="shared" si="51"/>
        <v>High season</v>
      </c>
      <c r="K1129" s="117" t="str" cm="1">
        <f t="array" ref="K1129">_xlfn.IFS(AND(H1129="Weekday", J1129="High season"), VLOOKUP(B1129, high_weekday, 2, 0),
    AND(H1129="Saturday", J1129="High season"), VLOOKUP(B1129, high_saturday, 2, 0),
    AND(H1129="Sunday", J1129="High season"), VLOOKUP(B1129, high_sunday, 2, 0),
    AND(H1129="Weekday", J1129="Low season"), VLOOKUP(B1129, low_weekdays, 2, 0),
    AND(H1129="Saturday", J1129="Low season"), VLOOKUP(B1129, low_saturday, 2, 0),
    AND(H1129="Sunday", J1129="Low season"), VLOOKUP(B1129, low_sunday, 2, 0),
    TRUE, "error")</f>
        <v>Peak</v>
      </c>
    </row>
    <row r="1130" spans="1:11" x14ac:dyDescent="0.25">
      <c r="A1130" s="111">
        <v>45162</v>
      </c>
      <c r="B1130" s="86">
        <v>0.35416666666666702</v>
      </c>
      <c r="C1130" s="91">
        <v>56</v>
      </c>
      <c r="D1130" s="118">
        <v>17</v>
      </c>
      <c r="E1130" s="119">
        <v>0.33333333333333298</v>
      </c>
      <c r="F1130" s="119">
        <v>0.35416666666666702</v>
      </c>
      <c r="G1130" s="115">
        <f t="shared" si="52"/>
        <v>5</v>
      </c>
      <c r="H1130" s="116" t="str" cm="1">
        <f t="array" ref="H1130">_xlfn.IFS((G1130&gt;=2)*(G1130&lt;=6), "Weekday", G1130=7, "Saturday", G1130=1, "Sunday")</f>
        <v>Weekday</v>
      </c>
      <c r="I1130" s="116">
        <f t="shared" si="53"/>
        <v>8</v>
      </c>
      <c r="J1130" s="116" t="str">
        <f t="shared" si="51"/>
        <v>High season</v>
      </c>
      <c r="K1130" s="117" t="str" cm="1">
        <f t="array" ref="K1130">_xlfn.IFS(AND(H1130="Weekday", J1130="High season"), VLOOKUP(B1130, high_weekday, 2, 0),
    AND(H1130="Saturday", J1130="High season"), VLOOKUP(B1130, high_saturday, 2, 0),
    AND(H1130="Sunday", J1130="High season"), VLOOKUP(B1130, high_sunday, 2, 0),
    AND(H1130="Weekday", J1130="Low season"), VLOOKUP(B1130, low_weekdays, 2, 0),
    AND(H1130="Saturday", J1130="Low season"), VLOOKUP(B1130, low_saturday, 2, 0),
    AND(H1130="Sunday", J1130="Low season"), VLOOKUP(B1130, low_sunday, 2, 0),
    TRUE, "error")</f>
        <v>Peak</v>
      </c>
    </row>
    <row r="1131" spans="1:11" x14ac:dyDescent="0.25">
      <c r="A1131" s="111">
        <v>45162</v>
      </c>
      <c r="B1131" s="86">
        <v>0.375</v>
      </c>
      <c r="C1131" s="91">
        <v>62</v>
      </c>
      <c r="D1131" s="118">
        <v>18</v>
      </c>
      <c r="E1131" s="119">
        <v>0.35416666666666702</v>
      </c>
      <c r="F1131" s="119">
        <v>0.375</v>
      </c>
      <c r="G1131" s="115">
        <f t="shared" si="52"/>
        <v>5</v>
      </c>
      <c r="H1131" s="116" t="str" cm="1">
        <f t="array" ref="H1131">_xlfn.IFS((G1131&gt;=2)*(G1131&lt;=6), "Weekday", G1131=7, "Saturday", G1131=1, "Sunday")</f>
        <v>Weekday</v>
      </c>
      <c r="I1131" s="116">
        <f t="shared" si="53"/>
        <v>8</v>
      </c>
      <c r="J1131" s="116" t="str">
        <f t="shared" si="51"/>
        <v>High season</v>
      </c>
      <c r="K1131" s="117" t="str" cm="1">
        <f t="array" ref="K1131">_xlfn.IFS(AND(H1131="Weekday", J1131="High season"), VLOOKUP(B1131, high_weekday, 2, 0),
    AND(H1131="Saturday", J1131="High season"), VLOOKUP(B1131, high_saturday, 2, 0),
    AND(H1131="Sunday", J1131="High season"), VLOOKUP(B1131, high_sunday, 2, 0),
    AND(H1131="Weekday", J1131="Low season"), VLOOKUP(B1131, low_weekdays, 2, 0),
    AND(H1131="Saturday", J1131="Low season"), VLOOKUP(B1131, low_saturday, 2, 0),
    AND(H1131="Sunday", J1131="Low season"), VLOOKUP(B1131, low_sunday, 2, 0),
    TRUE, "error")</f>
        <v>Peak</v>
      </c>
    </row>
    <row r="1132" spans="1:11" x14ac:dyDescent="0.25">
      <c r="A1132" s="111">
        <v>45162</v>
      </c>
      <c r="B1132" s="86">
        <v>0.39583333333333298</v>
      </c>
      <c r="C1132" s="91">
        <v>82</v>
      </c>
      <c r="D1132" s="118">
        <v>19</v>
      </c>
      <c r="E1132" s="119">
        <v>0.375</v>
      </c>
      <c r="F1132" s="119">
        <v>0.39583333333333298</v>
      </c>
      <c r="G1132" s="115">
        <f t="shared" si="52"/>
        <v>5</v>
      </c>
      <c r="H1132" s="116" t="str" cm="1">
        <f t="array" ref="H1132">_xlfn.IFS((G1132&gt;=2)*(G1132&lt;=6), "Weekday", G1132=7, "Saturday", G1132=1, "Sunday")</f>
        <v>Weekday</v>
      </c>
      <c r="I1132" s="116">
        <f t="shared" si="53"/>
        <v>8</v>
      </c>
      <c r="J1132" s="116" t="str">
        <f t="shared" si="51"/>
        <v>High season</v>
      </c>
      <c r="K1132" s="117" t="str" cm="1">
        <f t="array" ref="K1132">_xlfn.IFS(AND(H1132="Weekday", J1132="High season"), VLOOKUP(B1132, high_weekday, 2, 0),
    AND(H1132="Saturday", J1132="High season"), VLOOKUP(B1132, high_saturday, 2, 0),
    AND(H1132="Sunday", J1132="High season"), VLOOKUP(B1132, high_sunday, 2, 0),
    AND(H1132="Weekday", J1132="Low season"), VLOOKUP(B1132, low_weekdays, 2, 0),
    AND(H1132="Saturday", J1132="Low season"), VLOOKUP(B1132, low_saturday, 2, 0),
    AND(H1132="Sunday", J1132="Low season"), VLOOKUP(B1132, low_sunday, 2, 0),
    TRUE, "error")</f>
        <v>Standard</v>
      </c>
    </row>
    <row r="1133" spans="1:11" x14ac:dyDescent="0.25">
      <c r="A1133" s="111">
        <v>45162</v>
      </c>
      <c r="B1133" s="86">
        <v>0.41666666666666702</v>
      </c>
      <c r="C1133" s="91">
        <v>94</v>
      </c>
      <c r="D1133" s="118">
        <v>20</v>
      </c>
      <c r="E1133" s="119">
        <v>0.39583333333333298</v>
      </c>
      <c r="F1133" s="119">
        <v>0.41666666666666702</v>
      </c>
      <c r="G1133" s="115">
        <f t="shared" si="52"/>
        <v>5</v>
      </c>
      <c r="H1133" s="116" t="str" cm="1">
        <f t="array" ref="H1133">_xlfn.IFS((G1133&gt;=2)*(G1133&lt;=6), "Weekday", G1133=7, "Saturday", G1133=1, "Sunday")</f>
        <v>Weekday</v>
      </c>
      <c r="I1133" s="116">
        <f t="shared" si="53"/>
        <v>8</v>
      </c>
      <c r="J1133" s="116" t="str">
        <f t="shared" si="51"/>
        <v>High season</v>
      </c>
      <c r="K1133" s="117" t="str" cm="1">
        <f t="array" ref="K1133">_xlfn.IFS(AND(H1133="Weekday", J1133="High season"), VLOOKUP(B1133, high_weekday, 2, 0),
    AND(H1133="Saturday", J1133="High season"), VLOOKUP(B1133, high_saturday, 2, 0),
    AND(H1133="Sunday", J1133="High season"), VLOOKUP(B1133, high_sunday, 2, 0),
    AND(H1133="Weekday", J1133="Low season"), VLOOKUP(B1133, low_weekdays, 2, 0),
    AND(H1133="Saturday", J1133="Low season"), VLOOKUP(B1133, low_saturday, 2, 0),
    AND(H1133="Sunday", J1133="Low season"), VLOOKUP(B1133, low_sunday, 2, 0),
    TRUE, "error")</f>
        <v>Standard</v>
      </c>
    </row>
    <row r="1134" spans="1:11" x14ac:dyDescent="0.25">
      <c r="A1134" s="111">
        <v>45162</v>
      </c>
      <c r="B1134" s="86">
        <v>0.4375</v>
      </c>
      <c r="C1134" s="91">
        <v>96</v>
      </c>
      <c r="D1134" s="118">
        <v>21</v>
      </c>
      <c r="E1134" s="119">
        <v>0.41666666666666702</v>
      </c>
      <c r="F1134" s="119">
        <v>0.4375</v>
      </c>
      <c r="G1134" s="115">
        <f t="shared" si="52"/>
        <v>5</v>
      </c>
      <c r="H1134" s="116" t="str" cm="1">
        <f t="array" ref="H1134">_xlfn.IFS((G1134&gt;=2)*(G1134&lt;=6), "Weekday", G1134=7, "Saturday", G1134=1, "Sunday")</f>
        <v>Weekday</v>
      </c>
      <c r="I1134" s="116">
        <f t="shared" si="53"/>
        <v>8</v>
      </c>
      <c r="J1134" s="116" t="str">
        <f t="shared" si="51"/>
        <v>High season</v>
      </c>
      <c r="K1134" s="117" t="str" cm="1">
        <f t="array" ref="K1134">_xlfn.IFS(AND(H1134="Weekday", J1134="High season"), VLOOKUP(B1134, high_weekday, 2, 0),
    AND(H1134="Saturday", J1134="High season"), VLOOKUP(B1134, high_saturday, 2, 0),
    AND(H1134="Sunday", J1134="High season"), VLOOKUP(B1134, high_sunday, 2, 0),
    AND(H1134="Weekday", J1134="Low season"), VLOOKUP(B1134, low_weekdays, 2, 0),
    AND(H1134="Saturday", J1134="Low season"), VLOOKUP(B1134, low_saturday, 2, 0),
    AND(H1134="Sunday", J1134="Low season"), VLOOKUP(B1134, low_sunday, 2, 0),
    TRUE, "error")</f>
        <v>Standard</v>
      </c>
    </row>
    <row r="1135" spans="1:11" x14ac:dyDescent="0.25">
      <c r="A1135" s="111">
        <v>45162</v>
      </c>
      <c r="B1135" s="86">
        <v>0.45833333333333298</v>
      </c>
      <c r="C1135" s="91">
        <v>100</v>
      </c>
      <c r="D1135" s="118">
        <v>22</v>
      </c>
      <c r="E1135" s="119">
        <v>0.4375</v>
      </c>
      <c r="F1135" s="119">
        <v>0.45833333333333298</v>
      </c>
      <c r="G1135" s="115">
        <f t="shared" si="52"/>
        <v>5</v>
      </c>
      <c r="H1135" s="116" t="str" cm="1">
        <f t="array" ref="H1135">_xlfn.IFS((G1135&gt;=2)*(G1135&lt;=6), "Weekday", G1135=7, "Saturday", G1135=1, "Sunday")</f>
        <v>Weekday</v>
      </c>
      <c r="I1135" s="116">
        <f t="shared" si="53"/>
        <v>8</v>
      </c>
      <c r="J1135" s="116" t="str">
        <f t="shared" si="51"/>
        <v>High season</v>
      </c>
      <c r="K1135" s="117" t="str" cm="1">
        <f t="array" ref="K1135">_xlfn.IFS(AND(H1135="Weekday", J1135="High season"), VLOOKUP(B1135, high_weekday, 2, 0),
    AND(H1135="Saturday", J1135="High season"), VLOOKUP(B1135, high_saturday, 2, 0),
    AND(H1135="Sunday", J1135="High season"), VLOOKUP(B1135, high_sunday, 2, 0),
    AND(H1135="Weekday", J1135="Low season"), VLOOKUP(B1135, low_weekdays, 2, 0),
    AND(H1135="Saturday", J1135="Low season"), VLOOKUP(B1135, low_saturday, 2, 0),
    AND(H1135="Sunday", J1135="Low season"), VLOOKUP(B1135, low_sunday, 2, 0),
    TRUE, "error")</f>
        <v>Standard</v>
      </c>
    </row>
    <row r="1136" spans="1:11" x14ac:dyDescent="0.25">
      <c r="A1136" s="111">
        <v>45162</v>
      </c>
      <c r="B1136" s="86">
        <v>0.47916666666666702</v>
      </c>
      <c r="C1136" s="91">
        <v>25</v>
      </c>
      <c r="D1136" s="118">
        <v>23</v>
      </c>
      <c r="E1136" s="119">
        <v>0.45833333333333298</v>
      </c>
      <c r="F1136" s="119">
        <v>0.47916666666666702</v>
      </c>
      <c r="G1136" s="115">
        <f t="shared" si="52"/>
        <v>5</v>
      </c>
      <c r="H1136" s="116" t="str" cm="1">
        <f t="array" ref="H1136">_xlfn.IFS((G1136&gt;=2)*(G1136&lt;=6), "Weekday", G1136=7, "Saturday", G1136=1, "Sunday")</f>
        <v>Weekday</v>
      </c>
      <c r="I1136" s="116">
        <f t="shared" si="53"/>
        <v>8</v>
      </c>
      <c r="J1136" s="116" t="str">
        <f t="shared" si="51"/>
        <v>High season</v>
      </c>
      <c r="K1136" s="117" t="str" cm="1">
        <f t="array" ref="K1136">_xlfn.IFS(AND(H1136="Weekday", J1136="High season"), VLOOKUP(B1136, high_weekday, 2, 0),
    AND(H1136="Saturday", J1136="High season"), VLOOKUP(B1136, high_saturday, 2, 0),
    AND(H1136="Sunday", J1136="High season"), VLOOKUP(B1136, high_sunday, 2, 0),
    AND(H1136="Weekday", J1136="Low season"), VLOOKUP(B1136, low_weekdays, 2, 0),
    AND(H1136="Saturday", J1136="Low season"), VLOOKUP(B1136, low_saturday, 2, 0),
    AND(H1136="Sunday", J1136="Low season"), VLOOKUP(B1136, low_sunday, 2, 0),
    TRUE, "error")</f>
        <v>Standard</v>
      </c>
    </row>
    <row r="1137" spans="1:11" x14ac:dyDescent="0.25">
      <c r="A1137" s="111">
        <v>45162</v>
      </c>
      <c r="B1137" s="86">
        <v>0.5</v>
      </c>
      <c r="C1137" s="91">
        <v>84</v>
      </c>
      <c r="D1137" s="118">
        <v>24</v>
      </c>
      <c r="E1137" s="119">
        <v>0.47916666666666702</v>
      </c>
      <c r="F1137" s="119">
        <v>0.5</v>
      </c>
      <c r="G1137" s="115">
        <f t="shared" si="52"/>
        <v>5</v>
      </c>
      <c r="H1137" s="116" t="str" cm="1">
        <f t="array" ref="H1137">_xlfn.IFS((G1137&gt;=2)*(G1137&lt;=6), "Weekday", G1137=7, "Saturday", G1137=1, "Sunday")</f>
        <v>Weekday</v>
      </c>
      <c r="I1137" s="116">
        <f t="shared" si="53"/>
        <v>8</v>
      </c>
      <c r="J1137" s="116" t="str">
        <f t="shared" si="51"/>
        <v>High season</v>
      </c>
      <c r="K1137" s="117" t="str" cm="1">
        <f t="array" ref="K1137">_xlfn.IFS(AND(H1137="Weekday", J1137="High season"), VLOOKUP(B1137, high_weekday, 2, 0),
    AND(H1137="Saturday", J1137="High season"), VLOOKUP(B1137, high_saturday, 2, 0),
    AND(H1137="Sunday", J1137="High season"), VLOOKUP(B1137, high_sunday, 2, 0),
    AND(H1137="Weekday", J1137="Low season"), VLOOKUP(B1137, low_weekdays, 2, 0),
    AND(H1137="Saturday", J1137="Low season"), VLOOKUP(B1137, low_saturday, 2, 0),
    AND(H1137="Sunday", J1137="Low season"), VLOOKUP(B1137, low_sunday, 2, 0),
    TRUE, "error")</f>
        <v>Standard</v>
      </c>
    </row>
    <row r="1138" spans="1:11" x14ac:dyDescent="0.25">
      <c r="A1138" s="111">
        <v>45162</v>
      </c>
      <c r="B1138" s="86">
        <v>0.52083333333333304</v>
      </c>
      <c r="C1138" s="91">
        <v>94</v>
      </c>
      <c r="D1138" s="118">
        <v>25</v>
      </c>
      <c r="E1138" s="119">
        <v>0.5</v>
      </c>
      <c r="F1138" s="119">
        <v>0.52083333333333304</v>
      </c>
      <c r="G1138" s="115">
        <f t="shared" si="52"/>
        <v>5</v>
      </c>
      <c r="H1138" s="116" t="str" cm="1">
        <f t="array" ref="H1138">_xlfn.IFS((G1138&gt;=2)*(G1138&lt;=6), "Weekday", G1138=7, "Saturday", G1138=1, "Sunday")</f>
        <v>Weekday</v>
      </c>
      <c r="I1138" s="116">
        <f t="shared" si="53"/>
        <v>8</v>
      </c>
      <c r="J1138" s="116" t="str">
        <f t="shared" si="51"/>
        <v>High season</v>
      </c>
      <c r="K1138" s="117" t="str" cm="1">
        <f t="array" ref="K1138">_xlfn.IFS(AND(H1138="Weekday", J1138="High season"), VLOOKUP(B1138, high_weekday, 2, 0),
    AND(H1138="Saturday", J1138="High season"), VLOOKUP(B1138, high_saturday, 2, 0),
    AND(H1138="Sunday", J1138="High season"), VLOOKUP(B1138, high_sunday, 2, 0),
    AND(H1138="Weekday", J1138="Low season"), VLOOKUP(B1138, low_weekdays, 2, 0),
    AND(H1138="Saturday", J1138="Low season"), VLOOKUP(B1138, low_saturday, 2, 0),
    AND(H1138="Sunday", J1138="Low season"), VLOOKUP(B1138, low_sunday, 2, 0),
    TRUE, "error")</f>
        <v>Standard</v>
      </c>
    </row>
    <row r="1139" spans="1:11" x14ac:dyDescent="0.25">
      <c r="A1139" s="111">
        <v>45162</v>
      </c>
      <c r="B1139" s="86">
        <v>0.54166666666666696</v>
      </c>
      <c r="C1139" s="91">
        <v>83</v>
      </c>
      <c r="D1139" s="118">
        <v>26</v>
      </c>
      <c r="E1139" s="119">
        <v>0.52083333333333304</v>
      </c>
      <c r="F1139" s="119">
        <v>0.54166666666666696</v>
      </c>
      <c r="G1139" s="115">
        <f t="shared" si="52"/>
        <v>5</v>
      </c>
      <c r="H1139" s="116" t="str" cm="1">
        <f t="array" ref="H1139">_xlfn.IFS((G1139&gt;=2)*(G1139&lt;=6), "Weekday", G1139=7, "Saturday", G1139=1, "Sunday")</f>
        <v>Weekday</v>
      </c>
      <c r="I1139" s="116">
        <f t="shared" si="53"/>
        <v>8</v>
      </c>
      <c r="J1139" s="116" t="str">
        <f t="shared" si="51"/>
        <v>High season</v>
      </c>
      <c r="K1139" s="117" t="str" cm="1">
        <f t="array" ref="K1139">_xlfn.IFS(AND(H1139="Weekday", J1139="High season"), VLOOKUP(B1139, high_weekday, 2, 0),
    AND(H1139="Saturday", J1139="High season"), VLOOKUP(B1139, high_saturday, 2, 0),
    AND(H1139="Sunday", J1139="High season"), VLOOKUP(B1139, high_sunday, 2, 0),
    AND(H1139="Weekday", J1139="Low season"), VLOOKUP(B1139, low_weekdays, 2, 0),
    AND(H1139="Saturday", J1139="Low season"), VLOOKUP(B1139, low_saturday, 2, 0),
    AND(H1139="Sunday", J1139="Low season"), VLOOKUP(B1139, low_sunday, 2, 0),
    TRUE, "error")</f>
        <v>Standard</v>
      </c>
    </row>
    <row r="1140" spans="1:11" x14ac:dyDescent="0.25">
      <c r="A1140" s="111">
        <v>45162</v>
      </c>
      <c r="B1140" s="86">
        <v>0.5625</v>
      </c>
      <c r="C1140" s="91">
        <v>73</v>
      </c>
      <c r="D1140" s="118">
        <v>27</v>
      </c>
      <c r="E1140" s="119">
        <v>0.54166666666666696</v>
      </c>
      <c r="F1140" s="119">
        <v>0.5625</v>
      </c>
      <c r="G1140" s="115">
        <f t="shared" si="52"/>
        <v>5</v>
      </c>
      <c r="H1140" s="116" t="str" cm="1">
        <f t="array" ref="H1140">_xlfn.IFS((G1140&gt;=2)*(G1140&lt;=6), "Weekday", G1140=7, "Saturday", G1140=1, "Sunday")</f>
        <v>Weekday</v>
      </c>
      <c r="I1140" s="116">
        <f t="shared" si="53"/>
        <v>8</v>
      </c>
      <c r="J1140" s="116" t="str">
        <f t="shared" si="51"/>
        <v>High season</v>
      </c>
      <c r="K1140" s="117" t="str" cm="1">
        <f t="array" ref="K1140">_xlfn.IFS(AND(H1140="Weekday", J1140="High season"), VLOOKUP(B1140, high_weekday, 2, 0),
    AND(H1140="Saturday", J1140="High season"), VLOOKUP(B1140, high_saturday, 2, 0),
    AND(H1140="Sunday", J1140="High season"), VLOOKUP(B1140, high_sunday, 2, 0),
    AND(H1140="Weekday", J1140="Low season"), VLOOKUP(B1140, low_weekdays, 2, 0),
    AND(H1140="Saturday", J1140="Low season"), VLOOKUP(B1140, low_saturday, 2, 0),
    AND(H1140="Sunday", J1140="Low season"), VLOOKUP(B1140, low_sunday, 2, 0),
    TRUE, "error")</f>
        <v>Standard</v>
      </c>
    </row>
    <row r="1141" spans="1:11" x14ac:dyDescent="0.25">
      <c r="A1141" s="111">
        <v>45162</v>
      </c>
      <c r="B1141" s="86">
        <v>0.58333333333333304</v>
      </c>
      <c r="C1141" s="91">
        <v>99</v>
      </c>
      <c r="D1141" s="118">
        <v>28</v>
      </c>
      <c r="E1141" s="119">
        <v>0.5625</v>
      </c>
      <c r="F1141" s="119">
        <v>0.58333333333333304</v>
      </c>
      <c r="G1141" s="115">
        <f t="shared" si="52"/>
        <v>5</v>
      </c>
      <c r="H1141" s="116" t="str" cm="1">
        <f t="array" ref="H1141">_xlfn.IFS((G1141&gt;=2)*(G1141&lt;=6), "Weekday", G1141=7, "Saturday", G1141=1, "Sunday")</f>
        <v>Weekday</v>
      </c>
      <c r="I1141" s="116">
        <f t="shared" si="53"/>
        <v>8</v>
      </c>
      <c r="J1141" s="116" t="str">
        <f t="shared" si="51"/>
        <v>High season</v>
      </c>
      <c r="K1141" s="117" t="str" cm="1">
        <f t="array" ref="K1141">_xlfn.IFS(AND(H1141="Weekday", J1141="High season"), VLOOKUP(B1141, high_weekday, 2, 0),
    AND(H1141="Saturday", J1141="High season"), VLOOKUP(B1141, high_saturday, 2, 0),
    AND(H1141="Sunday", J1141="High season"), VLOOKUP(B1141, high_sunday, 2, 0),
    AND(H1141="Weekday", J1141="Low season"), VLOOKUP(B1141, low_weekdays, 2, 0),
    AND(H1141="Saturday", J1141="Low season"), VLOOKUP(B1141, low_saturday, 2, 0),
    AND(H1141="Sunday", J1141="Low season"), VLOOKUP(B1141, low_sunday, 2, 0),
    TRUE, "error")</f>
        <v>Standard</v>
      </c>
    </row>
    <row r="1142" spans="1:11" x14ac:dyDescent="0.25">
      <c r="A1142" s="111">
        <v>45162</v>
      </c>
      <c r="B1142" s="86">
        <v>0.60416666666666696</v>
      </c>
      <c r="C1142" s="91">
        <v>46</v>
      </c>
      <c r="D1142" s="118">
        <v>29</v>
      </c>
      <c r="E1142" s="119">
        <v>0.58333333333333304</v>
      </c>
      <c r="F1142" s="119">
        <v>0.60416666666666696</v>
      </c>
      <c r="G1142" s="115">
        <f t="shared" si="52"/>
        <v>5</v>
      </c>
      <c r="H1142" s="116" t="str" cm="1">
        <f t="array" ref="H1142">_xlfn.IFS((G1142&gt;=2)*(G1142&lt;=6), "Weekday", G1142=7, "Saturday", G1142=1, "Sunday")</f>
        <v>Weekday</v>
      </c>
      <c r="I1142" s="116">
        <f t="shared" si="53"/>
        <v>8</v>
      </c>
      <c r="J1142" s="116" t="str">
        <f t="shared" si="51"/>
        <v>High season</v>
      </c>
      <c r="K1142" s="117" t="str" cm="1">
        <f t="array" ref="K1142">_xlfn.IFS(AND(H1142="Weekday", J1142="High season"), VLOOKUP(B1142, high_weekday, 2, 0),
    AND(H1142="Saturday", J1142="High season"), VLOOKUP(B1142, high_saturday, 2, 0),
    AND(H1142="Sunday", J1142="High season"), VLOOKUP(B1142, high_sunday, 2, 0),
    AND(H1142="Weekday", J1142="Low season"), VLOOKUP(B1142, low_weekdays, 2, 0),
    AND(H1142="Saturday", J1142="Low season"), VLOOKUP(B1142, low_saturday, 2, 0),
    AND(H1142="Sunday", J1142="Low season"), VLOOKUP(B1142, low_sunday, 2, 0),
    TRUE, "error")</f>
        <v>Standard</v>
      </c>
    </row>
    <row r="1143" spans="1:11" x14ac:dyDescent="0.25">
      <c r="A1143" s="111">
        <v>45162</v>
      </c>
      <c r="B1143" s="86">
        <v>0.625</v>
      </c>
      <c r="C1143" s="91">
        <v>88</v>
      </c>
      <c r="D1143" s="118">
        <v>30</v>
      </c>
      <c r="E1143" s="119">
        <v>0.60416666666666696</v>
      </c>
      <c r="F1143" s="119">
        <v>0.625</v>
      </c>
      <c r="G1143" s="115">
        <f t="shared" si="52"/>
        <v>5</v>
      </c>
      <c r="H1143" s="116" t="str" cm="1">
        <f t="array" ref="H1143">_xlfn.IFS((G1143&gt;=2)*(G1143&lt;=6), "Weekday", G1143=7, "Saturday", G1143=1, "Sunday")</f>
        <v>Weekday</v>
      </c>
      <c r="I1143" s="116">
        <f t="shared" si="53"/>
        <v>8</v>
      </c>
      <c r="J1143" s="116" t="str">
        <f t="shared" si="51"/>
        <v>High season</v>
      </c>
      <c r="K1143" s="117" t="str" cm="1">
        <f t="array" ref="K1143">_xlfn.IFS(AND(H1143="Weekday", J1143="High season"), VLOOKUP(B1143, high_weekday, 2, 0),
    AND(H1143="Saturday", J1143="High season"), VLOOKUP(B1143, high_saturday, 2, 0),
    AND(H1143="Sunday", J1143="High season"), VLOOKUP(B1143, high_sunday, 2, 0),
    AND(H1143="Weekday", J1143="Low season"), VLOOKUP(B1143, low_weekdays, 2, 0),
    AND(H1143="Saturday", J1143="Low season"), VLOOKUP(B1143, low_saturday, 2, 0),
    AND(H1143="Sunday", J1143="Low season"), VLOOKUP(B1143, low_sunday, 2, 0),
    TRUE, "error")</f>
        <v>Standard</v>
      </c>
    </row>
    <row r="1144" spans="1:11" x14ac:dyDescent="0.25">
      <c r="A1144" s="111">
        <v>45162</v>
      </c>
      <c r="B1144" s="86">
        <v>0.64583333333333304</v>
      </c>
      <c r="C1144" s="91">
        <v>97</v>
      </c>
      <c r="D1144" s="118">
        <v>31</v>
      </c>
      <c r="E1144" s="119">
        <v>0.625</v>
      </c>
      <c r="F1144" s="119">
        <v>0.64583333333333304</v>
      </c>
      <c r="G1144" s="115">
        <f t="shared" si="52"/>
        <v>5</v>
      </c>
      <c r="H1144" s="116" t="str" cm="1">
        <f t="array" ref="H1144">_xlfn.IFS((G1144&gt;=2)*(G1144&lt;=6), "Weekday", G1144=7, "Saturday", G1144=1, "Sunday")</f>
        <v>Weekday</v>
      </c>
      <c r="I1144" s="116">
        <f t="shared" si="53"/>
        <v>8</v>
      </c>
      <c r="J1144" s="116" t="str">
        <f t="shared" si="51"/>
        <v>High season</v>
      </c>
      <c r="K1144" s="117" t="str" cm="1">
        <f t="array" ref="K1144">_xlfn.IFS(AND(H1144="Weekday", J1144="High season"), VLOOKUP(B1144, high_weekday, 2, 0),
    AND(H1144="Saturday", J1144="High season"), VLOOKUP(B1144, high_saturday, 2, 0),
    AND(H1144="Sunday", J1144="High season"), VLOOKUP(B1144, high_sunday, 2, 0),
    AND(H1144="Weekday", J1144="Low season"), VLOOKUP(B1144, low_weekdays, 2, 0),
    AND(H1144="Saturday", J1144="Low season"), VLOOKUP(B1144, low_saturday, 2, 0),
    AND(H1144="Sunday", J1144="Low season"), VLOOKUP(B1144, low_sunday, 2, 0),
    TRUE, "error")</f>
        <v>Standard</v>
      </c>
    </row>
    <row r="1145" spans="1:11" x14ac:dyDescent="0.25">
      <c r="A1145" s="111">
        <v>45162</v>
      </c>
      <c r="B1145" s="86">
        <v>0.66666666666666696</v>
      </c>
      <c r="C1145" s="91">
        <v>57</v>
      </c>
      <c r="D1145" s="118">
        <v>32</v>
      </c>
      <c r="E1145" s="119">
        <v>0.64583333333333304</v>
      </c>
      <c r="F1145" s="119">
        <v>0.66666666666666696</v>
      </c>
      <c r="G1145" s="115">
        <f t="shared" si="52"/>
        <v>5</v>
      </c>
      <c r="H1145" s="116" t="str" cm="1">
        <f t="array" ref="H1145">_xlfn.IFS((G1145&gt;=2)*(G1145&lt;=6), "Weekday", G1145=7, "Saturday", G1145=1, "Sunday")</f>
        <v>Weekday</v>
      </c>
      <c r="I1145" s="116">
        <f t="shared" si="53"/>
        <v>8</v>
      </c>
      <c r="J1145" s="116" t="str">
        <f t="shared" si="51"/>
        <v>High season</v>
      </c>
      <c r="K1145" s="117" t="str" cm="1">
        <f t="array" ref="K1145">_xlfn.IFS(AND(H1145="Weekday", J1145="High season"), VLOOKUP(B1145, high_weekday, 2, 0),
    AND(H1145="Saturday", J1145="High season"), VLOOKUP(B1145, high_saturday, 2, 0),
    AND(H1145="Sunday", J1145="High season"), VLOOKUP(B1145, high_sunday, 2, 0),
    AND(H1145="Weekday", J1145="Low season"), VLOOKUP(B1145, low_weekdays, 2, 0),
    AND(H1145="Saturday", J1145="Low season"), VLOOKUP(B1145, low_saturday, 2, 0),
    AND(H1145="Sunday", J1145="Low season"), VLOOKUP(B1145, low_sunday, 2, 0),
    TRUE, "error")</f>
        <v>Standard</v>
      </c>
    </row>
    <row r="1146" spans="1:11" x14ac:dyDescent="0.25">
      <c r="A1146" s="111">
        <v>45162</v>
      </c>
      <c r="B1146" s="86">
        <v>0.6875</v>
      </c>
      <c r="C1146" s="91">
        <v>70</v>
      </c>
      <c r="D1146" s="118">
        <v>33</v>
      </c>
      <c r="E1146" s="119">
        <v>0.66666666666666696</v>
      </c>
      <c r="F1146" s="119">
        <v>0.6875</v>
      </c>
      <c r="G1146" s="115">
        <f t="shared" si="52"/>
        <v>5</v>
      </c>
      <c r="H1146" s="116" t="str" cm="1">
        <f t="array" ref="H1146">_xlfn.IFS((G1146&gt;=2)*(G1146&lt;=6), "Weekday", G1146=7, "Saturday", G1146=1, "Sunday")</f>
        <v>Weekday</v>
      </c>
      <c r="I1146" s="116">
        <f t="shared" si="53"/>
        <v>8</v>
      </c>
      <c r="J1146" s="116" t="str">
        <f t="shared" ref="J1146:J1209" si="54">IF(AND(I1146&gt;6, I1146&lt;9), "High season", "Low season")</f>
        <v>High season</v>
      </c>
      <c r="K1146" s="117" t="str" cm="1">
        <f t="array" ref="K1146">_xlfn.IFS(AND(H1146="Weekday", J1146="High season"), VLOOKUP(B1146, high_weekday, 2, 0),
    AND(H1146="Saturday", J1146="High season"), VLOOKUP(B1146, high_saturday, 2, 0),
    AND(H1146="Sunday", J1146="High season"), VLOOKUP(B1146, high_sunday, 2, 0),
    AND(H1146="Weekday", J1146="Low season"), VLOOKUP(B1146, low_weekdays, 2, 0),
    AND(H1146="Saturday", J1146="Low season"), VLOOKUP(B1146, low_saturday, 2, 0),
    AND(H1146="Sunday", J1146="Low season"), VLOOKUP(B1146, low_sunday, 2, 0),
    TRUE, "error")</f>
        <v>Standard</v>
      </c>
    </row>
    <row r="1147" spans="1:11" x14ac:dyDescent="0.25">
      <c r="A1147" s="111">
        <v>45162</v>
      </c>
      <c r="B1147" s="86">
        <v>0.70833333333333304</v>
      </c>
      <c r="C1147" s="91">
        <v>17</v>
      </c>
      <c r="D1147" s="118">
        <v>34</v>
      </c>
      <c r="E1147" s="119">
        <v>0.6875</v>
      </c>
      <c r="F1147" s="119">
        <v>0.70833333333333304</v>
      </c>
      <c r="G1147" s="115">
        <f t="shared" ref="G1147:G1210" si="55">WEEKDAY(A1147)</f>
        <v>5</v>
      </c>
      <c r="H1147" s="116" t="str" cm="1">
        <f t="array" ref="H1147">_xlfn.IFS((G1147&gt;=2)*(G1147&lt;=6), "Weekday", G1147=7, "Saturday", G1147=1, "Sunday")</f>
        <v>Weekday</v>
      </c>
      <c r="I1147" s="116">
        <f t="shared" ref="I1147:I1210" si="56">MONTH(A1147)</f>
        <v>8</v>
      </c>
      <c r="J1147" s="116" t="str">
        <f t="shared" si="54"/>
        <v>High season</v>
      </c>
      <c r="K1147" s="117" t="str" cm="1">
        <f t="array" ref="K1147">_xlfn.IFS(AND(H1147="Weekday", J1147="High season"), VLOOKUP(B1147, high_weekday, 2, 0),
    AND(H1147="Saturday", J1147="High season"), VLOOKUP(B1147, high_saturday, 2, 0),
    AND(H1147="Sunday", J1147="High season"), VLOOKUP(B1147, high_sunday, 2, 0),
    AND(H1147="Weekday", J1147="Low season"), VLOOKUP(B1147, low_weekdays, 2, 0),
    AND(H1147="Saturday", J1147="Low season"), VLOOKUP(B1147, low_saturday, 2, 0),
    AND(H1147="Sunday", J1147="Low season"), VLOOKUP(B1147, low_sunday, 2, 0),
    TRUE, "error")</f>
        <v>Standard</v>
      </c>
    </row>
    <row r="1148" spans="1:11" x14ac:dyDescent="0.25">
      <c r="A1148" s="111">
        <v>45162</v>
      </c>
      <c r="B1148" s="86">
        <v>0.72916666666666696</v>
      </c>
      <c r="C1148" s="91">
        <v>43</v>
      </c>
      <c r="D1148" s="118">
        <v>35</v>
      </c>
      <c r="E1148" s="119">
        <v>0.70833333333333304</v>
      </c>
      <c r="F1148" s="119">
        <v>0.72916666666666696</v>
      </c>
      <c r="G1148" s="115">
        <f t="shared" si="55"/>
        <v>5</v>
      </c>
      <c r="H1148" s="116" t="str" cm="1">
        <f t="array" ref="H1148">_xlfn.IFS((G1148&gt;=2)*(G1148&lt;=6), "Weekday", G1148=7, "Saturday", G1148=1, "Sunday")</f>
        <v>Weekday</v>
      </c>
      <c r="I1148" s="116">
        <f t="shared" si="56"/>
        <v>8</v>
      </c>
      <c r="J1148" s="116" t="str">
        <f t="shared" si="54"/>
        <v>High season</v>
      </c>
      <c r="K1148" s="117" t="str" cm="1">
        <f t="array" ref="K1148">_xlfn.IFS(AND(H1148="Weekday", J1148="High season"), VLOOKUP(B1148, high_weekday, 2, 0),
    AND(H1148="Saturday", J1148="High season"), VLOOKUP(B1148, high_saturday, 2, 0),
    AND(H1148="Sunday", J1148="High season"), VLOOKUP(B1148, high_sunday, 2, 0),
    AND(H1148="Weekday", J1148="Low season"), VLOOKUP(B1148, low_weekdays, 2, 0),
    AND(H1148="Saturday", J1148="Low season"), VLOOKUP(B1148, low_saturday, 2, 0),
    AND(H1148="Sunday", J1148="Low season"), VLOOKUP(B1148, low_sunday, 2, 0),
    TRUE, "error")</f>
        <v>Peak</v>
      </c>
    </row>
    <row r="1149" spans="1:11" x14ac:dyDescent="0.25">
      <c r="A1149" s="111">
        <v>45162</v>
      </c>
      <c r="B1149" s="86">
        <v>0.75</v>
      </c>
      <c r="C1149" s="91">
        <v>58</v>
      </c>
      <c r="D1149" s="118">
        <v>36</v>
      </c>
      <c r="E1149" s="119">
        <v>0.72916666666666696</v>
      </c>
      <c r="F1149" s="119">
        <v>0.75</v>
      </c>
      <c r="G1149" s="115">
        <f t="shared" si="55"/>
        <v>5</v>
      </c>
      <c r="H1149" s="116" t="str" cm="1">
        <f t="array" ref="H1149">_xlfn.IFS((G1149&gt;=2)*(G1149&lt;=6), "Weekday", G1149=7, "Saturday", G1149=1, "Sunday")</f>
        <v>Weekday</v>
      </c>
      <c r="I1149" s="116">
        <f t="shared" si="56"/>
        <v>8</v>
      </c>
      <c r="J1149" s="116" t="str">
        <f t="shared" si="54"/>
        <v>High season</v>
      </c>
      <c r="K1149" s="117" t="str" cm="1">
        <f t="array" ref="K1149">_xlfn.IFS(AND(H1149="Weekday", J1149="High season"), VLOOKUP(B1149, high_weekday, 2, 0),
    AND(H1149="Saturday", J1149="High season"), VLOOKUP(B1149, high_saturday, 2, 0),
    AND(H1149="Sunday", J1149="High season"), VLOOKUP(B1149, high_sunday, 2, 0),
    AND(H1149="Weekday", J1149="Low season"), VLOOKUP(B1149, low_weekdays, 2, 0),
    AND(H1149="Saturday", J1149="Low season"), VLOOKUP(B1149, low_saturday, 2, 0),
    AND(H1149="Sunday", J1149="Low season"), VLOOKUP(B1149, low_sunday, 2, 0),
    TRUE, "error")</f>
        <v>Peak</v>
      </c>
    </row>
    <row r="1150" spans="1:11" x14ac:dyDescent="0.25">
      <c r="A1150" s="111">
        <v>45162</v>
      </c>
      <c r="B1150" s="86">
        <v>0.77083333333333304</v>
      </c>
      <c r="C1150" s="91">
        <v>83</v>
      </c>
      <c r="D1150" s="118">
        <v>37</v>
      </c>
      <c r="E1150" s="119">
        <v>0.75</v>
      </c>
      <c r="F1150" s="119">
        <v>0.77083333333333304</v>
      </c>
      <c r="G1150" s="115">
        <f t="shared" si="55"/>
        <v>5</v>
      </c>
      <c r="H1150" s="116" t="str" cm="1">
        <f t="array" ref="H1150">_xlfn.IFS((G1150&gt;=2)*(G1150&lt;=6), "Weekday", G1150=7, "Saturday", G1150=1, "Sunday")</f>
        <v>Weekday</v>
      </c>
      <c r="I1150" s="116">
        <f t="shared" si="56"/>
        <v>8</v>
      </c>
      <c r="J1150" s="116" t="str">
        <f t="shared" si="54"/>
        <v>High season</v>
      </c>
      <c r="K1150" s="117" t="str" cm="1">
        <f t="array" ref="K1150">_xlfn.IFS(AND(H1150="Weekday", J1150="High season"), VLOOKUP(B1150, high_weekday, 2, 0),
    AND(H1150="Saturday", J1150="High season"), VLOOKUP(B1150, high_saturday, 2, 0),
    AND(H1150="Sunday", J1150="High season"), VLOOKUP(B1150, high_sunday, 2, 0),
    AND(H1150="Weekday", J1150="Low season"), VLOOKUP(B1150, low_weekdays, 2, 0),
    AND(H1150="Saturday", J1150="Low season"), VLOOKUP(B1150, low_saturday, 2, 0),
    AND(H1150="Sunday", J1150="Low season"), VLOOKUP(B1150, low_sunday, 2, 0),
    TRUE, "error")</f>
        <v>Peak</v>
      </c>
    </row>
    <row r="1151" spans="1:11" x14ac:dyDescent="0.25">
      <c r="A1151" s="111">
        <v>45162</v>
      </c>
      <c r="B1151" s="86">
        <v>0.79166666666666696</v>
      </c>
      <c r="C1151" s="91">
        <v>96</v>
      </c>
      <c r="D1151" s="118">
        <v>38</v>
      </c>
      <c r="E1151" s="119">
        <v>0.77083333333333304</v>
      </c>
      <c r="F1151" s="119">
        <v>0.79166666666666696</v>
      </c>
      <c r="G1151" s="115">
        <f t="shared" si="55"/>
        <v>5</v>
      </c>
      <c r="H1151" s="116" t="str" cm="1">
        <f t="array" ref="H1151">_xlfn.IFS((G1151&gt;=2)*(G1151&lt;=6), "Weekday", G1151=7, "Saturday", G1151=1, "Sunday")</f>
        <v>Weekday</v>
      </c>
      <c r="I1151" s="116">
        <f t="shared" si="56"/>
        <v>8</v>
      </c>
      <c r="J1151" s="116" t="str">
        <f t="shared" si="54"/>
        <v>High season</v>
      </c>
      <c r="K1151" s="117" t="str" cm="1">
        <f t="array" ref="K1151">_xlfn.IFS(AND(H1151="Weekday", J1151="High season"), VLOOKUP(B1151, high_weekday, 2, 0),
    AND(H1151="Saturday", J1151="High season"), VLOOKUP(B1151, high_saturday, 2, 0),
    AND(H1151="Sunday", J1151="High season"), VLOOKUP(B1151, high_sunday, 2, 0),
    AND(H1151="Weekday", J1151="Low season"), VLOOKUP(B1151, low_weekdays, 2, 0),
    AND(H1151="Saturday", J1151="Low season"), VLOOKUP(B1151, low_saturday, 2, 0),
    AND(H1151="Sunday", J1151="Low season"), VLOOKUP(B1151, low_sunday, 2, 0),
    TRUE, "error")</f>
        <v>Peak</v>
      </c>
    </row>
    <row r="1152" spans="1:11" x14ac:dyDescent="0.25">
      <c r="A1152" s="111">
        <v>45162</v>
      </c>
      <c r="B1152" s="86">
        <v>0.8125</v>
      </c>
      <c r="C1152" s="91">
        <v>86</v>
      </c>
      <c r="D1152" s="118">
        <v>39</v>
      </c>
      <c r="E1152" s="119">
        <v>0.79166666666666696</v>
      </c>
      <c r="F1152" s="119">
        <v>0.8125</v>
      </c>
      <c r="G1152" s="115">
        <f t="shared" si="55"/>
        <v>5</v>
      </c>
      <c r="H1152" s="116" t="str" cm="1">
        <f t="array" ref="H1152">_xlfn.IFS((G1152&gt;=2)*(G1152&lt;=6), "Weekday", G1152=7, "Saturday", G1152=1, "Sunday")</f>
        <v>Weekday</v>
      </c>
      <c r="I1152" s="116">
        <f t="shared" si="56"/>
        <v>8</v>
      </c>
      <c r="J1152" s="116" t="str">
        <f t="shared" si="54"/>
        <v>High season</v>
      </c>
      <c r="K1152" s="117" t="str" cm="1">
        <f t="array" ref="K1152">_xlfn.IFS(AND(H1152="Weekday", J1152="High season"), VLOOKUP(B1152, high_weekday, 2, 0),
    AND(H1152="Saturday", J1152="High season"), VLOOKUP(B1152, high_saturday, 2, 0),
    AND(H1152="Sunday", J1152="High season"), VLOOKUP(B1152, high_sunday, 2, 0),
    AND(H1152="Weekday", J1152="Low season"), VLOOKUP(B1152, low_weekdays, 2, 0),
    AND(H1152="Saturday", J1152="Low season"), VLOOKUP(B1152, low_saturday, 2, 0),
    AND(H1152="Sunday", J1152="Low season"), VLOOKUP(B1152, low_sunday, 2, 0),
    TRUE, "error")</f>
        <v>Standard</v>
      </c>
    </row>
    <row r="1153" spans="1:11" x14ac:dyDescent="0.25">
      <c r="A1153" s="111">
        <v>45162</v>
      </c>
      <c r="B1153" s="86">
        <v>0.83333333333333304</v>
      </c>
      <c r="C1153" s="91">
        <v>72</v>
      </c>
      <c r="D1153" s="118">
        <v>40</v>
      </c>
      <c r="E1153" s="119">
        <v>0.8125</v>
      </c>
      <c r="F1153" s="119">
        <v>0.83333333333333304</v>
      </c>
      <c r="G1153" s="115">
        <f t="shared" si="55"/>
        <v>5</v>
      </c>
      <c r="H1153" s="116" t="str" cm="1">
        <f t="array" ref="H1153">_xlfn.IFS((G1153&gt;=2)*(G1153&lt;=6), "Weekday", G1153=7, "Saturday", G1153=1, "Sunday")</f>
        <v>Weekday</v>
      </c>
      <c r="I1153" s="116">
        <f t="shared" si="56"/>
        <v>8</v>
      </c>
      <c r="J1153" s="116" t="str">
        <f t="shared" si="54"/>
        <v>High season</v>
      </c>
      <c r="K1153" s="117" t="str" cm="1">
        <f t="array" ref="K1153">_xlfn.IFS(AND(H1153="Weekday", J1153="High season"), VLOOKUP(B1153, high_weekday, 2, 0),
    AND(H1153="Saturday", J1153="High season"), VLOOKUP(B1153, high_saturday, 2, 0),
    AND(H1153="Sunday", J1153="High season"), VLOOKUP(B1153, high_sunday, 2, 0),
    AND(H1153="Weekday", J1153="Low season"), VLOOKUP(B1153, low_weekdays, 2, 0),
    AND(H1153="Saturday", J1153="Low season"), VLOOKUP(B1153, low_saturday, 2, 0),
    AND(H1153="Sunday", J1153="Low season"), VLOOKUP(B1153, low_sunday, 2, 0),
    TRUE, "error")</f>
        <v>Standard</v>
      </c>
    </row>
    <row r="1154" spans="1:11" x14ac:dyDescent="0.25">
      <c r="A1154" s="111">
        <v>45162</v>
      </c>
      <c r="B1154" s="86">
        <v>0.85416666666666696</v>
      </c>
      <c r="C1154" s="91">
        <v>27</v>
      </c>
      <c r="D1154" s="118">
        <v>41</v>
      </c>
      <c r="E1154" s="119">
        <v>0.83333333333333304</v>
      </c>
      <c r="F1154" s="119">
        <v>0.85416666666666696</v>
      </c>
      <c r="G1154" s="115">
        <f t="shared" si="55"/>
        <v>5</v>
      </c>
      <c r="H1154" s="116" t="str" cm="1">
        <f t="array" ref="H1154">_xlfn.IFS((G1154&gt;=2)*(G1154&lt;=6), "Weekday", G1154=7, "Saturday", G1154=1, "Sunday")</f>
        <v>Weekday</v>
      </c>
      <c r="I1154" s="116">
        <f t="shared" si="56"/>
        <v>8</v>
      </c>
      <c r="J1154" s="116" t="str">
        <f t="shared" si="54"/>
        <v>High season</v>
      </c>
      <c r="K1154" s="117" t="str" cm="1">
        <f t="array" ref="K1154">_xlfn.IFS(AND(H1154="Weekday", J1154="High season"), VLOOKUP(B1154, high_weekday, 2, 0),
    AND(H1154="Saturday", J1154="High season"), VLOOKUP(B1154, high_saturday, 2, 0),
    AND(H1154="Sunday", J1154="High season"), VLOOKUP(B1154, high_sunday, 2, 0),
    AND(H1154="Weekday", J1154="Low season"), VLOOKUP(B1154, low_weekdays, 2, 0),
    AND(H1154="Saturday", J1154="Low season"), VLOOKUP(B1154, low_saturday, 2, 0),
    AND(H1154="Sunday", J1154="Low season"), VLOOKUP(B1154, low_sunday, 2, 0),
    TRUE, "error")</f>
        <v>Standard</v>
      </c>
    </row>
    <row r="1155" spans="1:11" x14ac:dyDescent="0.25">
      <c r="A1155" s="111">
        <v>45162</v>
      </c>
      <c r="B1155" s="86">
        <v>0.875</v>
      </c>
      <c r="C1155" s="91">
        <v>53</v>
      </c>
      <c r="D1155" s="118">
        <v>42</v>
      </c>
      <c r="E1155" s="119">
        <v>0.85416666666666696</v>
      </c>
      <c r="F1155" s="119">
        <v>0.875</v>
      </c>
      <c r="G1155" s="115">
        <f t="shared" si="55"/>
        <v>5</v>
      </c>
      <c r="H1155" s="116" t="str" cm="1">
        <f t="array" ref="H1155">_xlfn.IFS((G1155&gt;=2)*(G1155&lt;=6), "Weekday", G1155=7, "Saturday", G1155=1, "Sunday")</f>
        <v>Weekday</v>
      </c>
      <c r="I1155" s="116">
        <f t="shared" si="56"/>
        <v>8</v>
      </c>
      <c r="J1155" s="116" t="str">
        <f t="shared" si="54"/>
        <v>High season</v>
      </c>
      <c r="K1155" s="117" t="str" cm="1">
        <f t="array" ref="K1155">_xlfn.IFS(AND(H1155="Weekday", J1155="High season"), VLOOKUP(B1155, high_weekday, 2, 0),
    AND(H1155="Saturday", J1155="High season"), VLOOKUP(B1155, high_saturday, 2, 0),
    AND(H1155="Sunday", J1155="High season"), VLOOKUP(B1155, high_sunday, 2, 0),
    AND(H1155="Weekday", J1155="Low season"), VLOOKUP(B1155, low_weekdays, 2, 0),
    AND(H1155="Saturday", J1155="Low season"), VLOOKUP(B1155, low_saturday, 2, 0),
    AND(H1155="Sunday", J1155="Low season"), VLOOKUP(B1155, low_sunday, 2, 0),
    TRUE, "error")</f>
        <v>Standard</v>
      </c>
    </row>
    <row r="1156" spans="1:11" x14ac:dyDescent="0.25">
      <c r="A1156" s="111">
        <v>45162</v>
      </c>
      <c r="B1156" s="86">
        <v>0.89583333333333304</v>
      </c>
      <c r="C1156" s="91">
        <v>75</v>
      </c>
      <c r="D1156" s="118">
        <v>43</v>
      </c>
      <c r="E1156" s="119">
        <v>0.875</v>
      </c>
      <c r="F1156" s="119">
        <v>0.89583333333333304</v>
      </c>
      <c r="G1156" s="115">
        <f t="shared" si="55"/>
        <v>5</v>
      </c>
      <c r="H1156" s="116" t="str" cm="1">
        <f t="array" ref="H1156">_xlfn.IFS((G1156&gt;=2)*(G1156&lt;=6), "Weekday", G1156=7, "Saturday", G1156=1, "Sunday")</f>
        <v>Weekday</v>
      </c>
      <c r="I1156" s="116">
        <f t="shared" si="56"/>
        <v>8</v>
      </c>
      <c r="J1156" s="116" t="str">
        <f t="shared" si="54"/>
        <v>High season</v>
      </c>
      <c r="K1156" s="117" t="str" cm="1">
        <f t="array" ref="K1156">_xlfn.IFS(AND(H1156="Weekday", J1156="High season"), VLOOKUP(B1156, high_weekday, 2, 0),
    AND(H1156="Saturday", J1156="High season"), VLOOKUP(B1156, high_saturday, 2, 0),
    AND(H1156="Sunday", J1156="High season"), VLOOKUP(B1156, high_sunday, 2, 0),
    AND(H1156="Weekday", J1156="Low season"), VLOOKUP(B1156, low_weekdays, 2, 0),
    AND(H1156="Saturday", J1156="Low season"), VLOOKUP(B1156, low_saturday, 2, 0),
    AND(H1156="Sunday", J1156="Low season"), VLOOKUP(B1156, low_sunday, 2, 0),
    TRUE, "error")</f>
        <v>Standard</v>
      </c>
    </row>
    <row r="1157" spans="1:11" x14ac:dyDescent="0.25">
      <c r="A1157" s="111">
        <v>45162</v>
      </c>
      <c r="B1157" s="86">
        <v>0.91666666666666696</v>
      </c>
      <c r="C1157" s="91">
        <v>41</v>
      </c>
      <c r="D1157" s="118">
        <v>44</v>
      </c>
      <c r="E1157" s="119">
        <v>0.89583333333333304</v>
      </c>
      <c r="F1157" s="119">
        <v>0.91666666666666696</v>
      </c>
      <c r="G1157" s="115">
        <f t="shared" si="55"/>
        <v>5</v>
      </c>
      <c r="H1157" s="116" t="str" cm="1">
        <f t="array" ref="H1157">_xlfn.IFS((G1157&gt;=2)*(G1157&lt;=6), "Weekday", G1157=7, "Saturday", G1157=1, "Sunday")</f>
        <v>Weekday</v>
      </c>
      <c r="I1157" s="116">
        <f t="shared" si="56"/>
        <v>8</v>
      </c>
      <c r="J1157" s="116" t="str">
        <f t="shared" si="54"/>
        <v>High season</v>
      </c>
      <c r="K1157" s="117" t="str" cm="1">
        <f t="array" ref="K1157">_xlfn.IFS(AND(H1157="Weekday", J1157="High season"), VLOOKUP(B1157, high_weekday, 2, 0),
    AND(H1157="Saturday", J1157="High season"), VLOOKUP(B1157, high_saturday, 2, 0),
    AND(H1157="Sunday", J1157="High season"), VLOOKUP(B1157, high_sunday, 2, 0),
    AND(H1157="Weekday", J1157="Low season"), VLOOKUP(B1157, low_weekdays, 2, 0),
    AND(H1157="Saturday", J1157="Low season"), VLOOKUP(B1157, low_saturday, 2, 0),
    AND(H1157="Sunday", J1157="Low season"), VLOOKUP(B1157, low_sunday, 2, 0),
    TRUE, "error")</f>
        <v>Standard</v>
      </c>
    </row>
    <row r="1158" spans="1:11" x14ac:dyDescent="0.25">
      <c r="A1158" s="111">
        <v>45162</v>
      </c>
      <c r="B1158" s="86">
        <v>0.9375</v>
      </c>
      <c r="C1158" s="91">
        <v>100</v>
      </c>
      <c r="D1158" s="118">
        <v>45</v>
      </c>
      <c r="E1158" s="119">
        <v>0.91666666666666696</v>
      </c>
      <c r="F1158" s="119">
        <v>0.9375</v>
      </c>
      <c r="G1158" s="115">
        <f t="shared" si="55"/>
        <v>5</v>
      </c>
      <c r="H1158" s="116" t="str" cm="1">
        <f t="array" ref="H1158">_xlfn.IFS((G1158&gt;=2)*(G1158&lt;=6), "Weekday", G1158=7, "Saturday", G1158=1, "Sunday")</f>
        <v>Weekday</v>
      </c>
      <c r="I1158" s="116">
        <f t="shared" si="56"/>
        <v>8</v>
      </c>
      <c r="J1158" s="116" t="str">
        <f t="shared" si="54"/>
        <v>High season</v>
      </c>
      <c r="K1158" s="117" t="str" cm="1">
        <f t="array" ref="K1158">_xlfn.IFS(AND(H1158="Weekday", J1158="High season"), VLOOKUP(B1158, high_weekday, 2, 0),
    AND(H1158="Saturday", J1158="High season"), VLOOKUP(B1158, high_saturday, 2, 0),
    AND(H1158="Sunday", J1158="High season"), VLOOKUP(B1158, high_sunday, 2, 0),
    AND(H1158="Weekday", J1158="Low season"), VLOOKUP(B1158, low_weekdays, 2, 0),
    AND(H1158="Saturday", J1158="Low season"), VLOOKUP(B1158, low_saturday, 2, 0),
    AND(H1158="Sunday", J1158="Low season"), VLOOKUP(B1158, low_sunday, 2, 0),
    TRUE, "error")</f>
        <v>Off-peak</v>
      </c>
    </row>
    <row r="1159" spans="1:11" x14ac:dyDescent="0.25">
      <c r="A1159" s="111">
        <v>45162</v>
      </c>
      <c r="B1159" s="86">
        <v>0.95833333333333304</v>
      </c>
      <c r="C1159" s="91">
        <v>25</v>
      </c>
      <c r="D1159" s="118">
        <v>46</v>
      </c>
      <c r="E1159" s="119">
        <v>0.9375</v>
      </c>
      <c r="F1159" s="119">
        <v>0.95833333333333304</v>
      </c>
      <c r="G1159" s="115">
        <f t="shared" si="55"/>
        <v>5</v>
      </c>
      <c r="H1159" s="116" t="str" cm="1">
        <f t="array" ref="H1159">_xlfn.IFS((G1159&gt;=2)*(G1159&lt;=6), "Weekday", G1159=7, "Saturday", G1159=1, "Sunday")</f>
        <v>Weekday</v>
      </c>
      <c r="I1159" s="116">
        <f t="shared" si="56"/>
        <v>8</v>
      </c>
      <c r="J1159" s="116" t="str">
        <f t="shared" si="54"/>
        <v>High season</v>
      </c>
      <c r="K1159" s="117" t="str" cm="1">
        <f t="array" ref="K1159">_xlfn.IFS(AND(H1159="Weekday", J1159="High season"), VLOOKUP(B1159, high_weekday, 2, 0),
    AND(H1159="Saturday", J1159="High season"), VLOOKUP(B1159, high_saturday, 2, 0),
    AND(H1159="Sunday", J1159="High season"), VLOOKUP(B1159, high_sunday, 2, 0),
    AND(H1159="Weekday", J1159="Low season"), VLOOKUP(B1159, low_weekdays, 2, 0),
    AND(H1159="Saturday", J1159="Low season"), VLOOKUP(B1159, low_saturday, 2, 0),
    AND(H1159="Sunday", J1159="Low season"), VLOOKUP(B1159, low_sunday, 2, 0),
    TRUE, "error")</f>
        <v>Off-peak</v>
      </c>
    </row>
    <row r="1160" spans="1:11" x14ac:dyDescent="0.25">
      <c r="A1160" s="111">
        <v>45162</v>
      </c>
      <c r="B1160" s="86">
        <v>0.97916666666666696</v>
      </c>
      <c r="C1160" s="91">
        <v>32</v>
      </c>
      <c r="D1160" s="118">
        <v>47</v>
      </c>
      <c r="E1160" s="119">
        <v>0.95833333333333304</v>
      </c>
      <c r="F1160" s="119">
        <v>0.97916666666666696</v>
      </c>
      <c r="G1160" s="115">
        <f t="shared" si="55"/>
        <v>5</v>
      </c>
      <c r="H1160" s="116" t="str" cm="1">
        <f t="array" ref="H1160">_xlfn.IFS((G1160&gt;=2)*(G1160&lt;=6), "Weekday", G1160=7, "Saturday", G1160=1, "Sunday")</f>
        <v>Weekday</v>
      </c>
      <c r="I1160" s="116">
        <f t="shared" si="56"/>
        <v>8</v>
      </c>
      <c r="J1160" s="116" t="str">
        <f t="shared" si="54"/>
        <v>High season</v>
      </c>
      <c r="K1160" s="117" t="str" cm="1">
        <f t="array" ref="K1160">_xlfn.IFS(AND(H1160="Weekday", J1160="High season"), VLOOKUP(B1160, high_weekday, 2, 0),
    AND(H1160="Saturday", J1160="High season"), VLOOKUP(B1160, high_saturday, 2, 0),
    AND(H1160="Sunday", J1160="High season"), VLOOKUP(B1160, high_sunday, 2, 0),
    AND(H1160="Weekday", J1160="Low season"), VLOOKUP(B1160, low_weekdays, 2, 0),
    AND(H1160="Saturday", J1160="Low season"), VLOOKUP(B1160, low_saturday, 2, 0),
    AND(H1160="Sunday", J1160="Low season"), VLOOKUP(B1160, low_sunday, 2, 0),
    TRUE, "error")</f>
        <v>Off-peak</v>
      </c>
    </row>
    <row r="1161" spans="1:11" x14ac:dyDescent="0.25">
      <c r="A1161" s="111">
        <v>45162</v>
      </c>
      <c r="B1161" s="86">
        <v>1</v>
      </c>
      <c r="C1161" s="91">
        <v>37</v>
      </c>
      <c r="D1161" s="118">
        <v>48</v>
      </c>
      <c r="E1161" s="119">
        <v>0.97916666666666696</v>
      </c>
      <c r="F1161" s="119">
        <v>1</v>
      </c>
      <c r="G1161" s="115">
        <f t="shared" si="55"/>
        <v>5</v>
      </c>
      <c r="H1161" s="116" t="str" cm="1">
        <f t="array" ref="H1161">_xlfn.IFS((G1161&gt;=2)*(G1161&lt;=6), "Weekday", G1161=7, "Saturday", G1161=1, "Sunday")</f>
        <v>Weekday</v>
      </c>
      <c r="I1161" s="116">
        <f t="shared" si="56"/>
        <v>8</v>
      </c>
      <c r="J1161" s="116" t="str">
        <f t="shared" si="54"/>
        <v>High season</v>
      </c>
      <c r="K1161" s="117" t="str" cm="1">
        <f t="array" ref="K1161">_xlfn.IFS(AND(H1161="Weekday", J1161="High season"), VLOOKUP(B1161, high_weekday, 2, 0),
    AND(H1161="Saturday", J1161="High season"), VLOOKUP(B1161, high_saturday, 2, 0),
    AND(H1161="Sunday", J1161="High season"), VLOOKUP(B1161, high_sunday, 2, 0),
    AND(H1161="Weekday", J1161="Low season"), VLOOKUP(B1161, low_weekdays, 2, 0),
    AND(H1161="Saturday", J1161="Low season"), VLOOKUP(B1161, low_saturday, 2, 0),
    AND(H1161="Sunday", J1161="Low season"), VLOOKUP(B1161, low_sunday, 2, 0),
    TRUE, "error")</f>
        <v>Off-peak</v>
      </c>
    </row>
    <row r="1162" spans="1:11" x14ac:dyDescent="0.25">
      <c r="A1162" s="111">
        <v>45163</v>
      </c>
      <c r="B1162" s="86">
        <v>2.0833333333333332E-2</v>
      </c>
      <c r="C1162" s="91">
        <v>12</v>
      </c>
      <c r="D1162" s="118">
        <v>1</v>
      </c>
      <c r="E1162" s="119">
        <v>0</v>
      </c>
      <c r="F1162" s="119">
        <v>2.0833333333333332E-2</v>
      </c>
      <c r="G1162" s="115">
        <f t="shared" si="55"/>
        <v>6</v>
      </c>
      <c r="H1162" s="116" t="str" cm="1">
        <f t="array" ref="H1162">_xlfn.IFS((G1162&gt;=2)*(G1162&lt;=6), "Weekday", G1162=7, "Saturday", G1162=1, "Sunday")</f>
        <v>Weekday</v>
      </c>
      <c r="I1162" s="116">
        <f t="shared" si="56"/>
        <v>8</v>
      </c>
      <c r="J1162" s="116" t="str">
        <f t="shared" si="54"/>
        <v>High season</v>
      </c>
      <c r="K1162" s="117" t="str" cm="1">
        <f t="array" ref="K1162">_xlfn.IFS(AND(H1162="Weekday", J1162="High season"), VLOOKUP(B1162, high_weekday, 2, 0),
    AND(H1162="Saturday", J1162="High season"), VLOOKUP(B1162, high_saturday, 2, 0),
    AND(H1162="Sunday", J1162="High season"), VLOOKUP(B1162, high_sunday, 2, 0),
    AND(H1162="Weekday", J1162="Low season"), VLOOKUP(B1162, low_weekdays, 2, 0),
    AND(H1162="Saturday", J1162="Low season"), VLOOKUP(B1162, low_saturday, 2, 0),
    AND(H1162="Sunday", J1162="Low season"), VLOOKUP(B1162, low_sunday, 2, 0),
    TRUE, "error")</f>
        <v>Off-peak</v>
      </c>
    </row>
    <row r="1163" spans="1:11" x14ac:dyDescent="0.25">
      <c r="A1163" s="111">
        <v>45163</v>
      </c>
      <c r="B1163" s="86">
        <v>4.1666666666666664E-2</v>
      </c>
      <c r="C1163" s="91">
        <v>10</v>
      </c>
      <c r="D1163" s="118">
        <v>2</v>
      </c>
      <c r="E1163" s="119">
        <v>2.0833333333333332E-2</v>
      </c>
      <c r="F1163" s="119">
        <v>4.1666666666666664E-2</v>
      </c>
      <c r="G1163" s="115">
        <f t="shared" si="55"/>
        <v>6</v>
      </c>
      <c r="H1163" s="116" t="str" cm="1">
        <f t="array" ref="H1163">_xlfn.IFS((G1163&gt;=2)*(G1163&lt;=6), "Weekday", G1163=7, "Saturday", G1163=1, "Sunday")</f>
        <v>Weekday</v>
      </c>
      <c r="I1163" s="116">
        <f t="shared" si="56"/>
        <v>8</v>
      </c>
      <c r="J1163" s="116" t="str">
        <f t="shared" si="54"/>
        <v>High season</v>
      </c>
      <c r="K1163" s="117" t="str" cm="1">
        <f t="array" ref="K1163">_xlfn.IFS(AND(H1163="Weekday", J1163="High season"), VLOOKUP(B1163, high_weekday, 2, 0),
    AND(H1163="Saturday", J1163="High season"), VLOOKUP(B1163, high_saturday, 2, 0),
    AND(H1163="Sunday", J1163="High season"), VLOOKUP(B1163, high_sunday, 2, 0),
    AND(H1163="Weekday", J1163="Low season"), VLOOKUP(B1163, low_weekdays, 2, 0),
    AND(H1163="Saturday", J1163="Low season"), VLOOKUP(B1163, low_saturday, 2, 0),
    AND(H1163="Sunday", J1163="Low season"), VLOOKUP(B1163, low_sunday, 2, 0),
    TRUE, "error")</f>
        <v>Off-peak</v>
      </c>
    </row>
    <row r="1164" spans="1:11" x14ac:dyDescent="0.25">
      <c r="A1164" s="111">
        <v>45163</v>
      </c>
      <c r="B1164" s="86">
        <v>6.25E-2</v>
      </c>
      <c r="C1164" s="91">
        <v>81</v>
      </c>
      <c r="D1164" s="118">
        <v>3</v>
      </c>
      <c r="E1164" s="119">
        <v>4.1666666666666664E-2</v>
      </c>
      <c r="F1164" s="119">
        <v>6.25E-2</v>
      </c>
      <c r="G1164" s="115">
        <f t="shared" si="55"/>
        <v>6</v>
      </c>
      <c r="H1164" s="116" t="str" cm="1">
        <f t="array" ref="H1164">_xlfn.IFS((G1164&gt;=2)*(G1164&lt;=6), "Weekday", G1164=7, "Saturday", G1164=1, "Sunday")</f>
        <v>Weekday</v>
      </c>
      <c r="I1164" s="116">
        <f t="shared" si="56"/>
        <v>8</v>
      </c>
      <c r="J1164" s="116" t="str">
        <f t="shared" si="54"/>
        <v>High season</v>
      </c>
      <c r="K1164" s="117" t="str" cm="1">
        <f t="array" ref="K1164">_xlfn.IFS(AND(H1164="Weekday", J1164="High season"), VLOOKUP(B1164, high_weekday, 2, 0),
    AND(H1164="Saturday", J1164="High season"), VLOOKUP(B1164, high_saturday, 2, 0),
    AND(H1164="Sunday", J1164="High season"), VLOOKUP(B1164, high_sunday, 2, 0),
    AND(H1164="Weekday", J1164="Low season"), VLOOKUP(B1164, low_weekdays, 2, 0),
    AND(H1164="Saturday", J1164="Low season"), VLOOKUP(B1164, low_saturday, 2, 0),
    AND(H1164="Sunday", J1164="Low season"), VLOOKUP(B1164, low_sunday, 2, 0),
    TRUE, "error")</f>
        <v>Off-peak</v>
      </c>
    </row>
    <row r="1165" spans="1:11" x14ac:dyDescent="0.25">
      <c r="A1165" s="111">
        <v>45163</v>
      </c>
      <c r="B1165" s="86">
        <v>8.3333333333333301E-2</v>
      </c>
      <c r="C1165" s="91">
        <v>34</v>
      </c>
      <c r="D1165" s="118">
        <v>4</v>
      </c>
      <c r="E1165" s="119">
        <v>6.25E-2</v>
      </c>
      <c r="F1165" s="119">
        <v>8.3333333333333301E-2</v>
      </c>
      <c r="G1165" s="115">
        <f t="shared" si="55"/>
        <v>6</v>
      </c>
      <c r="H1165" s="116" t="str" cm="1">
        <f t="array" ref="H1165">_xlfn.IFS((G1165&gt;=2)*(G1165&lt;=6), "Weekday", G1165=7, "Saturday", G1165=1, "Sunday")</f>
        <v>Weekday</v>
      </c>
      <c r="I1165" s="116">
        <f t="shared" si="56"/>
        <v>8</v>
      </c>
      <c r="J1165" s="116" t="str">
        <f t="shared" si="54"/>
        <v>High season</v>
      </c>
      <c r="K1165" s="117" t="str" cm="1">
        <f t="array" ref="K1165">_xlfn.IFS(AND(H1165="Weekday", J1165="High season"), VLOOKUP(B1165, high_weekday, 2, 0),
    AND(H1165="Saturday", J1165="High season"), VLOOKUP(B1165, high_saturday, 2, 0),
    AND(H1165="Sunday", J1165="High season"), VLOOKUP(B1165, high_sunday, 2, 0),
    AND(H1165="Weekday", J1165="Low season"), VLOOKUP(B1165, low_weekdays, 2, 0),
    AND(H1165="Saturday", J1165="Low season"), VLOOKUP(B1165, low_saturday, 2, 0),
    AND(H1165="Sunday", J1165="Low season"), VLOOKUP(B1165, low_sunday, 2, 0),
    TRUE, "error")</f>
        <v>Off-peak</v>
      </c>
    </row>
    <row r="1166" spans="1:11" x14ac:dyDescent="0.25">
      <c r="A1166" s="111">
        <v>45163</v>
      </c>
      <c r="B1166" s="86">
        <v>0.104166666666667</v>
      </c>
      <c r="C1166" s="91">
        <v>67</v>
      </c>
      <c r="D1166" s="118">
        <v>5</v>
      </c>
      <c r="E1166" s="119">
        <v>8.3333333333333301E-2</v>
      </c>
      <c r="F1166" s="119">
        <v>0.104166666666667</v>
      </c>
      <c r="G1166" s="115">
        <f t="shared" si="55"/>
        <v>6</v>
      </c>
      <c r="H1166" s="116" t="str" cm="1">
        <f t="array" ref="H1166">_xlfn.IFS((G1166&gt;=2)*(G1166&lt;=6), "Weekday", G1166=7, "Saturday", G1166=1, "Sunday")</f>
        <v>Weekday</v>
      </c>
      <c r="I1166" s="116">
        <f t="shared" si="56"/>
        <v>8</v>
      </c>
      <c r="J1166" s="116" t="str">
        <f t="shared" si="54"/>
        <v>High season</v>
      </c>
      <c r="K1166" s="117" t="str" cm="1">
        <f t="array" ref="K1166">_xlfn.IFS(AND(H1166="Weekday", J1166="High season"), VLOOKUP(B1166, high_weekday, 2, 0),
    AND(H1166="Saturday", J1166="High season"), VLOOKUP(B1166, high_saturday, 2, 0),
    AND(H1166="Sunday", J1166="High season"), VLOOKUP(B1166, high_sunday, 2, 0),
    AND(H1166="Weekday", J1166="Low season"), VLOOKUP(B1166, low_weekdays, 2, 0),
    AND(H1166="Saturday", J1166="Low season"), VLOOKUP(B1166, low_saturday, 2, 0),
    AND(H1166="Sunday", J1166="Low season"), VLOOKUP(B1166, low_sunday, 2, 0),
    TRUE, "error")</f>
        <v>Off-peak</v>
      </c>
    </row>
    <row r="1167" spans="1:11" x14ac:dyDescent="0.25">
      <c r="A1167" s="111">
        <v>45163</v>
      </c>
      <c r="B1167" s="86">
        <v>0.125</v>
      </c>
      <c r="C1167" s="91">
        <v>26</v>
      </c>
      <c r="D1167" s="118">
        <v>6</v>
      </c>
      <c r="E1167" s="119">
        <v>0.104166666666667</v>
      </c>
      <c r="F1167" s="119">
        <v>0.125</v>
      </c>
      <c r="G1167" s="115">
        <f t="shared" si="55"/>
        <v>6</v>
      </c>
      <c r="H1167" s="116" t="str" cm="1">
        <f t="array" ref="H1167">_xlfn.IFS((G1167&gt;=2)*(G1167&lt;=6), "Weekday", G1167=7, "Saturday", G1167=1, "Sunday")</f>
        <v>Weekday</v>
      </c>
      <c r="I1167" s="116">
        <f t="shared" si="56"/>
        <v>8</v>
      </c>
      <c r="J1167" s="116" t="str">
        <f t="shared" si="54"/>
        <v>High season</v>
      </c>
      <c r="K1167" s="117" t="str" cm="1">
        <f t="array" ref="K1167">_xlfn.IFS(AND(H1167="Weekday", J1167="High season"), VLOOKUP(B1167, high_weekday, 2, 0),
    AND(H1167="Saturday", J1167="High season"), VLOOKUP(B1167, high_saturday, 2, 0),
    AND(H1167="Sunday", J1167="High season"), VLOOKUP(B1167, high_sunday, 2, 0),
    AND(H1167="Weekday", J1167="Low season"), VLOOKUP(B1167, low_weekdays, 2, 0),
    AND(H1167="Saturday", J1167="Low season"), VLOOKUP(B1167, low_saturday, 2, 0),
    AND(H1167="Sunday", J1167="Low season"), VLOOKUP(B1167, low_sunday, 2, 0),
    TRUE, "error")</f>
        <v>Off-peak</v>
      </c>
    </row>
    <row r="1168" spans="1:11" x14ac:dyDescent="0.25">
      <c r="A1168" s="111">
        <v>45163</v>
      </c>
      <c r="B1168" s="86">
        <v>0.14583333333333301</v>
      </c>
      <c r="C1168" s="91">
        <v>22</v>
      </c>
      <c r="D1168" s="118">
        <v>7</v>
      </c>
      <c r="E1168" s="119">
        <v>0.125</v>
      </c>
      <c r="F1168" s="119">
        <v>0.14583333333333301</v>
      </c>
      <c r="G1168" s="115">
        <f t="shared" si="55"/>
        <v>6</v>
      </c>
      <c r="H1168" s="116" t="str" cm="1">
        <f t="array" ref="H1168">_xlfn.IFS((G1168&gt;=2)*(G1168&lt;=6), "Weekday", G1168=7, "Saturday", G1168=1, "Sunday")</f>
        <v>Weekday</v>
      </c>
      <c r="I1168" s="116">
        <f t="shared" si="56"/>
        <v>8</v>
      </c>
      <c r="J1168" s="116" t="str">
        <f t="shared" si="54"/>
        <v>High season</v>
      </c>
      <c r="K1168" s="117" t="str" cm="1">
        <f t="array" ref="K1168">_xlfn.IFS(AND(H1168="Weekday", J1168="High season"), VLOOKUP(B1168, high_weekday, 2, 0),
    AND(H1168="Saturday", J1168="High season"), VLOOKUP(B1168, high_saturday, 2, 0),
    AND(H1168="Sunday", J1168="High season"), VLOOKUP(B1168, high_sunday, 2, 0),
    AND(H1168="Weekday", J1168="Low season"), VLOOKUP(B1168, low_weekdays, 2, 0),
    AND(H1168="Saturday", J1168="Low season"), VLOOKUP(B1168, low_saturday, 2, 0),
    AND(H1168="Sunday", J1168="Low season"), VLOOKUP(B1168, low_sunday, 2, 0),
    TRUE, "error")</f>
        <v>Off-peak</v>
      </c>
    </row>
    <row r="1169" spans="1:11" x14ac:dyDescent="0.25">
      <c r="A1169" s="111">
        <v>45163</v>
      </c>
      <c r="B1169" s="86">
        <v>0.16666666666666699</v>
      </c>
      <c r="C1169" s="91">
        <v>69</v>
      </c>
      <c r="D1169" s="118">
        <v>8</v>
      </c>
      <c r="E1169" s="119">
        <v>0.14583333333333301</v>
      </c>
      <c r="F1169" s="119">
        <v>0.16666666666666699</v>
      </c>
      <c r="G1169" s="115">
        <f t="shared" si="55"/>
        <v>6</v>
      </c>
      <c r="H1169" s="116" t="str" cm="1">
        <f t="array" ref="H1169">_xlfn.IFS((G1169&gt;=2)*(G1169&lt;=6), "Weekday", G1169=7, "Saturday", G1169=1, "Sunday")</f>
        <v>Weekday</v>
      </c>
      <c r="I1169" s="116">
        <f t="shared" si="56"/>
        <v>8</v>
      </c>
      <c r="J1169" s="116" t="str">
        <f t="shared" si="54"/>
        <v>High season</v>
      </c>
      <c r="K1169" s="117" t="str" cm="1">
        <f t="array" ref="K1169">_xlfn.IFS(AND(H1169="Weekday", J1169="High season"), VLOOKUP(B1169, high_weekday, 2, 0),
    AND(H1169="Saturday", J1169="High season"), VLOOKUP(B1169, high_saturday, 2, 0),
    AND(H1169="Sunday", J1169="High season"), VLOOKUP(B1169, high_sunday, 2, 0),
    AND(H1169="Weekday", J1169="Low season"), VLOOKUP(B1169, low_weekdays, 2, 0),
    AND(H1169="Saturday", J1169="Low season"), VLOOKUP(B1169, low_saturday, 2, 0),
    AND(H1169="Sunday", J1169="Low season"), VLOOKUP(B1169, low_sunday, 2, 0),
    TRUE, "error")</f>
        <v>Off-peak</v>
      </c>
    </row>
    <row r="1170" spans="1:11" x14ac:dyDescent="0.25">
      <c r="A1170" s="111">
        <v>45163</v>
      </c>
      <c r="B1170" s="86">
        <v>0.1875</v>
      </c>
      <c r="C1170" s="91">
        <v>88</v>
      </c>
      <c r="D1170" s="118">
        <v>9</v>
      </c>
      <c r="E1170" s="119">
        <v>0.16666666666666699</v>
      </c>
      <c r="F1170" s="119">
        <v>0.1875</v>
      </c>
      <c r="G1170" s="115">
        <f t="shared" si="55"/>
        <v>6</v>
      </c>
      <c r="H1170" s="116" t="str" cm="1">
        <f t="array" ref="H1170">_xlfn.IFS((G1170&gt;=2)*(G1170&lt;=6), "Weekday", G1170=7, "Saturday", G1170=1, "Sunday")</f>
        <v>Weekday</v>
      </c>
      <c r="I1170" s="116">
        <f t="shared" si="56"/>
        <v>8</v>
      </c>
      <c r="J1170" s="116" t="str">
        <f t="shared" si="54"/>
        <v>High season</v>
      </c>
      <c r="K1170" s="117" t="str" cm="1">
        <f t="array" ref="K1170">_xlfn.IFS(AND(H1170="Weekday", J1170="High season"), VLOOKUP(B1170, high_weekday, 2, 0),
    AND(H1170="Saturday", J1170="High season"), VLOOKUP(B1170, high_saturday, 2, 0),
    AND(H1170="Sunday", J1170="High season"), VLOOKUP(B1170, high_sunday, 2, 0),
    AND(H1170="Weekday", J1170="Low season"), VLOOKUP(B1170, low_weekdays, 2, 0),
    AND(H1170="Saturday", J1170="Low season"), VLOOKUP(B1170, low_saturday, 2, 0),
    AND(H1170="Sunday", J1170="Low season"), VLOOKUP(B1170, low_sunday, 2, 0),
    TRUE, "error")</f>
        <v>Off-peak</v>
      </c>
    </row>
    <row r="1171" spans="1:11" x14ac:dyDescent="0.25">
      <c r="A1171" s="111">
        <v>45163</v>
      </c>
      <c r="B1171" s="86">
        <v>0.20833333333333301</v>
      </c>
      <c r="C1171" s="91">
        <v>15</v>
      </c>
      <c r="D1171" s="118">
        <v>10</v>
      </c>
      <c r="E1171" s="119">
        <v>0.1875</v>
      </c>
      <c r="F1171" s="119">
        <v>0.20833333333333301</v>
      </c>
      <c r="G1171" s="115">
        <f t="shared" si="55"/>
        <v>6</v>
      </c>
      <c r="H1171" s="116" t="str" cm="1">
        <f t="array" ref="H1171">_xlfn.IFS((G1171&gt;=2)*(G1171&lt;=6), "Weekday", G1171=7, "Saturday", G1171=1, "Sunday")</f>
        <v>Weekday</v>
      </c>
      <c r="I1171" s="116">
        <f t="shared" si="56"/>
        <v>8</v>
      </c>
      <c r="J1171" s="116" t="str">
        <f t="shared" si="54"/>
        <v>High season</v>
      </c>
      <c r="K1171" s="117" t="str" cm="1">
        <f t="array" ref="K1171">_xlfn.IFS(AND(H1171="Weekday", J1171="High season"), VLOOKUP(B1171, high_weekday, 2, 0),
    AND(H1171="Saturday", J1171="High season"), VLOOKUP(B1171, high_saturday, 2, 0),
    AND(H1171="Sunday", J1171="High season"), VLOOKUP(B1171, high_sunday, 2, 0),
    AND(H1171="Weekday", J1171="Low season"), VLOOKUP(B1171, low_weekdays, 2, 0),
    AND(H1171="Saturday", J1171="Low season"), VLOOKUP(B1171, low_saturday, 2, 0),
    AND(H1171="Sunday", J1171="Low season"), VLOOKUP(B1171, low_sunday, 2, 0),
    TRUE, "error")</f>
        <v>Off-peak</v>
      </c>
    </row>
    <row r="1172" spans="1:11" x14ac:dyDescent="0.25">
      <c r="A1172" s="111">
        <v>45163</v>
      </c>
      <c r="B1172" s="86">
        <v>0.22916666666666699</v>
      </c>
      <c r="C1172" s="91">
        <v>22</v>
      </c>
      <c r="D1172" s="118">
        <v>11</v>
      </c>
      <c r="E1172" s="119">
        <v>0.20833333333333301</v>
      </c>
      <c r="F1172" s="119">
        <v>0.22916666666666699</v>
      </c>
      <c r="G1172" s="115">
        <f t="shared" si="55"/>
        <v>6</v>
      </c>
      <c r="H1172" s="116" t="str" cm="1">
        <f t="array" ref="H1172">_xlfn.IFS((G1172&gt;=2)*(G1172&lt;=6), "Weekday", G1172=7, "Saturday", G1172=1, "Sunday")</f>
        <v>Weekday</v>
      </c>
      <c r="I1172" s="116">
        <f t="shared" si="56"/>
        <v>8</v>
      </c>
      <c r="J1172" s="116" t="str">
        <f t="shared" si="54"/>
        <v>High season</v>
      </c>
      <c r="K1172" s="117" t="str" cm="1">
        <f t="array" ref="K1172">_xlfn.IFS(AND(H1172="Weekday", J1172="High season"), VLOOKUP(B1172, high_weekday, 2, 0),
    AND(H1172="Saturday", J1172="High season"), VLOOKUP(B1172, high_saturday, 2, 0),
    AND(H1172="Sunday", J1172="High season"), VLOOKUP(B1172, high_sunday, 2, 0),
    AND(H1172="Weekday", J1172="Low season"), VLOOKUP(B1172, low_weekdays, 2, 0),
    AND(H1172="Saturday", J1172="Low season"), VLOOKUP(B1172, low_saturday, 2, 0),
    AND(H1172="Sunday", J1172="Low season"), VLOOKUP(B1172, low_sunday, 2, 0),
    TRUE, "error")</f>
        <v>Off-peak</v>
      </c>
    </row>
    <row r="1173" spans="1:11" x14ac:dyDescent="0.25">
      <c r="A1173" s="111">
        <v>45163</v>
      </c>
      <c r="B1173" s="86">
        <v>0.25</v>
      </c>
      <c r="C1173" s="91">
        <v>20</v>
      </c>
      <c r="D1173" s="118">
        <v>12</v>
      </c>
      <c r="E1173" s="119">
        <v>0.22916666666666699</v>
      </c>
      <c r="F1173" s="119">
        <v>0.25</v>
      </c>
      <c r="G1173" s="115">
        <f t="shared" si="55"/>
        <v>6</v>
      </c>
      <c r="H1173" s="116" t="str" cm="1">
        <f t="array" ref="H1173">_xlfn.IFS((G1173&gt;=2)*(G1173&lt;=6), "Weekday", G1173=7, "Saturday", G1173=1, "Sunday")</f>
        <v>Weekday</v>
      </c>
      <c r="I1173" s="116">
        <f t="shared" si="56"/>
        <v>8</v>
      </c>
      <c r="J1173" s="116" t="str">
        <f t="shared" si="54"/>
        <v>High season</v>
      </c>
      <c r="K1173" s="117" t="str" cm="1">
        <f t="array" ref="K1173">_xlfn.IFS(AND(H1173="Weekday", J1173="High season"), VLOOKUP(B1173, high_weekday, 2, 0),
    AND(H1173="Saturday", J1173="High season"), VLOOKUP(B1173, high_saturday, 2, 0),
    AND(H1173="Sunday", J1173="High season"), VLOOKUP(B1173, high_sunday, 2, 0),
    AND(H1173="Weekday", J1173="Low season"), VLOOKUP(B1173, low_weekdays, 2, 0),
    AND(H1173="Saturday", J1173="Low season"), VLOOKUP(B1173, low_saturday, 2, 0),
    AND(H1173="Sunday", J1173="Low season"), VLOOKUP(B1173, low_sunday, 2, 0),
    TRUE, "error")</f>
        <v>Off-peak</v>
      </c>
    </row>
    <row r="1174" spans="1:11" x14ac:dyDescent="0.25">
      <c r="A1174" s="111">
        <v>45163</v>
      </c>
      <c r="B1174" s="86">
        <v>0.27083333333333298</v>
      </c>
      <c r="C1174" s="91">
        <v>93</v>
      </c>
      <c r="D1174" s="118">
        <v>13</v>
      </c>
      <c r="E1174" s="119">
        <v>0.25</v>
      </c>
      <c r="F1174" s="119">
        <v>0.27083333333333298</v>
      </c>
      <c r="G1174" s="115">
        <f t="shared" si="55"/>
        <v>6</v>
      </c>
      <c r="H1174" s="116" t="str" cm="1">
        <f t="array" ref="H1174">_xlfn.IFS((G1174&gt;=2)*(G1174&lt;=6), "Weekday", G1174=7, "Saturday", G1174=1, "Sunday")</f>
        <v>Weekday</v>
      </c>
      <c r="I1174" s="116">
        <f t="shared" si="56"/>
        <v>8</v>
      </c>
      <c r="J1174" s="116" t="str">
        <f t="shared" si="54"/>
        <v>High season</v>
      </c>
      <c r="K1174" s="117" t="str" cm="1">
        <f t="array" ref="K1174">_xlfn.IFS(AND(H1174="Weekday", J1174="High season"), VLOOKUP(B1174, high_weekday, 2, 0),
    AND(H1174="Saturday", J1174="High season"), VLOOKUP(B1174, high_saturday, 2, 0),
    AND(H1174="Sunday", J1174="High season"), VLOOKUP(B1174, high_sunday, 2, 0),
    AND(H1174="Weekday", J1174="Low season"), VLOOKUP(B1174, low_weekdays, 2, 0),
    AND(H1174="Saturday", J1174="Low season"), VLOOKUP(B1174, low_saturday, 2, 0),
    AND(H1174="Sunday", J1174="Low season"), VLOOKUP(B1174, low_sunday, 2, 0),
    TRUE, "error")</f>
        <v>Peak</v>
      </c>
    </row>
    <row r="1175" spans="1:11" x14ac:dyDescent="0.25">
      <c r="A1175" s="111">
        <v>45163</v>
      </c>
      <c r="B1175" s="86">
        <v>0.29166666666666702</v>
      </c>
      <c r="C1175" s="91">
        <v>95</v>
      </c>
      <c r="D1175" s="118">
        <v>14</v>
      </c>
      <c r="E1175" s="119">
        <v>0.27083333333333298</v>
      </c>
      <c r="F1175" s="119">
        <v>0.29166666666666702</v>
      </c>
      <c r="G1175" s="115">
        <f t="shared" si="55"/>
        <v>6</v>
      </c>
      <c r="H1175" s="116" t="str" cm="1">
        <f t="array" ref="H1175">_xlfn.IFS((G1175&gt;=2)*(G1175&lt;=6), "Weekday", G1175=7, "Saturday", G1175=1, "Sunday")</f>
        <v>Weekday</v>
      </c>
      <c r="I1175" s="116">
        <f t="shared" si="56"/>
        <v>8</v>
      </c>
      <c r="J1175" s="116" t="str">
        <f t="shared" si="54"/>
        <v>High season</v>
      </c>
      <c r="K1175" s="117" t="str" cm="1">
        <f t="array" ref="K1175">_xlfn.IFS(AND(H1175="Weekday", J1175="High season"), VLOOKUP(B1175, high_weekday, 2, 0),
    AND(H1175="Saturday", J1175="High season"), VLOOKUP(B1175, high_saturday, 2, 0),
    AND(H1175="Sunday", J1175="High season"), VLOOKUP(B1175, high_sunday, 2, 0),
    AND(H1175="Weekday", J1175="Low season"), VLOOKUP(B1175, low_weekdays, 2, 0),
    AND(H1175="Saturday", J1175="Low season"), VLOOKUP(B1175, low_saturday, 2, 0),
    AND(H1175="Sunday", J1175="Low season"), VLOOKUP(B1175, low_sunday, 2, 0),
    TRUE, "error")</f>
        <v>Peak</v>
      </c>
    </row>
    <row r="1176" spans="1:11" x14ac:dyDescent="0.25">
      <c r="A1176" s="111">
        <v>45163</v>
      </c>
      <c r="B1176" s="86">
        <v>0.3125</v>
      </c>
      <c r="C1176" s="91">
        <v>89</v>
      </c>
      <c r="D1176" s="118">
        <v>15</v>
      </c>
      <c r="E1176" s="119">
        <v>0.29166666666666702</v>
      </c>
      <c r="F1176" s="119">
        <v>0.3125</v>
      </c>
      <c r="G1176" s="115">
        <f t="shared" si="55"/>
        <v>6</v>
      </c>
      <c r="H1176" s="116" t="str" cm="1">
        <f t="array" ref="H1176">_xlfn.IFS((G1176&gt;=2)*(G1176&lt;=6), "Weekday", G1176=7, "Saturday", G1176=1, "Sunday")</f>
        <v>Weekday</v>
      </c>
      <c r="I1176" s="116">
        <f t="shared" si="56"/>
        <v>8</v>
      </c>
      <c r="J1176" s="116" t="str">
        <f t="shared" si="54"/>
        <v>High season</v>
      </c>
      <c r="K1176" s="117" t="str" cm="1">
        <f t="array" ref="K1176">_xlfn.IFS(AND(H1176="Weekday", J1176="High season"), VLOOKUP(B1176, high_weekday, 2, 0),
    AND(H1176="Saturday", J1176="High season"), VLOOKUP(B1176, high_saturday, 2, 0),
    AND(H1176="Sunday", J1176="High season"), VLOOKUP(B1176, high_sunday, 2, 0),
    AND(H1176="Weekday", J1176="Low season"), VLOOKUP(B1176, low_weekdays, 2, 0),
    AND(H1176="Saturday", J1176="Low season"), VLOOKUP(B1176, low_saturday, 2, 0),
    AND(H1176="Sunday", J1176="Low season"), VLOOKUP(B1176, low_sunday, 2, 0),
    TRUE, "error")</f>
        <v>Peak</v>
      </c>
    </row>
    <row r="1177" spans="1:11" x14ac:dyDescent="0.25">
      <c r="A1177" s="111">
        <v>45163</v>
      </c>
      <c r="B1177" s="86">
        <v>0.33333333333333298</v>
      </c>
      <c r="C1177" s="91">
        <v>86</v>
      </c>
      <c r="D1177" s="118">
        <v>16</v>
      </c>
      <c r="E1177" s="119">
        <v>0.3125</v>
      </c>
      <c r="F1177" s="119">
        <v>0.33333333333333298</v>
      </c>
      <c r="G1177" s="115">
        <f t="shared" si="55"/>
        <v>6</v>
      </c>
      <c r="H1177" s="116" t="str" cm="1">
        <f t="array" ref="H1177">_xlfn.IFS((G1177&gt;=2)*(G1177&lt;=6), "Weekday", G1177=7, "Saturday", G1177=1, "Sunday")</f>
        <v>Weekday</v>
      </c>
      <c r="I1177" s="116">
        <f t="shared" si="56"/>
        <v>8</v>
      </c>
      <c r="J1177" s="116" t="str">
        <f t="shared" si="54"/>
        <v>High season</v>
      </c>
      <c r="K1177" s="117" t="str" cm="1">
        <f t="array" ref="K1177">_xlfn.IFS(AND(H1177="Weekday", J1177="High season"), VLOOKUP(B1177, high_weekday, 2, 0),
    AND(H1177="Saturday", J1177="High season"), VLOOKUP(B1177, high_saturday, 2, 0),
    AND(H1177="Sunday", J1177="High season"), VLOOKUP(B1177, high_sunday, 2, 0),
    AND(H1177="Weekday", J1177="Low season"), VLOOKUP(B1177, low_weekdays, 2, 0),
    AND(H1177="Saturday", J1177="Low season"), VLOOKUP(B1177, low_saturday, 2, 0),
    AND(H1177="Sunday", J1177="Low season"), VLOOKUP(B1177, low_sunday, 2, 0),
    TRUE, "error")</f>
        <v>Peak</v>
      </c>
    </row>
    <row r="1178" spans="1:11" x14ac:dyDescent="0.25">
      <c r="A1178" s="111">
        <v>45163</v>
      </c>
      <c r="B1178" s="86">
        <v>0.35416666666666702</v>
      </c>
      <c r="C1178" s="91">
        <v>56</v>
      </c>
      <c r="D1178" s="118">
        <v>17</v>
      </c>
      <c r="E1178" s="119">
        <v>0.33333333333333298</v>
      </c>
      <c r="F1178" s="119">
        <v>0.35416666666666702</v>
      </c>
      <c r="G1178" s="115">
        <f t="shared" si="55"/>
        <v>6</v>
      </c>
      <c r="H1178" s="116" t="str" cm="1">
        <f t="array" ref="H1178">_xlfn.IFS((G1178&gt;=2)*(G1178&lt;=6), "Weekday", G1178=7, "Saturday", G1178=1, "Sunday")</f>
        <v>Weekday</v>
      </c>
      <c r="I1178" s="116">
        <f t="shared" si="56"/>
        <v>8</v>
      </c>
      <c r="J1178" s="116" t="str">
        <f t="shared" si="54"/>
        <v>High season</v>
      </c>
      <c r="K1178" s="117" t="str" cm="1">
        <f t="array" ref="K1178">_xlfn.IFS(AND(H1178="Weekday", J1178="High season"), VLOOKUP(B1178, high_weekday, 2, 0),
    AND(H1178="Saturday", J1178="High season"), VLOOKUP(B1178, high_saturday, 2, 0),
    AND(H1178="Sunday", J1178="High season"), VLOOKUP(B1178, high_sunday, 2, 0),
    AND(H1178="Weekday", J1178="Low season"), VLOOKUP(B1178, low_weekdays, 2, 0),
    AND(H1178="Saturday", J1178="Low season"), VLOOKUP(B1178, low_saturday, 2, 0),
    AND(H1178="Sunday", J1178="Low season"), VLOOKUP(B1178, low_sunday, 2, 0),
    TRUE, "error")</f>
        <v>Peak</v>
      </c>
    </row>
    <row r="1179" spans="1:11" x14ac:dyDescent="0.25">
      <c r="A1179" s="111">
        <v>45163</v>
      </c>
      <c r="B1179" s="86">
        <v>0.375</v>
      </c>
      <c r="C1179" s="91">
        <v>62</v>
      </c>
      <c r="D1179" s="118">
        <v>18</v>
      </c>
      <c r="E1179" s="119">
        <v>0.35416666666666702</v>
      </c>
      <c r="F1179" s="119">
        <v>0.375</v>
      </c>
      <c r="G1179" s="115">
        <f t="shared" si="55"/>
        <v>6</v>
      </c>
      <c r="H1179" s="116" t="str" cm="1">
        <f t="array" ref="H1179">_xlfn.IFS((G1179&gt;=2)*(G1179&lt;=6), "Weekday", G1179=7, "Saturday", G1179=1, "Sunday")</f>
        <v>Weekday</v>
      </c>
      <c r="I1179" s="116">
        <f t="shared" si="56"/>
        <v>8</v>
      </c>
      <c r="J1179" s="116" t="str">
        <f t="shared" si="54"/>
        <v>High season</v>
      </c>
      <c r="K1179" s="117" t="str" cm="1">
        <f t="array" ref="K1179">_xlfn.IFS(AND(H1179="Weekday", J1179="High season"), VLOOKUP(B1179, high_weekday, 2, 0),
    AND(H1179="Saturday", J1179="High season"), VLOOKUP(B1179, high_saturday, 2, 0),
    AND(H1179="Sunday", J1179="High season"), VLOOKUP(B1179, high_sunday, 2, 0),
    AND(H1179="Weekday", J1179="Low season"), VLOOKUP(B1179, low_weekdays, 2, 0),
    AND(H1179="Saturday", J1179="Low season"), VLOOKUP(B1179, low_saturday, 2, 0),
    AND(H1179="Sunday", J1179="Low season"), VLOOKUP(B1179, low_sunday, 2, 0),
    TRUE, "error")</f>
        <v>Peak</v>
      </c>
    </row>
    <row r="1180" spans="1:11" x14ac:dyDescent="0.25">
      <c r="A1180" s="111">
        <v>45163</v>
      </c>
      <c r="B1180" s="86">
        <v>0.39583333333333298</v>
      </c>
      <c r="C1180" s="91">
        <v>82</v>
      </c>
      <c r="D1180" s="118">
        <v>19</v>
      </c>
      <c r="E1180" s="119">
        <v>0.375</v>
      </c>
      <c r="F1180" s="119">
        <v>0.39583333333333298</v>
      </c>
      <c r="G1180" s="115">
        <f t="shared" si="55"/>
        <v>6</v>
      </c>
      <c r="H1180" s="116" t="str" cm="1">
        <f t="array" ref="H1180">_xlfn.IFS((G1180&gt;=2)*(G1180&lt;=6), "Weekday", G1180=7, "Saturday", G1180=1, "Sunday")</f>
        <v>Weekday</v>
      </c>
      <c r="I1180" s="116">
        <f t="shared" si="56"/>
        <v>8</v>
      </c>
      <c r="J1180" s="116" t="str">
        <f t="shared" si="54"/>
        <v>High season</v>
      </c>
      <c r="K1180" s="117" t="str" cm="1">
        <f t="array" ref="K1180">_xlfn.IFS(AND(H1180="Weekday", J1180="High season"), VLOOKUP(B1180, high_weekday, 2, 0),
    AND(H1180="Saturday", J1180="High season"), VLOOKUP(B1180, high_saturday, 2, 0),
    AND(H1180="Sunday", J1180="High season"), VLOOKUP(B1180, high_sunday, 2, 0),
    AND(H1180="Weekday", J1180="Low season"), VLOOKUP(B1180, low_weekdays, 2, 0),
    AND(H1180="Saturday", J1180="Low season"), VLOOKUP(B1180, low_saturday, 2, 0),
    AND(H1180="Sunday", J1180="Low season"), VLOOKUP(B1180, low_sunday, 2, 0),
    TRUE, "error")</f>
        <v>Standard</v>
      </c>
    </row>
    <row r="1181" spans="1:11" x14ac:dyDescent="0.25">
      <c r="A1181" s="111">
        <v>45163</v>
      </c>
      <c r="B1181" s="86">
        <v>0.41666666666666702</v>
      </c>
      <c r="C1181" s="91">
        <v>94</v>
      </c>
      <c r="D1181" s="118">
        <v>20</v>
      </c>
      <c r="E1181" s="119">
        <v>0.39583333333333298</v>
      </c>
      <c r="F1181" s="119">
        <v>0.41666666666666702</v>
      </c>
      <c r="G1181" s="115">
        <f t="shared" si="55"/>
        <v>6</v>
      </c>
      <c r="H1181" s="116" t="str" cm="1">
        <f t="array" ref="H1181">_xlfn.IFS((G1181&gt;=2)*(G1181&lt;=6), "Weekday", G1181=7, "Saturday", G1181=1, "Sunday")</f>
        <v>Weekday</v>
      </c>
      <c r="I1181" s="116">
        <f t="shared" si="56"/>
        <v>8</v>
      </c>
      <c r="J1181" s="116" t="str">
        <f t="shared" si="54"/>
        <v>High season</v>
      </c>
      <c r="K1181" s="117" t="str" cm="1">
        <f t="array" ref="K1181">_xlfn.IFS(AND(H1181="Weekday", J1181="High season"), VLOOKUP(B1181, high_weekday, 2, 0),
    AND(H1181="Saturday", J1181="High season"), VLOOKUP(B1181, high_saturday, 2, 0),
    AND(H1181="Sunday", J1181="High season"), VLOOKUP(B1181, high_sunday, 2, 0),
    AND(H1181="Weekday", J1181="Low season"), VLOOKUP(B1181, low_weekdays, 2, 0),
    AND(H1181="Saturday", J1181="Low season"), VLOOKUP(B1181, low_saturday, 2, 0),
    AND(H1181="Sunday", J1181="Low season"), VLOOKUP(B1181, low_sunday, 2, 0),
    TRUE, "error")</f>
        <v>Standard</v>
      </c>
    </row>
    <row r="1182" spans="1:11" x14ac:dyDescent="0.25">
      <c r="A1182" s="111">
        <v>45163</v>
      </c>
      <c r="B1182" s="86">
        <v>0.4375</v>
      </c>
      <c r="C1182" s="91">
        <v>96</v>
      </c>
      <c r="D1182" s="118">
        <v>21</v>
      </c>
      <c r="E1182" s="119">
        <v>0.41666666666666702</v>
      </c>
      <c r="F1182" s="119">
        <v>0.4375</v>
      </c>
      <c r="G1182" s="115">
        <f t="shared" si="55"/>
        <v>6</v>
      </c>
      <c r="H1182" s="116" t="str" cm="1">
        <f t="array" ref="H1182">_xlfn.IFS((G1182&gt;=2)*(G1182&lt;=6), "Weekday", G1182=7, "Saturday", G1182=1, "Sunday")</f>
        <v>Weekday</v>
      </c>
      <c r="I1182" s="116">
        <f t="shared" si="56"/>
        <v>8</v>
      </c>
      <c r="J1182" s="116" t="str">
        <f t="shared" si="54"/>
        <v>High season</v>
      </c>
      <c r="K1182" s="117" t="str" cm="1">
        <f t="array" ref="K1182">_xlfn.IFS(AND(H1182="Weekday", J1182="High season"), VLOOKUP(B1182, high_weekday, 2, 0),
    AND(H1182="Saturday", J1182="High season"), VLOOKUP(B1182, high_saturday, 2, 0),
    AND(H1182="Sunday", J1182="High season"), VLOOKUP(B1182, high_sunday, 2, 0),
    AND(H1182="Weekday", J1182="Low season"), VLOOKUP(B1182, low_weekdays, 2, 0),
    AND(H1182="Saturday", J1182="Low season"), VLOOKUP(B1182, low_saturday, 2, 0),
    AND(H1182="Sunday", J1182="Low season"), VLOOKUP(B1182, low_sunday, 2, 0),
    TRUE, "error")</f>
        <v>Standard</v>
      </c>
    </row>
    <row r="1183" spans="1:11" x14ac:dyDescent="0.25">
      <c r="A1183" s="111">
        <v>45163</v>
      </c>
      <c r="B1183" s="86">
        <v>0.45833333333333298</v>
      </c>
      <c r="C1183" s="91">
        <v>100</v>
      </c>
      <c r="D1183" s="118">
        <v>22</v>
      </c>
      <c r="E1183" s="119">
        <v>0.4375</v>
      </c>
      <c r="F1183" s="119">
        <v>0.45833333333333298</v>
      </c>
      <c r="G1183" s="115">
        <f t="shared" si="55"/>
        <v>6</v>
      </c>
      <c r="H1183" s="116" t="str" cm="1">
        <f t="array" ref="H1183">_xlfn.IFS((G1183&gt;=2)*(G1183&lt;=6), "Weekday", G1183=7, "Saturday", G1183=1, "Sunday")</f>
        <v>Weekday</v>
      </c>
      <c r="I1183" s="116">
        <f t="shared" si="56"/>
        <v>8</v>
      </c>
      <c r="J1183" s="116" t="str">
        <f t="shared" si="54"/>
        <v>High season</v>
      </c>
      <c r="K1183" s="117" t="str" cm="1">
        <f t="array" ref="K1183">_xlfn.IFS(AND(H1183="Weekday", J1183="High season"), VLOOKUP(B1183, high_weekday, 2, 0),
    AND(H1183="Saturday", J1183="High season"), VLOOKUP(B1183, high_saturday, 2, 0),
    AND(H1183="Sunday", J1183="High season"), VLOOKUP(B1183, high_sunday, 2, 0),
    AND(H1183="Weekday", J1183="Low season"), VLOOKUP(B1183, low_weekdays, 2, 0),
    AND(H1183="Saturday", J1183="Low season"), VLOOKUP(B1183, low_saturday, 2, 0),
    AND(H1183="Sunday", J1183="Low season"), VLOOKUP(B1183, low_sunday, 2, 0),
    TRUE, "error")</f>
        <v>Standard</v>
      </c>
    </row>
    <row r="1184" spans="1:11" x14ac:dyDescent="0.25">
      <c r="A1184" s="111">
        <v>45163</v>
      </c>
      <c r="B1184" s="86">
        <v>0.47916666666666702</v>
      </c>
      <c r="C1184" s="91">
        <v>25</v>
      </c>
      <c r="D1184" s="118">
        <v>23</v>
      </c>
      <c r="E1184" s="119">
        <v>0.45833333333333298</v>
      </c>
      <c r="F1184" s="119">
        <v>0.47916666666666702</v>
      </c>
      <c r="G1184" s="115">
        <f t="shared" si="55"/>
        <v>6</v>
      </c>
      <c r="H1184" s="116" t="str" cm="1">
        <f t="array" ref="H1184">_xlfn.IFS((G1184&gt;=2)*(G1184&lt;=6), "Weekday", G1184=7, "Saturday", G1184=1, "Sunday")</f>
        <v>Weekday</v>
      </c>
      <c r="I1184" s="116">
        <f t="shared" si="56"/>
        <v>8</v>
      </c>
      <c r="J1184" s="116" t="str">
        <f t="shared" si="54"/>
        <v>High season</v>
      </c>
      <c r="K1184" s="117" t="str" cm="1">
        <f t="array" ref="K1184">_xlfn.IFS(AND(H1184="Weekday", J1184="High season"), VLOOKUP(B1184, high_weekday, 2, 0),
    AND(H1184="Saturday", J1184="High season"), VLOOKUP(B1184, high_saturday, 2, 0),
    AND(H1184="Sunday", J1184="High season"), VLOOKUP(B1184, high_sunday, 2, 0),
    AND(H1184="Weekday", J1184="Low season"), VLOOKUP(B1184, low_weekdays, 2, 0),
    AND(H1184="Saturday", J1184="Low season"), VLOOKUP(B1184, low_saturday, 2, 0),
    AND(H1184="Sunday", J1184="Low season"), VLOOKUP(B1184, low_sunday, 2, 0),
    TRUE, "error")</f>
        <v>Standard</v>
      </c>
    </row>
    <row r="1185" spans="1:11" x14ac:dyDescent="0.25">
      <c r="A1185" s="111">
        <v>45163</v>
      </c>
      <c r="B1185" s="86">
        <v>0.5</v>
      </c>
      <c r="C1185" s="91">
        <v>84</v>
      </c>
      <c r="D1185" s="118">
        <v>24</v>
      </c>
      <c r="E1185" s="119">
        <v>0.47916666666666702</v>
      </c>
      <c r="F1185" s="119">
        <v>0.5</v>
      </c>
      <c r="G1185" s="115">
        <f t="shared" si="55"/>
        <v>6</v>
      </c>
      <c r="H1185" s="116" t="str" cm="1">
        <f t="array" ref="H1185">_xlfn.IFS((G1185&gt;=2)*(G1185&lt;=6), "Weekday", G1185=7, "Saturday", G1185=1, "Sunday")</f>
        <v>Weekday</v>
      </c>
      <c r="I1185" s="116">
        <f t="shared" si="56"/>
        <v>8</v>
      </c>
      <c r="J1185" s="116" t="str">
        <f t="shared" si="54"/>
        <v>High season</v>
      </c>
      <c r="K1185" s="117" t="str" cm="1">
        <f t="array" ref="K1185">_xlfn.IFS(AND(H1185="Weekday", J1185="High season"), VLOOKUP(B1185, high_weekday, 2, 0),
    AND(H1185="Saturday", J1185="High season"), VLOOKUP(B1185, high_saturday, 2, 0),
    AND(H1185="Sunday", J1185="High season"), VLOOKUP(B1185, high_sunday, 2, 0),
    AND(H1185="Weekday", J1185="Low season"), VLOOKUP(B1185, low_weekdays, 2, 0),
    AND(H1185="Saturday", J1185="Low season"), VLOOKUP(B1185, low_saturday, 2, 0),
    AND(H1185="Sunday", J1185="Low season"), VLOOKUP(B1185, low_sunday, 2, 0),
    TRUE, "error")</f>
        <v>Standard</v>
      </c>
    </row>
    <row r="1186" spans="1:11" x14ac:dyDescent="0.25">
      <c r="A1186" s="111">
        <v>45163</v>
      </c>
      <c r="B1186" s="86">
        <v>0.52083333333333304</v>
      </c>
      <c r="C1186" s="91">
        <v>94</v>
      </c>
      <c r="D1186" s="118">
        <v>25</v>
      </c>
      <c r="E1186" s="119">
        <v>0.5</v>
      </c>
      <c r="F1186" s="119">
        <v>0.52083333333333304</v>
      </c>
      <c r="G1186" s="115">
        <f t="shared" si="55"/>
        <v>6</v>
      </c>
      <c r="H1186" s="116" t="str" cm="1">
        <f t="array" ref="H1186">_xlfn.IFS((G1186&gt;=2)*(G1186&lt;=6), "Weekday", G1186=7, "Saturday", G1186=1, "Sunday")</f>
        <v>Weekday</v>
      </c>
      <c r="I1186" s="116">
        <f t="shared" si="56"/>
        <v>8</v>
      </c>
      <c r="J1186" s="116" t="str">
        <f t="shared" si="54"/>
        <v>High season</v>
      </c>
      <c r="K1186" s="117" t="str" cm="1">
        <f t="array" ref="K1186">_xlfn.IFS(AND(H1186="Weekday", J1186="High season"), VLOOKUP(B1186, high_weekday, 2, 0),
    AND(H1186="Saturday", J1186="High season"), VLOOKUP(B1186, high_saturday, 2, 0),
    AND(H1186="Sunday", J1186="High season"), VLOOKUP(B1186, high_sunday, 2, 0),
    AND(H1186="Weekday", J1186="Low season"), VLOOKUP(B1186, low_weekdays, 2, 0),
    AND(H1186="Saturday", J1186="Low season"), VLOOKUP(B1186, low_saturday, 2, 0),
    AND(H1186="Sunday", J1186="Low season"), VLOOKUP(B1186, low_sunday, 2, 0),
    TRUE, "error")</f>
        <v>Standard</v>
      </c>
    </row>
    <row r="1187" spans="1:11" x14ac:dyDescent="0.25">
      <c r="A1187" s="111">
        <v>45163</v>
      </c>
      <c r="B1187" s="86">
        <v>0.54166666666666696</v>
      </c>
      <c r="C1187" s="91">
        <v>83</v>
      </c>
      <c r="D1187" s="118">
        <v>26</v>
      </c>
      <c r="E1187" s="119">
        <v>0.52083333333333304</v>
      </c>
      <c r="F1187" s="119">
        <v>0.54166666666666696</v>
      </c>
      <c r="G1187" s="115">
        <f t="shared" si="55"/>
        <v>6</v>
      </c>
      <c r="H1187" s="116" t="str" cm="1">
        <f t="array" ref="H1187">_xlfn.IFS((G1187&gt;=2)*(G1187&lt;=6), "Weekday", G1187=7, "Saturday", G1187=1, "Sunday")</f>
        <v>Weekday</v>
      </c>
      <c r="I1187" s="116">
        <f t="shared" si="56"/>
        <v>8</v>
      </c>
      <c r="J1187" s="116" t="str">
        <f t="shared" si="54"/>
        <v>High season</v>
      </c>
      <c r="K1187" s="117" t="str" cm="1">
        <f t="array" ref="K1187">_xlfn.IFS(AND(H1187="Weekday", J1187="High season"), VLOOKUP(B1187, high_weekday, 2, 0),
    AND(H1187="Saturday", J1187="High season"), VLOOKUP(B1187, high_saturday, 2, 0),
    AND(H1187="Sunday", J1187="High season"), VLOOKUP(B1187, high_sunday, 2, 0),
    AND(H1187="Weekday", J1187="Low season"), VLOOKUP(B1187, low_weekdays, 2, 0),
    AND(H1187="Saturday", J1187="Low season"), VLOOKUP(B1187, low_saturday, 2, 0),
    AND(H1187="Sunday", J1187="Low season"), VLOOKUP(B1187, low_sunday, 2, 0),
    TRUE, "error")</f>
        <v>Standard</v>
      </c>
    </row>
    <row r="1188" spans="1:11" x14ac:dyDescent="0.25">
      <c r="A1188" s="111">
        <v>45163</v>
      </c>
      <c r="B1188" s="86">
        <v>0.5625</v>
      </c>
      <c r="C1188" s="91">
        <v>73</v>
      </c>
      <c r="D1188" s="118">
        <v>27</v>
      </c>
      <c r="E1188" s="119">
        <v>0.54166666666666696</v>
      </c>
      <c r="F1188" s="119">
        <v>0.5625</v>
      </c>
      <c r="G1188" s="115">
        <f t="shared" si="55"/>
        <v>6</v>
      </c>
      <c r="H1188" s="116" t="str" cm="1">
        <f t="array" ref="H1188">_xlfn.IFS((G1188&gt;=2)*(G1188&lt;=6), "Weekday", G1188=7, "Saturday", G1188=1, "Sunday")</f>
        <v>Weekday</v>
      </c>
      <c r="I1188" s="116">
        <f t="shared" si="56"/>
        <v>8</v>
      </c>
      <c r="J1188" s="116" t="str">
        <f t="shared" si="54"/>
        <v>High season</v>
      </c>
      <c r="K1188" s="117" t="str" cm="1">
        <f t="array" ref="K1188">_xlfn.IFS(AND(H1188="Weekday", J1188="High season"), VLOOKUP(B1188, high_weekday, 2, 0),
    AND(H1188="Saturday", J1188="High season"), VLOOKUP(B1188, high_saturday, 2, 0),
    AND(H1188="Sunday", J1188="High season"), VLOOKUP(B1188, high_sunday, 2, 0),
    AND(H1188="Weekday", J1188="Low season"), VLOOKUP(B1188, low_weekdays, 2, 0),
    AND(H1188="Saturday", J1188="Low season"), VLOOKUP(B1188, low_saturday, 2, 0),
    AND(H1188="Sunday", J1188="Low season"), VLOOKUP(B1188, low_sunday, 2, 0),
    TRUE, "error")</f>
        <v>Standard</v>
      </c>
    </row>
    <row r="1189" spans="1:11" x14ac:dyDescent="0.25">
      <c r="A1189" s="111">
        <v>45163</v>
      </c>
      <c r="B1189" s="86">
        <v>0.58333333333333304</v>
      </c>
      <c r="C1189" s="91">
        <v>99</v>
      </c>
      <c r="D1189" s="118">
        <v>28</v>
      </c>
      <c r="E1189" s="119">
        <v>0.5625</v>
      </c>
      <c r="F1189" s="119">
        <v>0.58333333333333304</v>
      </c>
      <c r="G1189" s="115">
        <f t="shared" si="55"/>
        <v>6</v>
      </c>
      <c r="H1189" s="116" t="str" cm="1">
        <f t="array" ref="H1189">_xlfn.IFS((G1189&gt;=2)*(G1189&lt;=6), "Weekday", G1189=7, "Saturday", G1189=1, "Sunday")</f>
        <v>Weekday</v>
      </c>
      <c r="I1189" s="116">
        <f t="shared" si="56"/>
        <v>8</v>
      </c>
      <c r="J1189" s="116" t="str">
        <f t="shared" si="54"/>
        <v>High season</v>
      </c>
      <c r="K1189" s="117" t="str" cm="1">
        <f t="array" ref="K1189">_xlfn.IFS(AND(H1189="Weekday", J1189="High season"), VLOOKUP(B1189, high_weekday, 2, 0),
    AND(H1189="Saturday", J1189="High season"), VLOOKUP(B1189, high_saturday, 2, 0),
    AND(H1189="Sunday", J1189="High season"), VLOOKUP(B1189, high_sunday, 2, 0),
    AND(H1189="Weekday", J1189="Low season"), VLOOKUP(B1189, low_weekdays, 2, 0),
    AND(H1189="Saturday", J1189="Low season"), VLOOKUP(B1189, low_saturday, 2, 0),
    AND(H1189="Sunday", J1189="Low season"), VLOOKUP(B1189, low_sunday, 2, 0),
    TRUE, "error")</f>
        <v>Standard</v>
      </c>
    </row>
    <row r="1190" spans="1:11" x14ac:dyDescent="0.25">
      <c r="A1190" s="111">
        <v>45163</v>
      </c>
      <c r="B1190" s="86">
        <v>0.60416666666666696</v>
      </c>
      <c r="C1190" s="91">
        <v>46</v>
      </c>
      <c r="D1190" s="118">
        <v>29</v>
      </c>
      <c r="E1190" s="119">
        <v>0.58333333333333304</v>
      </c>
      <c r="F1190" s="119">
        <v>0.60416666666666696</v>
      </c>
      <c r="G1190" s="115">
        <f t="shared" si="55"/>
        <v>6</v>
      </c>
      <c r="H1190" s="116" t="str" cm="1">
        <f t="array" ref="H1190">_xlfn.IFS((G1190&gt;=2)*(G1190&lt;=6), "Weekday", G1190=7, "Saturday", G1190=1, "Sunday")</f>
        <v>Weekday</v>
      </c>
      <c r="I1190" s="116">
        <f t="shared" si="56"/>
        <v>8</v>
      </c>
      <c r="J1190" s="116" t="str">
        <f t="shared" si="54"/>
        <v>High season</v>
      </c>
      <c r="K1190" s="117" t="str" cm="1">
        <f t="array" ref="K1190">_xlfn.IFS(AND(H1190="Weekday", J1190="High season"), VLOOKUP(B1190, high_weekday, 2, 0),
    AND(H1190="Saturday", J1190="High season"), VLOOKUP(B1190, high_saturday, 2, 0),
    AND(H1190="Sunday", J1190="High season"), VLOOKUP(B1190, high_sunday, 2, 0),
    AND(H1190="Weekday", J1190="Low season"), VLOOKUP(B1190, low_weekdays, 2, 0),
    AND(H1190="Saturday", J1190="Low season"), VLOOKUP(B1190, low_saturday, 2, 0),
    AND(H1190="Sunday", J1190="Low season"), VLOOKUP(B1190, low_sunday, 2, 0),
    TRUE, "error")</f>
        <v>Standard</v>
      </c>
    </row>
    <row r="1191" spans="1:11" x14ac:dyDescent="0.25">
      <c r="A1191" s="111">
        <v>45163</v>
      </c>
      <c r="B1191" s="86">
        <v>0.625</v>
      </c>
      <c r="C1191" s="91">
        <v>88</v>
      </c>
      <c r="D1191" s="118">
        <v>30</v>
      </c>
      <c r="E1191" s="119">
        <v>0.60416666666666696</v>
      </c>
      <c r="F1191" s="119">
        <v>0.625</v>
      </c>
      <c r="G1191" s="115">
        <f t="shared" si="55"/>
        <v>6</v>
      </c>
      <c r="H1191" s="116" t="str" cm="1">
        <f t="array" ref="H1191">_xlfn.IFS((G1191&gt;=2)*(G1191&lt;=6), "Weekday", G1191=7, "Saturday", G1191=1, "Sunday")</f>
        <v>Weekday</v>
      </c>
      <c r="I1191" s="116">
        <f t="shared" si="56"/>
        <v>8</v>
      </c>
      <c r="J1191" s="116" t="str">
        <f t="shared" si="54"/>
        <v>High season</v>
      </c>
      <c r="K1191" s="117" t="str" cm="1">
        <f t="array" ref="K1191">_xlfn.IFS(AND(H1191="Weekday", J1191="High season"), VLOOKUP(B1191, high_weekday, 2, 0),
    AND(H1191="Saturday", J1191="High season"), VLOOKUP(B1191, high_saturday, 2, 0),
    AND(H1191="Sunday", J1191="High season"), VLOOKUP(B1191, high_sunday, 2, 0),
    AND(H1191="Weekday", J1191="Low season"), VLOOKUP(B1191, low_weekdays, 2, 0),
    AND(H1191="Saturday", J1191="Low season"), VLOOKUP(B1191, low_saturday, 2, 0),
    AND(H1191="Sunday", J1191="Low season"), VLOOKUP(B1191, low_sunday, 2, 0),
    TRUE, "error")</f>
        <v>Standard</v>
      </c>
    </row>
    <row r="1192" spans="1:11" x14ac:dyDescent="0.25">
      <c r="A1192" s="111">
        <v>45163</v>
      </c>
      <c r="B1192" s="86">
        <v>0.64583333333333304</v>
      </c>
      <c r="C1192" s="91">
        <v>97</v>
      </c>
      <c r="D1192" s="118">
        <v>31</v>
      </c>
      <c r="E1192" s="119">
        <v>0.625</v>
      </c>
      <c r="F1192" s="119">
        <v>0.64583333333333304</v>
      </c>
      <c r="G1192" s="115">
        <f t="shared" si="55"/>
        <v>6</v>
      </c>
      <c r="H1192" s="116" t="str" cm="1">
        <f t="array" ref="H1192">_xlfn.IFS((G1192&gt;=2)*(G1192&lt;=6), "Weekday", G1192=7, "Saturday", G1192=1, "Sunday")</f>
        <v>Weekday</v>
      </c>
      <c r="I1192" s="116">
        <f t="shared" si="56"/>
        <v>8</v>
      </c>
      <c r="J1192" s="116" t="str">
        <f t="shared" si="54"/>
        <v>High season</v>
      </c>
      <c r="K1192" s="117" t="str" cm="1">
        <f t="array" ref="K1192">_xlfn.IFS(AND(H1192="Weekday", J1192="High season"), VLOOKUP(B1192, high_weekday, 2, 0),
    AND(H1192="Saturday", J1192="High season"), VLOOKUP(B1192, high_saturday, 2, 0),
    AND(H1192="Sunday", J1192="High season"), VLOOKUP(B1192, high_sunday, 2, 0),
    AND(H1192="Weekday", J1192="Low season"), VLOOKUP(B1192, low_weekdays, 2, 0),
    AND(H1192="Saturday", J1192="Low season"), VLOOKUP(B1192, low_saturday, 2, 0),
    AND(H1192="Sunday", J1192="Low season"), VLOOKUP(B1192, low_sunday, 2, 0),
    TRUE, "error")</f>
        <v>Standard</v>
      </c>
    </row>
    <row r="1193" spans="1:11" x14ac:dyDescent="0.25">
      <c r="A1193" s="111">
        <v>45163</v>
      </c>
      <c r="B1193" s="86">
        <v>0.66666666666666696</v>
      </c>
      <c r="C1193" s="91">
        <v>57</v>
      </c>
      <c r="D1193" s="118">
        <v>32</v>
      </c>
      <c r="E1193" s="119">
        <v>0.64583333333333304</v>
      </c>
      <c r="F1193" s="119">
        <v>0.66666666666666696</v>
      </c>
      <c r="G1193" s="115">
        <f t="shared" si="55"/>
        <v>6</v>
      </c>
      <c r="H1193" s="116" t="str" cm="1">
        <f t="array" ref="H1193">_xlfn.IFS((G1193&gt;=2)*(G1193&lt;=6), "Weekday", G1193=7, "Saturday", G1193=1, "Sunday")</f>
        <v>Weekday</v>
      </c>
      <c r="I1193" s="116">
        <f t="shared" si="56"/>
        <v>8</v>
      </c>
      <c r="J1193" s="116" t="str">
        <f t="shared" si="54"/>
        <v>High season</v>
      </c>
      <c r="K1193" s="117" t="str" cm="1">
        <f t="array" ref="K1193">_xlfn.IFS(AND(H1193="Weekday", J1193="High season"), VLOOKUP(B1193, high_weekday, 2, 0),
    AND(H1193="Saturday", J1193="High season"), VLOOKUP(B1193, high_saturday, 2, 0),
    AND(H1193="Sunday", J1193="High season"), VLOOKUP(B1193, high_sunday, 2, 0),
    AND(H1193="Weekday", J1193="Low season"), VLOOKUP(B1193, low_weekdays, 2, 0),
    AND(H1193="Saturday", J1193="Low season"), VLOOKUP(B1193, low_saturday, 2, 0),
    AND(H1193="Sunday", J1193="Low season"), VLOOKUP(B1193, low_sunday, 2, 0),
    TRUE, "error")</f>
        <v>Standard</v>
      </c>
    </row>
    <row r="1194" spans="1:11" x14ac:dyDescent="0.25">
      <c r="A1194" s="111">
        <v>45163</v>
      </c>
      <c r="B1194" s="86">
        <v>0.6875</v>
      </c>
      <c r="C1194" s="91">
        <v>70</v>
      </c>
      <c r="D1194" s="118">
        <v>33</v>
      </c>
      <c r="E1194" s="119">
        <v>0.66666666666666696</v>
      </c>
      <c r="F1194" s="119">
        <v>0.6875</v>
      </c>
      <c r="G1194" s="115">
        <f t="shared" si="55"/>
        <v>6</v>
      </c>
      <c r="H1194" s="116" t="str" cm="1">
        <f t="array" ref="H1194">_xlfn.IFS((G1194&gt;=2)*(G1194&lt;=6), "Weekday", G1194=7, "Saturday", G1194=1, "Sunday")</f>
        <v>Weekday</v>
      </c>
      <c r="I1194" s="116">
        <f t="shared" si="56"/>
        <v>8</v>
      </c>
      <c r="J1194" s="116" t="str">
        <f t="shared" si="54"/>
        <v>High season</v>
      </c>
      <c r="K1194" s="117" t="str" cm="1">
        <f t="array" ref="K1194">_xlfn.IFS(AND(H1194="Weekday", J1194="High season"), VLOOKUP(B1194, high_weekday, 2, 0),
    AND(H1194="Saturday", J1194="High season"), VLOOKUP(B1194, high_saturday, 2, 0),
    AND(H1194="Sunday", J1194="High season"), VLOOKUP(B1194, high_sunday, 2, 0),
    AND(H1194="Weekday", J1194="Low season"), VLOOKUP(B1194, low_weekdays, 2, 0),
    AND(H1194="Saturday", J1194="Low season"), VLOOKUP(B1194, low_saturday, 2, 0),
    AND(H1194="Sunday", J1194="Low season"), VLOOKUP(B1194, low_sunday, 2, 0),
    TRUE, "error")</f>
        <v>Standard</v>
      </c>
    </row>
    <row r="1195" spans="1:11" x14ac:dyDescent="0.25">
      <c r="A1195" s="111">
        <v>45163</v>
      </c>
      <c r="B1195" s="86">
        <v>0.70833333333333304</v>
      </c>
      <c r="C1195" s="91">
        <v>17</v>
      </c>
      <c r="D1195" s="118">
        <v>34</v>
      </c>
      <c r="E1195" s="119">
        <v>0.6875</v>
      </c>
      <c r="F1195" s="119">
        <v>0.70833333333333304</v>
      </c>
      <c r="G1195" s="115">
        <f t="shared" si="55"/>
        <v>6</v>
      </c>
      <c r="H1195" s="116" t="str" cm="1">
        <f t="array" ref="H1195">_xlfn.IFS((G1195&gt;=2)*(G1195&lt;=6), "Weekday", G1195=7, "Saturday", G1195=1, "Sunday")</f>
        <v>Weekday</v>
      </c>
      <c r="I1195" s="116">
        <f t="shared" si="56"/>
        <v>8</v>
      </c>
      <c r="J1195" s="116" t="str">
        <f t="shared" si="54"/>
        <v>High season</v>
      </c>
      <c r="K1195" s="117" t="str" cm="1">
        <f t="array" ref="K1195">_xlfn.IFS(AND(H1195="Weekday", J1195="High season"), VLOOKUP(B1195, high_weekday, 2, 0),
    AND(H1195="Saturday", J1195="High season"), VLOOKUP(B1195, high_saturday, 2, 0),
    AND(H1195="Sunday", J1195="High season"), VLOOKUP(B1195, high_sunday, 2, 0),
    AND(H1195="Weekday", J1195="Low season"), VLOOKUP(B1195, low_weekdays, 2, 0),
    AND(H1195="Saturday", J1195="Low season"), VLOOKUP(B1195, low_saturday, 2, 0),
    AND(H1195="Sunday", J1195="Low season"), VLOOKUP(B1195, low_sunday, 2, 0),
    TRUE, "error")</f>
        <v>Standard</v>
      </c>
    </row>
    <row r="1196" spans="1:11" x14ac:dyDescent="0.25">
      <c r="A1196" s="111">
        <v>45163</v>
      </c>
      <c r="B1196" s="86">
        <v>0.72916666666666696</v>
      </c>
      <c r="C1196" s="91">
        <v>43</v>
      </c>
      <c r="D1196" s="118">
        <v>35</v>
      </c>
      <c r="E1196" s="119">
        <v>0.70833333333333304</v>
      </c>
      <c r="F1196" s="119">
        <v>0.72916666666666696</v>
      </c>
      <c r="G1196" s="115">
        <f t="shared" si="55"/>
        <v>6</v>
      </c>
      <c r="H1196" s="116" t="str" cm="1">
        <f t="array" ref="H1196">_xlfn.IFS((G1196&gt;=2)*(G1196&lt;=6), "Weekday", G1196=7, "Saturday", G1196=1, "Sunday")</f>
        <v>Weekday</v>
      </c>
      <c r="I1196" s="116">
        <f t="shared" si="56"/>
        <v>8</v>
      </c>
      <c r="J1196" s="116" t="str">
        <f t="shared" si="54"/>
        <v>High season</v>
      </c>
      <c r="K1196" s="117" t="str" cm="1">
        <f t="array" ref="K1196">_xlfn.IFS(AND(H1196="Weekday", J1196="High season"), VLOOKUP(B1196, high_weekday, 2, 0),
    AND(H1196="Saturday", J1196="High season"), VLOOKUP(B1196, high_saturday, 2, 0),
    AND(H1196="Sunday", J1196="High season"), VLOOKUP(B1196, high_sunday, 2, 0),
    AND(H1196="Weekday", J1196="Low season"), VLOOKUP(B1196, low_weekdays, 2, 0),
    AND(H1196="Saturday", J1196="Low season"), VLOOKUP(B1196, low_saturday, 2, 0),
    AND(H1196="Sunday", J1196="Low season"), VLOOKUP(B1196, low_sunday, 2, 0),
    TRUE, "error")</f>
        <v>Peak</v>
      </c>
    </row>
    <row r="1197" spans="1:11" x14ac:dyDescent="0.25">
      <c r="A1197" s="111">
        <v>45163</v>
      </c>
      <c r="B1197" s="86">
        <v>0.75</v>
      </c>
      <c r="C1197" s="91">
        <v>58</v>
      </c>
      <c r="D1197" s="118">
        <v>36</v>
      </c>
      <c r="E1197" s="119">
        <v>0.72916666666666696</v>
      </c>
      <c r="F1197" s="119">
        <v>0.75</v>
      </c>
      <c r="G1197" s="115">
        <f t="shared" si="55"/>
        <v>6</v>
      </c>
      <c r="H1197" s="116" t="str" cm="1">
        <f t="array" ref="H1197">_xlfn.IFS((G1197&gt;=2)*(G1197&lt;=6), "Weekday", G1197=7, "Saturday", G1197=1, "Sunday")</f>
        <v>Weekday</v>
      </c>
      <c r="I1197" s="116">
        <f t="shared" si="56"/>
        <v>8</v>
      </c>
      <c r="J1197" s="116" t="str">
        <f t="shared" si="54"/>
        <v>High season</v>
      </c>
      <c r="K1197" s="117" t="str" cm="1">
        <f t="array" ref="K1197">_xlfn.IFS(AND(H1197="Weekday", J1197="High season"), VLOOKUP(B1197, high_weekday, 2, 0),
    AND(H1197="Saturday", J1197="High season"), VLOOKUP(B1197, high_saturday, 2, 0),
    AND(H1197="Sunday", J1197="High season"), VLOOKUP(B1197, high_sunday, 2, 0),
    AND(H1197="Weekday", J1197="Low season"), VLOOKUP(B1197, low_weekdays, 2, 0),
    AND(H1197="Saturday", J1197="Low season"), VLOOKUP(B1197, low_saturday, 2, 0),
    AND(H1197="Sunday", J1197="Low season"), VLOOKUP(B1197, low_sunday, 2, 0),
    TRUE, "error")</f>
        <v>Peak</v>
      </c>
    </row>
    <row r="1198" spans="1:11" x14ac:dyDescent="0.25">
      <c r="A1198" s="111">
        <v>45163</v>
      </c>
      <c r="B1198" s="86">
        <v>0.77083333333333304</v>
      </c>
      <c r="C1198" s="91">
        <v>83</v>
      </c>
      <c r="D1198" s="118">
        <v>37</v>
      </c>
      <c r="E1198" s="119">
        <v>0.75</v>
      </c>
      <c r="F1198" s="119">
        <v>0.77083333333333304</v>
      </c>
      <c r="G1198" s="115">
        <f t="shared" si="55"/>
        <v>6</v>
      </c>
      <c r="H1198" s="116" t="str" cm="1">
        <f t="array" ref="H1198">_xlfn.IFS((G1198&gt;=2)*(G1198&lt;=6), "Weekday", G1198=7, "Saturday", G1198=1, "Sunday")</f>
        <v>Weekday</v>
      </c>
      <c r="I1198" s="116">
        <f t="shared" si="56"/>
        <v>8</v>
      </c>
      <c r="J1198" s="116" t="str">
        <f t="shared" si="54"/>
        <v>High season</v>
      </c>
      <c r="K1198" s="117" t="str" cm="1">
        <f t="array" ref="K1198">_xlfn.IFS(AND(H1198="Weekday", J1198="High season"), VLOOKUP(B1198, high_weekday, 2, 0),
    AND(H1198="Saturday", J1198="High season"), VLOOKUP(B1198, high_saturday, 2, 0),
    AND(H1198="Sunday", J1198="High season"), VLOOKUP(B1198, high_sunday, 2, 0),
    AND(H1198="Weekday", J1198="Low season"), VLOOKUP(B1198, low_weekdays, 2, 0),
    AND(H1198="Saturday", J1198="Low season"), VLOOKUP(B1198, low_saturday, 2, 0),
    AND(H1198="Sunday", J1198="Low season"), VLOOKUP(B1198, low_sunday, 2, 0),
    TRUE, "error")</f>
        <v>Peak</v>
      </c>
    </row>
    <row r="1199" spans="1:11" x14ac:dyDescent="0.25">
      <c r="A1199" s="111">
        <v>45163</v>
      </c>
      <c r="B1199" s="86">
        <v>0.79166666666666696</v>
      </c>
      <c r="C1199" s="91">
        <v>96</v>
      </c>
      <c r="D1199" s="118">
        <v>38</v>
      </c>
      <c r="E1199" s="119">
        <v>0.77083333333333304</v>
      </c>
      <c r="F1199" s="119">
        <v>0.79166666666666696</v>
      </c>
      <c r="G1199" s="115">
        <f t="shared" si="55"/>
        <v>6</v>
      </c>
      <c r="H1199" s="116" t="str" cm="1">
        <f t="array" ref="H1199">_xlfn.IFS((G1199&gt;=2)*(G1199&lt;=6), "Weekday", G1199=7, "Saturday", G1199=1, "Sunday")</f>
        <v>Weekday</v>
      </c>
      <c r="I1199" s="116">
        <f t="shared" si="56"/>
        <v>8</v>
      </c>
      <c r="J1199" s="116" t="str">
        <f t="shared" si="54"/>
        <v>High season</v>
      </c>
      <c r="K1199" s="117" t="str" cm="1">
        <f t="array" ref="K1199">_xlfn.IFS(AND(H1199="Weekday", J1199="High season"), VLOOKUP(B1199, high_weekday, 2, 0),
    AND(H1199="Saturday", J1199="High season"), VLOOKUP(B1199, high_saturday, 2, 0),
    AND(H1199="Sunday", J1199="High season"), VLOOKUP(B1199, high_sunday, 2, 0),
    AND(H1199="Weekday", J1199="Low season"), VLOOKUP(B1199, low_weekdays, 2, 0),
    AND(H1199="Saturday", J1199="Low season"), VLOOKUP(B1199, low_saturday, 2, 0),
    AND(H1199="Sunday", J1199="Low season"), VLOOKUP(B1199, low_sunday, 2, 0),
    TRUE, "error")</f>
        <v>Peak</v>
      </c>
    </row>
    <row r="1200" spans="1:11" x14ac:dyDescent="0.25">
      <c r="A1200" s="111">
        <v>45163</v>
      </c>
      <c r="B1200" s="86">
        <v>0.8125</v>
      </c>
      <c r="C1200" s="91">
        <v>86</v>
      </c>
      <c r="D1200" s="118">
        <v>39</v>
      </c>
      <c r="E1200" s="119">
        <v>0.79166666666666696</v>
      </c>
      <c r="F1200" s="119">
        <v>0.8125</v>
      </c>
      <c r="G1200" s="115">
        <f t="shared" si="55"/>
        <v>6</v>
      </c>
      <c r="H1200" s="116" t="str" cm="1">
        <f t="array" ref="H1200">_xlfn.IFS((G1200&gt;=2)*(G1200&lt;=6), "Weekday", G1200=7, "Saturday", G1200=1, "Sunday")</f>
        <v>Weekday</v>
      </c>
      <c r="I1200" s="116">
        <f t="shared" si="56"/>
        <v>8</v>
      </c>
      <c r="J1200" s="116" t="str">
        <f t="shared" si="54"/>
        <v>High season</v>
      </c>
      <c r="K1200" s="117" t="str" cm="1">
        <f t="array" ref="K1200">_xlfn.IFS(AND(H1200="Weekday", J1200="High season"), VLOOKUP(B1200, high_weekday, 2, 0),
    AND(H1200="Saturday", J1200="High season"), VLOOKUP(B1200, high_saturday, 2, 0),
    AND(H1200="Sunday", J1200="High season"), VLOOKUP(B1200, high_sunday, 2, 0),
    AND(H1200="Weekday", J1200="Low season"), VLOOKUP(B1200, low_weekdays, 2, 0),
    AND(H1200="Saturday", J1200="Low season"), VLOOKUP(B1200, low_saturday, 2, 0),
    AND(H1200="Sunday", J1200="Low season"), VLOOKUP(B1200, low_sunday, 2, 0),
    TRUE, "error")</f>
        <v>Standard</v>
      </c>
    </row>
    <row r="1201" spans="1:11" x14ac:dyDescent="0.25">
      <c r="A1201" s="111">
        <v>45163</v>
      </c>
      <c r="B1201" s="86">
        <v>0.83333333333333304</v>
      </c>
      <c r="C1201" s="91">
        <v>72</v>
      </c>
      <c r="D1201" s="118">
        <v>40</v>
      </c>
      <c r="E1201" s="119">
        <v>0.8125</v>
      </c>
      <c r="F1201" s="119">
        <v>0.83333333333333304</v>
      </c>
      <c r="G1201" s="115">
        <f t="shared" si="55"/>
        <v>6</v>
      </c>
      <c r="H1201" s="116" t="str" cm="1">
        <f t="array" ref="H1201">_xlfn.IFS((G1201&gt;=2)*(G1201&lt;=6), "Weekday", G1201=7, "Saturday", G1201=1, "Sunday")</f>
        <v>Weekday</v>
      </c>
      <c r="I1201" s="116">
        <f t="shared" si="56"/>
        <v>8</v>
      </c>
      <c r="J1201" s="116" t="str">
        <f t="shared" si="54"/>
        <v>High season</v>
      </c>
      <c r="K1201" s="117" t="str" cm="1">
        <f t="array" ref="K1201">_xlfn.IFS(AND(H1201="Weekday", J1201="High season"), VLOOKUP(B1201, high_weekday, 2, 0),
    AND(H1201="Saturday", J1201="High season"), VLOOKUP(B1201, high_saturday, 2, 0),
    AND(H1201="Sunday", J1201="High season"), VLOOKUP(B1201, high_sunday, 2, 0),
    AND(H1201="Weekday", J1201="Low season"), VLOOKUP(B1201, low_weekdays, 2, 0),
    AND(H1201="Saturday", J1201="Low season"), VLOOKUP(B1201, low_saturday, 2, 0),
    AND(H1201="Sunday", J1201="Low season"), VLOOKUP(B1201, low_sunday, 2, 0),
    TRUE, "error")</f>
        <v>Standard</v>
      </c>
    </row>
    <row r="1202" spans="1:11" x14ac:dyDescent="0.25">
      <c r="A1202" s="111">
        <v>45163</v>
      </c>
      <c r="B1202" s="86">
        <v>0.85416666666666696</v>
      </c>
      <c r="C1202" s="91">
        <v>27</v>
      </c>
      <c r="D1202" s="118">
        <v>41</v>
      </c>
      <c r="E1202" s="119">
        <v>0.83333333333333304</v>
      </c>
      <c r="F1202" s="119">
        <v>0.85416666666666696</v>
      </c>
      <c r="G1202" s="115">
        <f t="shared" si="55"/>
        <v>6</v>
      </c>
      <c r="H1202" s="116" t="str" cm="1">
        <f t="array" ref="H1202">_xlfn.IFS((G1202&gt;=2)*(G1202&lt;=6), "Weekday", G1202=7, "Saturday", G1202=1, "Sunday")</f>
        <v>Weekday</v>
      </c>
      <c r="I1202" s="116">
        <f t="shared" si="56"/>
        <v>8</v>
      </c>
      <c r="J1202" s="116" t="str">
        <f t="shared" si="54"/>
        <v>High season</v>
      </c>
      <c r="K1202" s="117" t="str" cm="1">
        <f t="array" ref="K1202">_xlfn.IFS(AND(H1202="Weekday", J1202="High season"), VLOOKUP(B1202, high_weekday, 2, 0),
    AND(H1202="Saturday", J1202="High season"), VLOOKUP(B1202, high_saturday, 2, 0),
    AND(H1202="Sunday", J1202="High season"), VLOOKUP(B1202, high_sunday, 2, 0),
    AND(H1202="Weekday", J1202="Low season"), VLOOKUP(B1202, low_weekdays, 2, 0),
    AND(H1202="Saturday", J1202="Low season"), VLOOKUP(B1202, low_saturday, 2, 0),
    AND(H1202="Sunday", J1202="Low season"), VLOOKUP(B1202, low_sunday, 2, 0),
    TRUE, "error")</f>
        <v>Standard</v>
      </c>
    </row>
    <row r="1203" spans="1:11" x14ac:dyDescent="0.25">
      <c r="A1203" s="111">
        <v>45163</v>
      </c>
      <c r="B1203" s="86">
        <v>0.875</v>
      </c>
      <c r="C1203" s="91">
        <v>53</v>
      </c>
      <c r="D1203" s="118">
        <v>42</v>
      </c>
      <c r="E1203" s="119">
        <v>0.85416666666666696</v>
      </c>
      <c r="F1203" s="119">
        <v>0.875</v>
      </c>
      <c r="G1203" s="115">
        <f t="shared" si="55"/>
        <v>6</v>
      </c>
      <c r="H1203" s="116" t="str" cm="1">
        <f t="array" ref="H1203">_xlfn.IFS((G1203&gt;=2)*(G1203&lt;=6), "Weekday", G1203=7, "Saturday", G1203=1, "Sunday")</f>
        <v>Weekday</v>
      </c>
      <c r="I1203" s="116">
        <f t="shared" si="56"/>
        <v>8</v>
      </c>
      <c r="J1203" s="116" t="str">
        <f t="shared" si="54"/>
        <v>High season</v>
      </c>
      <c r="K1203" s="117" t="str" cm="1">
        <f t="array" ref="K1203">_xlfn.IFS(AND(H1203="Weekday", J1203="High season"), VLOOKUP(B1203, high_weekday, 2, 0),
    AND(H1203="Saturday", J1203="High season"), VLOOKUP(B1203, high_saturday, 2, 0),
    AND(H1203="Sunday", J1203="High season"), VLOOKUP(B1203, high_sunday, 2, 0),
    AND(H1203="Weekday", J1203="Low season"), VLOOKUP(B1203, low_weekdays, 2, 0),
    AND(H1203="Saturday", J1203="Low season"), VLOOKUP(B1203, low_saturday, 2, 0),
    AND(H1203="Sunday", J1203="Low season"), VLOOKUP(B1203, low_sunday, 2, 0),
    TRUE, "error")</f>
        <v>Standard</v>
      </c>
    </row>
    <row r="1204" spans="1:11" x14ac:dyDescent="0.25">
      <c r="A1204" s="111">
        <v>45163</v>
      </c>
      <c r="B1204" s="86">
        <v>0.89583333333333304</v>
      </c>
      <c r="C1204" s="91">
        <v>75</v>
      </c>
      <c r="D1204" s="118">
        <v>43</v>
      </c>
      <c r="E1204" s="119">
        <v>0.875</v>
      </c>
      <c r="F1204" s="119">
        <v>0.89583333333333304</v>
      </c>
      <c r="G1204" s="115">
        <f t="shared" si="55"/>
        <v>6</v>
      </c>
      <c r="H1204" s="116" t="str" cm="1">
        <f t="array" ref="H1204">_xlfn.IFS((G1204&gt;=2)*(G1204&lt;=6), "Weekday", G1204=7, "Saturday", G1204=1, "Sunday")</f>
        <v>Weekday</v>
      </c>
      <c r="I1204" s="116">
        <f t="shared" si="56"/>
        <v>8</v>
      </c>
      <c r="J1204" s="116" t="str">
        <f t="shared" si="54"/>
        <v>High season</v>
      </c>
      <c r="K1204" s="117" t="str" cm="1">
        <f t="array" ref="K1204">_xlfn.IFS(AND(H1204="Weekday", J1204="High season"), VLOOKUP(B1204, high_weekday, 2, 0),
    AND(H1204="Saturday", J1204="High season"), VLOOKUP(B1204, high_saturday, 2, 0),
    AND(H1204="Sunday", J1204="High season"), VLOOKUP(B1204, high_sunday, 2, 0),
    AND(H1204="Weekday", J1204="Low season"), VLOOKUP(B1204, low_weekdays, 2, 0),
    AND(H1204="Saturday", J1204="Low season"), VLOOKUP(B1204, low_saturday, 2, 0),
    AND(H1204="Sunday", J1204="Low season"), VLOOKUP(B1204, low_sunday, 2, 0),
    TRUE, "error")</f>
        <v>Standard</v>
      </c>
    </row>
    <row r="1205" spans="1:11" x14ac:dyDescent="0.25">
      <c r="A1205" s="111">
        <v>45163</v>
      </c>
      <c r="B1205" s="86">
        <v>0.91666666666666696</v>
      </c>
      <c r="C1205" s="91">
        <v>41</v>
      </c>
      <c r="D1205" s="118">
        <v>44</v>
      </c>
      <c r="E1205" s="119">
        <v>0.89583333333333304</v>
      </c>
      <c r="F1205" s="119">
        <v>0.91666666666666696</v>
      </c>
      <c r="G1205" s="115">
        <f t="shared" si="55"/>
        <v>6</v>
      </c>
      <c r="H1205" s="116" t="str" cm="1">
        <f t="array" ref="H1205">_xlfn.IFS((G1205&gt;=2)*(G1205&lt;=6), "Weekday", G1205=7, "Saturday", G1205=1, "Sunday")</f>
        <v>Weekday</v>
      </c>
      <c r="I1205" s="116">
        <f t="shared" si="56"/>
        <v>8</v>
      </c>
      <c r="J1205" s="116" t="str">
        <f t="shared" si="54"/>
        <v>High season</v>
      </c>
      <c r="K1205" s="117" t="str" cm="1">
        <f t="array" ref="K1205">_xlfn.IFS(AND(H1205="Weekday", J1205="High season"), VLOOKUP(B1205, high_weekday, 2, 0),
    AND(H1205="Saturday", J1205="High season"), VLOOKUP(B1205, high_saturday, 2, 0),
    AND(H1205="Sunday", J1205="High season"), VLOOKUP(B1205, high_sunday, 2, 0),
    AND(H1205="Weekday", J1205="Low season"), VLOOKUP(B1205, low_weekdays, 2, 0),
    AND(H1205="Saturday", J1205="Low season"), VLOOKUP(B1205, low_saturday, 2, 0),
    AND(H1205="Sunday", J1205="Low season"), VLOOKUP(B1205, low_sunday, 2, 0),
    TRUE, "error")</f>
        <v>Standard</v>
      </c>
    </row>
    <row r="1206" spans="1:11" x14ac:dyDescent="0.25">
      <c r="A1206" s="111">
        <v>45163</v>
      </c>
      <c r="B1206" s="86">
        <v>0.9375</v>
      </c>
      <c r="C1206" s="91">
        <v>100</v>
      </c>
      <c r="D1206" s="118">
        <v>45</v>
      </c>
      <c r="E1206" s="119">
        <v>0.91666666666666696</v>
      </c>
      <c r="F1206" s="119">
        <v>0.9375</v>
      </c>
      <c r="G1206" s="115">
        <f t="shared" si="55"/>
        <v>6</v>
      </c>
      <c r="H1206" s="116" t="str" cm="1">
        <f t="array" ref="H1206">_xlfn.IFS((G1206&gt;=2)*(G1206&lt;=6), "Weekday", G1206=7, "Saturday", G1206=1, "Sunday")</f>
        <v>Weekday</v>
      </c>
      <c r="I1206" s="116">
        <f t="shared" si="56"/>
        <v>8</v>
      </c>
      <c r="J1206" s="116" t="str">
        <f t="shared" si="54"/>
        <v>High season</v>
      </c>
      <c r="K1206" s="117" t="str" cm="1">
        <f t="array" ref="K1206">_xlfn.IFS(AND(H1206="Weekday", J1206="High season"), VLOOKUP(B1206, high_weekday, 2, 0),
    AND(H1206="Saturday", J1206="High season"), VLOOKUP(B1206, high_saturday, 2, 0),
    AND(H1206="Sunday", J1206="High season"), VLOOKUP(B1206, high_sunday, 2, 0),
    AND(H1206="Weekday", J1206="Low season"), VLOOKUP(B1206, low_weekdays, 2, 0),
    AND(H1206="Saturday", J1206="Low season"), VLOOKUP(B1206, low_saturday, 2, 0),
    AND(H1206="Sunday", J1206="Low season"), VLOOKUP(B1206, low_sunday, 2, 0),
    TRUE, "error")</f>
        <v>Off-peak</v>
      </c>
    </row>
    <row r="1207" spans="1:11" x14ac:dyDescent="0.25">
      <c r="A1207" s="111">
        <v>45163</v>
      </c>
      <c r="B1207" s="86">
        <v>0.95833333333333304</v>
      </c>
      <c r="C1207" s="91">
        <v>25</v>
      </c>
      <c r="D1207" s="118">
        <v>46</v>
      </c>
      <c r="E1207" s="119">
        <v>0.9375</v>
      </c>
      <c r="F1207" s="119">
        <v>0.95833333333333304</v>
      </c>
      <c r="G1207" s="115">
        <f t="shared" si="55"/>
        <v>6</v>
      </c>
      <c r="H1207" s="116" t="str" cm="1">
        <f t="array" ref="H1207">_xlfn.IFS((G1207&gt;=2)*(G1207&lt;=6), "Weekday", G1207=7, "Saturday", G1207=1, "Sunday")</f>
        <v>Weekday</v>
      </c>
      <c r="I1207" s="116">
        <f t="shared" si="56"/>
        <v>8</v>
      </c>
      <c r="J1207" s="116" t="str">
        <f t="shared" si="54"/>
        <v>High season</v>
      </c>
      <c r="K1207" s="117" t="str" cm="1">
        <f t="array" ref="K1207">_xlfn.IFS(AND(H1207="Weekday", J1207="High season"), VLOOKUP(B1207, high_weekday, 2, 0),
    AND(H1207="Saturday", J1207="High season"), VLOOKUP(B1207, high_saturday, 2, 0),
    AND(H1207="Sunday", J1207="High season"), VLOOKUP(B1207, high_sunday, 2, 0),
    AND(H1207="Weekday", J1207="Low season"), VLOOKUP(B1207, low_weekdays, 2, 0),
    AND(H1207="Saturday", J1207="Low season"), VLOOKUP(B1207, low_saturday, 2, 0),
    AND(H1207="Sunday", J1207="Low season"), VLOOKUP(B1207, low_sunday, 2, 0),
    TRUE, "error")</f>
        <v>Off-peak</v>
      </c>
    </row>
    <row r="1208" spans="1:11" x14ac:dyDescent="0.25">
      <c r="A1208" s="111">
        <v>45163</v>
      </c>
      <c r="B1208" s="86">
        <v>0.97916666666666696</v>
      </c>
      <c r="C1208" s="91">
        <v>32</v>
      </c>
      <c r="D1208" s="118">
        <v>47</v>
      </c>
      <c r="E1208" s="119">
        <v>0.95833333333333304</v>
      </c>
      <c r="F1208" s="119">
        <v>0.97916666666666696</v>
      </c>
      <c r="G1208" s="115">
        <f t="shared" si="55"/>
        <v>6</v>
      </c>
      <c r="H1208" s="116" t="str" cm="1">
        <f t="array" ref="H1208">_xlfn.IFS((G1208&gt;=2)*(G1208&lt;=6), "Weekday", G1208=7, "Saturday", G1208=1, "Sunday")</f>
        <v>Weekday</v>
      </c>
      <c r="I1208" s="116">
        <f t="shared" si="56"/>
        <v>8</v>
      </c>
      <c r="J1208" s="116" t="str">
        <f t="shared" si="54"/>
        <v>High season</v>
      </c>
      <c r="K1208" s="117" t="str" cm="1">
        <f t="array" ref="K1208">_xlfn.IFS(AND(H1208="Weekday", J1208="High season"), VLOOKUP(B1208, high_weekday, 2, 0),
    AND(H1208="Saturday", J1208="High season"), VLOOKUP(B1208, high_saturday, 2, 0),
    AND(H1208="Sunday", J1208="High season"), VLOOKUP(B1208, high_sunday, 2, 0),
    AND(H1208="Weekday", J1208="Low season"), VLOOKUP(B1208, low_weekdays, 2, 0),
    AND(H1208="Saturday", J1208="Low season"), VLOOKUP(B1208, low_saturday, 2, 0),
    AND(H1208="Sunday", J1208="Low season"), VLOOKUP(B1208, low_sunday, 2, 0),
    TRUE, "error")</f>
        <v>Off-peak</v>
      </c>
    </row>
    <row r="1209" spans="1:11" x14ac:dyDescent="0.25">
      <c r="A1209" s="111">
        <v>45163</v>
      </c>
      <c r="B1209" s="86">
        <v>1</v>
      </c>
      <c r="C1209" s="91">
        <v>37</v>
      </c>
      <c r="D1209" s="118">
        <v>48</v>
      </c>
      <c r="E1209" s="119">
        <v>0.97916666666666696</v>
      </c>
      <c r="F1209" s="119">
        <v>1</v>
      </c>
      <c r="G1209" s="115">
        <f t="shared" si="55"/>
        <v>6</v>
      </c>
      <c r="H1209" s="116" t="str" cm="1">
        <f t="array" ref="H1209">_xlfn.IFS((G1209&gt;=2)*(G1209&lt;=6), "Weekday", G1209=7, "Saturday", G1209=1, "Sunday")</f>
        <v>Weekday</v>
      </c>
      <c r="I1209" s="116">
        <f t="shared" si="56"/>
        <v>8</v>
      </c>
      <c r="J1209" s="116" t="str">
        <f t="shared" si="54"/>
        <v>High season</v>
      </c>
      <c r="K1209" s="117" t="str" cm="1">
        <f t="array" ref="K1209">_xlfn.IFS(AND(H1209="Weekday", J1209="High season"), VLOOKUP(B1209, high_weekday, 2, 0),
    AND(H1209="Saturday", J1209="High season"), VLOOKUP(B1209, high_saturday, 2, 0),
    AND(H1209="Sunday", J1209="High season"), VLOOKUP(B1209, high_sunday, 2, 0),
    AND(H1209="Weekday", J1209="Low season"), VLOOKUP(B1209, low_weekdays, 2, 0),
    AND(H1209="Saturday", J1209="Low season"), VLOOKUP(B1209, low_saturday, 2, 0),
    AND(H1209="Sunday", J1209="Low season"), VLOOKUP(B1209, low_sunday, 2, 0),
    TRUE, "error")</f>
        <v>Off-peak</v>
      </c>
    </row>
    <row r="1210" spans="1:11" x14ac:dyDescent="0.25">
      <c r="A1210" s="111">
        <v>45164</v>
      </c>
      <c r="B1210" s="86">
        <v>2.0833333333333332E-2</v>
      </c>
      <c r="C1210" s="91">
        <v>12</v>
      </c>
      <c r="D1210" s="118">
        <v>1</v>
      </c>
      <c r="E1210" s="119">
        <v>0</v>
      </c>
      <c r="F1210" s="119">
        <v>2.0833333333333332E-2</v>
      </c>
      <c r="G1210" s="115">
        <f t="shared" si="55"/>
        <v>7</v>
      </c>
      <c r="H1210" s="116" t="str" cm="1">
        <f t="array" ref="H1210">_xlfn.IFS((G1210&gt;=2)*(G1210&lt;=6), "Weekday", G1210=7, "Saturday", G1210=1, "Sunday")</f>
        <v>Saturday</v>
      </c>
      <c r="I1210" s="116">
        <f t="shared" si="56"/>
        <v>8</v>
      </c>
      <c r="J1210" s="116" t="str">
        <f t="shared" ref="J1210:J1273" si="57">IF(AND(I1210&gt;6, I1210&lt;9), "High season", "Low season")</f>
        <v>High season</v>
      </c>
      <c r="K1210" s="117" t="str" cm="1">
        <f t="array" ref="K1210">_xlfn.IFS(AND(H1210="Weekday", J1210="High season"), VLOOKUP(B1210, high_weekday, 2, 0),
    AND(H1210="Saturday", J1210="High season"), VLOOKUP(B1210, high_saturday, 2, 0),
    AND(H1210="Sunday", J1210="High season"), VLOOKUP(B1210, high_sunday, 2, 0),
    AND(H1210="Weekday", J1210="Low season"), VLOOKUP(B1210, low_weekdays, 2, 0),
    AND(H1210="Saturday", J1210="Low season"), VLOOKUP(B1210, low_saturday, 2, 0),
    AND(H1210="Sunday", J1210="Low season"), VLOOKUP(B1210, low_sunday, 2, 0),
    TRUE, "error")</f>
        <v>Off-peak</v>
      </c>
    </row>
    <row r="1211" spans="1:11" x14ac:dyDescent="0.25">
      <c r="A1211" s="111">
        <v>45164</v>
      </c>
      <c r="B1211" s="86">
        <v>4.1666666666666664E-2</v>
      </c>
      <c r="C1211" s="91">
        <v>10</v>
      </c>
      <c r="D1211" s="118">
        <v>2</v>
      </c>
      <c r="E1211" s="119">
        <v>2.0833333333333332E-2</v>
      </c>
      <c r="F1211" s="119">
        <v>4.1666666666666664E-2</v>
      </c>
      <c r="G1211" s="115">
        <f t="shared" ref="G1211:G1274" si="58">WEEKDAY(A1211)</f>
        <v>7</v>
      </c>
      <c r="H1211" s="116" t="str" cm="1">
        <f t="array" ref="H1211">_xlfn.IFS((G1211&gt;=2)*(G1211&lt;=6), "Weekday", G1211=7, "Saturday", G1211=1, "Sunday")</f>
        <v>Saturday</v>
      </c>
      <c r="I1211" s="116">
        <f t="shared" ref="I1211:I1274" si="59">MONTH(A1211)</f>
        <v>8</v>
      </c>
      <c r="J1211" s="116" t="str">
        <f t="shared" si="57"/>
        <v>High season</v>
      </c>
      <c r="K1211" s="117" t="str" cm="1">
        <f t="array" ref="K1211">_xlfn.IFS(AND(H1211="Weekday", J1211="High season"), VLOOKUP(B1211, high_weekday, 2, 0),
    AND(H1211="Saturday", J1211="High season"), VLOOKUP(B1211, high_saturday, 2, 0),
    AND(H1211="Sunday", J1211="High season"), VLOOKUP(B1211, high_sunday, 2, 0),
    AND(H1211="Weekday", J1211="Low season"), VLOOKUP(B1211, low_weekdays, 2, 0),
    AND(H1211="Saturday", J1211="Low season"), VLOOKUP(B1211, low_saturday, 2, 0),
    AND(H1211="Sunday", J1211="Low season"), VLOOKUP(B1211, low_sunday, 2, 0),
    TRUE, "error")</f>
        <v>Off-peak</v>
      </c>
    </row>
    <row r="1212" spans="1:11" x14ac:dyDescent="0.25">
      <c r="A1212" s="111">
        <v>45164</v>
      </c>
      <c r="B1212" s="86">
        <v>6.25E-2</v>
      </c>
      <c r="C1212" s="91">
        <v>81</v>
      </c>
      <c r="D1212" s="118">
        <v>3</v>
      </c>
      <c r="E1212" s="119">
        <v>4.1666666666666664E-2</v>
      </c>
      <c r="F1212" s="119">
        <v>6.25E-2</v>
      </c>
      <c r="G1212" s="115">
        <f t="shared" si="58"/>
        <v>7</v>
      </c>
      <c r="H1212" s="116" t="str" cm="1">
        <f t="array" ref="H1212">_xlfn.IFS((G1212&gt;=2)*(G1212&lt;=6), "Weekday", G1212=7, "Saturday", G1212=1, "Sunday")</f>
        <v>Saturday</v>
      </c>
      <c r="I1212" s="116">
        <f t="shared" si="59"/>
        <v>8</v>
      </c>
      <c r="J1212" s="116" t="str">
        <f t="shared" si="57"/>
        <v>High season</v>
      </c>
      <c r="K1212" s="117" t="str" cm="1">
        <f t="array" ref="K1212">_xlfn.IFS(AND(H1212="Weekday", J1212="High season"), VLOOKUP(B1212, high_weekday, 2, 0),
    AND(H1212="Saturday", J1212="High season"), VLOOKUP(B1212, high_saturday, 2, 0),
    AND(H1212="Sunday", J1212="High season"), VLOOKUP(B1212, high_sunday, 2, 0),
    AND(H1212="Weekday", J1212="Low season"), VLOOKUP(B1212, low_weekdays, 2, 0),
    AND(H1212="Saturday", J1212="Low season"), VLOOKUP(B1212, low_saturday, 2, 0),
    AND(H1212="Sunday", J1212="Low season"), VLOOKUP(B1212, low_sunday, 2, 0),
    TRUE, "error")</f>
        <v>Off-peak</v>
      </c>
    </row>
    <row r="1213" spans="1:11" x14ac:dyDescent="0.25">
      <c r="A1213" s="111">
        <v>45164</v>
      </c>
      <c r="B1213" s="86">
        <v>8.3333333333333301E-2</v>
      </c>
      <c r="C1213" s="91">
        <v>34</v>
      </c>
      <c r="D1213" s="118">
        <v>4</v>
      </c>
      <c r="E1213" s="119">
        <v>6.25E-2</v>
      </c>
      <c r="F1213" s="119">
        <v>8.3333333333333301E-2</v>
      </c>
      <c r="G1213" s="115">
        <f t="shared" si="58"/>
        <v>7</v>
      </c>
      <c r="H1213" s="116" t="str" cm="1">
        <f t="array" ref="H1213">_xlfn.IFS((G1213&gt;=2)*(G1213&lt;=6), "Weekday", G1213=7, "Saturday", G1213=1, "Sunday")</f>
        <v>Saturday</v>
      </c>
      <c r="I1213" s="116">
        <f t="shared" si="59"/>
        <v>8</v>
      </c>
      <c r="J1213" s="116" t="str">
        <f t="shared" si="57"/>
        <v>High season</v>
      </c>
      <c r="K1213" s="117" t="str" cm="1">
        <f t="array" ref="K1213">_xlfn.IFS(AND(H1213="Weekday", J1213="High season"), VLOOKUP(B1213, high_weekday, 2, 0),
    AND(H1213="Saturday", J1213="High season"), VLOOKUP(B1213, high_saturday, 2, 0),
    AND(H1213="Sunday", J1213="High season"), VLOOKUP(B1213, high_sunday, 2, 0),
    AND(H1213="Weekday", J1213="Low season"), VLOOKUP(B1213, low_weekdays, 2, 0),
    AND(H1213="Saturday", J1213="Low season"), VLOOKUP(B1213, low_saturday, 2, 0),
    AND(H1213="Sunday", J1213="Low season"), VLOOKUP(B1213, low_sunday, 2, 0),
    TRUE, "error")</f>
        <v>Off-peak</v>
      </c>
    </row>
    <row r="1214" spans="1:11" x14ac:dyDescent="0.25">
      <c r="A1214" s="111">
        <v>45164</v>
      </c>
      <c r="B1214" s="86">
        <v>0.104166666666667</v>
      </c>
      <c r="C1214" s="91">
        <v>67</v>
      </c>
      <c r="D1214" s="118">
        <v>5</v>
      </c>
      <c r="E1214" s="119">
        <v>8.3333333333333301E-2</v>
      </c>
      <c r="F1214" s="119">
        <v>0.104166666666667</v>
      </c>
      <c r="G1214" s="115">
        <f t="shared" si="58"/>
        <v>7</v>
      </c>
      <c r="H1214" s="116" t="str" cm="1">
        <f t="array" ref="H1214">_xlfn.IFS((G1214&gt;=2)*(G1214&lt;=6), "Weekday", G1214=7, "Saturday", G1214=1, "Sunday")</f>
        <v>Saturday</v>
      </c>
      <c r="I1214" s="116">
        <f t="shared" si="59"/>
        <v>8</v>
      </c>
      <c r="J1214" s="116" t="str">
        <f t="shared" si="57"/>
        <v>High season</v>
      </c>
      <c r="K1214" s="117" t="str" cm="1">
        <f t="array" ref="K1214">_xlfn.IFS(AND(H1214="Weekday", J1214="High season"), VLOOKUP(B1214, high_weekday, 2, 0),
    AND(H1214="Saturday", J1214="High season"), VLOOKUP(B1214, high_saturday, 2, 0),
    AND(H1214="Sunday", J1214="High season"), VLOOKUP(B1214, high_sunday, 2, 0),
    AND(H1214="Weekday", J1214="Low season"), VLOOKUP(B1214, low_weekdays, 2, 0),
    AND(H1214="Saturday", J1214="Low season"), VLOOKUP(B1214, low_saturday, 2, 0),
    AND(H1214="Sunday", J1214="Low season"), VLOOKUP(B1214, low_sunday, 2, 0),
    TRUE, "error")</f>
        <v>Off-peak</v>
      </c>
    </row>
    <row r="1215" spans="1:11" x14ac:dyDescent="0.25">
      <c r="A1215" s="111">
        <v>45164</v>
      </c>
      <c r="B1215" s="86">
        <v>0.125</v>
      </c>
      <c r="C1215" s="91">
        <v>26</v>
      </c>
      <c r="D1215" s="118">
        <v>6</v>
      </c>
      <c r="E1215" s="119">
        <v>0.104166666666667</v>
      </c>
      <c r="F1215" s="119">
        <v>0.125</v>
      </c>
      <c r="G1215" s="115">
        <f t="shared" si="58"/>
        <v>7</v>
      </c>
      <c r="H1215" s="116" t="str" cm="1">
        <f t="array" ref="H1215">_xlfn.IFS((G1215&gt;=2)*(G1215&lt;=6), "Weekday", G1215=7, "Saturday", G1215=1, "Sunday")</f>
        <v>Saturday</v>
      </c>
      <c r="I1215" s="116">
        <f t="shared" si="59"/>
        <v>8</v>
      </c>
      <c r="J1215" s="116" t="str">
        <f t="shared" si="57"/>
        <v>High season</v>
      </c>
      <c r="K1215" s="117" t="str" cm="1">
        <f t="array" ref="K1215">_xlfn.IFS(AND(H1215="Weekday", J1215="High season"), VLOOKUP(B1215, high_weekday, 2, 0),
    AND(H1215="Saturday", J1215="High season"), VLOOKUP(B1215, high_saturday, 2, 0),
    AND(H1215="Sunday", J1215="High season"), VLOOKUP(B1215, high_sunday, 2, 0),
    AND(H1215="Weekday", J1215="Low season"), VLOOKUP(B1215, low_weekdays, 2, 0),
    AND(H1215="Saturday", J1215="Low season"), VLOOKUP(B1215, low_saturday, 2, 0),
    AND(H1215="Sunday", J1215="Low season"), VLOOKUP(B1215, low_sunday, 2, 0),
    TRUE, "error")</f>
        <v>Off-peak</v>
      </c>
    </row>
    <row r="1216" spans="1:11" x14ac:dyDescent="0.25">
      <c r="A1216" s="111">
        <v>45164</v>
      </c>
      <c r="B1216" s="86">
        <v>0.14583333333333301</v>
      </c>
      <c r="C1216" s="91">
        <v>22</v>
      </c>
      <c r="D1216" s="118">
        <v>7</v>
      </c>
      <c r="E1216" s="119">
        <v>0.125</v>
      </c>
      <c r="F1216" s="119">
        <v>0.14583333333333301</v>
      </c>
      <c r="G1216" s="115">
        <f t="shared" si="58"/>
        <v>7</v>
      </c>
      <c r="H1216" s="116" t="str" cm="1">
        <f t="array" ref="H1216">_xlfn.IFS((G1216&gt;=2)*(G1216&lt;=6), "Weekday", G1216=7, "Saturday", G1216=1, "Sunday")</f>
        <v>Saturday</v>
      </c>
      <c r="I1216" s="116">
        <f t="shared" si="59"/>
        <v>8</v>
      </c>
      <c r="J1216" s="116" t="str">
        <f t="shared" si="57"/>
        <v>High season</v>
      </c>
      <c r="K1216" s="117" t="str" cm="1">
        <f t="array" ref="K1216">_xlfn.IFS(AND(H1216="Weekday", J1216="High season"), VLOOKUP(B1216, high_weekday, 2, 0),
    AND(H1216="Saturday", J1216="High season"), VLOOKUP(B1216, high_saturday, 2, 0),
    AND(H1216="Sunday", J1216="High season"), VLOOKUP(B1216, high_sunday, 2, 0),
    AND(H1216="Weekday", J1216="Low season"), VLOOKUP(B1216, low_weekdays, 2, 0),
    AND(H1216="Saturday", J1216="Low season"), VLOOKUP(B1216, low_saturday, 2, 0),
    AND(H1216="Sunday", J1216="Low season"), VLOOKUP(B1216, low_sunday, 2, 0),
    TRUE, "error")</f>
        <v>Off-peak</v>
      </c>
    </row>
    <row r="1217" spans="1:11" x14ac:dyDescent="0.25">
      <c r="A1217" s="111">
        <v>45164</v>
      </c>
      <c r="B1217" s="86">
        <v>0.16666666666666699</v>
      </c>
      <c r="C1217" s="91">
        <v>69</v>
      </c>
      <c r="D1217" s="118">
        <v>8</v>
      </c>
      <c r="E1217" s="119">
        <v>0.14583333333333301</v>
      </c>
      <c r="F1217" s="119">
        <v>0.16666666666666699</v>
      </c>
      <c r="G1217" s="115">
        <f t="shared" si="58"/>
        <v>7</v>
      </c>
      <c r="H1217" s="116" t="str" cm="1">
        <f t="array" ref="H1217">_xlfn.IFS((G1217&gt;=2)*(G1217&lt;=6), "Weekday", G1217=7, "Saturday", G1217=1, "Sunday")</f>
        <v>Saturday</v>
      </c>
      <c r="I1217" s="116">
        <f t="shared" si="59"/>
        <v>8</v>
      </c>
      <c r="J1217" s="116" t="str">
        <f t="shared" si="57"/>
        <v>High season</v>
      </c>
      <c r="K1217" s="117" t="str" cm="1">
        <f t="array" ref="K1217">_xlfn.IFS(AND(H1217="Weekday", J1217="High season"), VLOOKUP(B1217, high_weekday, 2, 0),
    AND(H1217="Saturday", J1217="High season"), VLOOKUP(B1217, high_saturday, 2, 0),
    AND(H1217="Sunday", J1217="High season"), VLOOKUP(B1217, high_sunday, 2, 0),
    AND(H1217="Weekday", J1217="Low season"), VLOOKUP(B1217, low_weekdays, 2, 0),
    AND(H1217="Saturday", J1217="Low season"), VLOOKUP(B1217, low_saturday, 2, 0),
    AND(H1217="Sunday", J1217="Low season"), VLOOKUP(B1217, low_sunday, 2, 0),
    TRUE, "error")</f>
        <v>Off-peak</v>
      </c>
    </row>
    <row r="1218" spans="1:11" x14ac:dyDescent="0.25">
      <c r="A1218" s="111">
        <v>45164</v>
      </c>
      <c r="B1218" s="86">
        <v>0.1875</v>
      </c>
      <c r="C1218" s="91">
        <v>88</v>
      </c>
      <c r="D1218" s="118">
        <v>9</v>
      </c>
      <c r="E1218" s="119">
        <v>0.16666666666666699</v>
      </c>
      <c r="F1218" s="119">
        <v>0.1875</v>
      </c>
      <c r="G1218" s="115">
        <f t="shared" si="58"/>
        <v>7</v>
      </c>
      <c r="H1218" s="116" t="str" cm="1">
        <f t="array" ref="H1218">_xlfn.IFS((G1218&gt;=2)*(G1218&lt;=6), "Weekday", G1218=7, "Saturday", G1218=1, "Sunday")</f>
        <v>Saturday</v>
      </c>
      <c r="I1218" s="116">
        <f t="shared" si="59"/>
        <v>8</v>
      </c>
      <c r="J1218" s="116" t="str">
        <f t="shared" si="57"/>
        <v>High season</v>
      </c>
      <c r="K1218" s="117" t="str" cm="1">
        <f t="array" ref="K1218">_xlfn.IFS(AND(H1218="Weekday", J1218="High season"), VLOOKUP(B1218, high_weekday, 2, 0),
    AND(H1218="Saturday", J1218="High season"), VLOOKUP(B1218, high_saturday, 2, 0),
    AND(H1218="Sunday", J1218="High season"), VLOOKUP(B1218, high_sunday, 2, 0),
    AND(H1218="Weekday", J1218="Low season"), VLOOKUP(B1218, low_weekdays, 2, 0),
    AND(H1218="Saturday", J1218="Low season"), VLOOKUP(B1218, low_saturday, 2, 0),
    AND(H1218="Sunday", J1218="Low season"), VLOOKUP(B1218, low_sunday, 2, 0),
    TRUE, "error")</f>
        <v>Off-peak</v>
      </c>
    </row>
    <row r="1219" spans="1:11" x14ac:dyDescent="0.25">
      <c r="A1219" s="111">
        <v>45164</v>
      </c>
      <c r="B1219" s="86">
        <v>0.20833333333333301</v>
      </c>
      <c r="C1219" s="91">
        <v>15</v>
      </c>
      <c r="D1219" s="118">
        <v>10</v>
      </c>
      <c r="E1219" s="119">
        <v>0.1875</v>
      </c>
      <c r="F1219" s="119">
        <v>0.20833333333333301</v>
      </c>
      <c r="G1219" s="115">
        <f t="shared" si="58"/>
        <v>7</v>
      </c>
      <c r="H1219" s="116" t="str" cm="1">
        <f t="array" ref="H1219">_xlfn.IFS((G1219&gt;=2)*(G1219&lt;=6), "Weekday", G1219=7, "Saturday", G1219=1, "Sunday")</f>
        <v>Saturday</v>
      </c>
      <c r="I1219" s="116">
        <f t="shared" si="59"/>
        <v>8</v>
      </c>
      <c r="J1219" s="116" t="str">
        <f t="shared" si="57"/>
        <v>High season</v>
      </c>
      <c r="K1219" s="117" t="str" cm="1">
        <f t="array" ref="K1219">_xlfn.IFS(AND(H1219="Weekday", J1219="High season"), VLOOKUP(B1219, high_weekday, 2, 0),
    AND(H1219="Saturday", J1219="High season"), VLOOKUP(B1219, high_saturday, 2, 0),
    AND(H1219="Sunday", J1219="High season"), VLOOKUP(B1219, high_sunday, 2, 0),
    AND(H1219="Weekday", J1219="Low season"), VLOOKUP(B1219, low_weekdays, 2, 0),
    AND(H1219="Saturday", J1219="Low season"), VLOOKUP(B1219, low_saturday, 2, 0),
    AND(H1219="Sunday", J1219="Low season"), VLOOKUP(B1219, low_sunday, 2, 0),
    TRUE, "error")</f>
        <v>Off-peak</v>
      </c>
    </row>
    <row r="1220" spans="1:11" x14ac:dyDescent="0.25">
      <c r="A1220" s="111">
        <v>45164</v>
      </c>
      <c r="B1220" s="86">
        <v>0.22916666666666699</v>
      </c>
      <c r="C1220" s="91">
        <v>22</v>
      </c>
      <c r="D1220" s="118">
        <v>11</v>
      </c>
      <c r="E1220" s="119">
        <v>0.20833333333333301</v>
      </c>
      <c r="F1220" s="119">
        <v>0.22916666666666699</v>
      </c>
      <c r="G1220" s="115">
        <f t="shared" si="58"/>
        <v>7</v>
      </c>
      <c r="H1220" s="116" t="str" cm="1">
        <f t="array" ref="H1220">_xlfn.IFS((G1220&gt;=2)*(G1220&lt;=6), "Weekday", G1220=7, "Saturday", G1220=1, "Sunday")</f>
        <v>Saturday</v>
      </c>
      <c r="I1220" s="116">
        <f t="shared" si="59"/>
        <v>8</v>
      </c>
      <c r="J1220" s="116" t="str">
        <f t="shared" si="57"/>
        <v>High season</v>
      </c>
      <c r="K1220" s="117" t="str" cm="1">
        <f t="array" ref="K1220">_xlfn.IFS(AND(H1220="Weekday", J1220="High season"), VLOOKUP(B1220, high_weekday, 2, 0),
    AND(H1220="Saturday", J1220="High season"), VLOOKUP(B1220, high_saturday, 2, 0),
    AND(H1220="Sunday", J1220="High season"), VLOOKUP(B1220, high_sunday, 2, 0),
    AND(H1220="Weekday", J1220="Low season"), VLOOKUP(B1220, low_weekdays, 2, 0),
    AND(H1220="Saturday", J1220="Low season"), VLOOKUP(B1220, low_saturday, 2, 0),
    AND(H1220="Sunday", J1220="Low season"), VLOOKUP(B1220, low_sunday, 2, 0),
    TRUE, "error")</f>
        <v>Off-peak</v>
      </c>
    </row>
    <row r="1221" spans="1:11" x14ac:dyDescent="0.25">
      <c r="A1221" s="111">
        <v>45164</v>
      </c>
      <c r="B1221" s="86">
        <v>0.25</v>
      </c>
      <c r="C1221" s="91">
        <v>20</v>
      </c>
      <c r="D1221" s="118">
        <v>12</v>
      </c>
      <c r="E1221" s="119">
        <v>0.22916666666666699</v>
      </c>
      <c r="F1221" s="119">
        <v>0.25</v>
      </c>
      <c r="G1221" s="115">
        <f t="shared" si="58"/>
        <v>7</v>
      </c>
      <c r="H1221" s="116" t="str" cm="1">
        <f t="array" ref="H1221">_xlfn.IFS((G1221&gt;=2)*(G1221&lt;=6), "Weekday", G1221=7, "Saturday", G1221=1, "Sunday")</f>
        <v>Saturday</v>
      </c>
      <c r="I1221" s="116">
        <f t="shared" si="59"/>
        <v>8</v>
      </c>
      <c r="J1221" s="116" t="str">
        <f t="shared" si="57"/>
        <v>High season</v>
      </c>
      <c r="K1221" s="117" t="str" cm="1">
        <f t="array" ref="K1221">_xlfn.IFS(AND(H1221="Weekday", J1221="High season"), VLOOKUP(B1221, high_weekday, 2, 0),
    AND(H1221="Saturday", J1221="High season"), VLOOKUP(B1221, high_saturday, 2, 0),
    AND(H1221="Sunday", J1221="High season"), VLOOKUP(B1221, high_sunday, 2, 0),
    AND(H1221="Weekday", J1221="Low season"), VLOOKUP(B1221, low_weekdays, 2, 0),
    AND(H1221="Saturday", J1221="Low season"), VLOOKUP(B1221, low_saturday, 2, 0),
    AND(H1221="Sunday", J1221="Low season"), VLOOKUP(B1221, low_sunday, 2, 0),
    TRUE, "error")</f>
        <v>Off-peak</v>
      </c>
    </row>
    <row r="1222" spans="1:11" x14ac:dyDescent="0.25">
      <c r="A1222" s="111">
        <v>45164</v>
      </c>
      <c r="B1222" s="86">
        <v>0.27083333333333298</v>
      </c>
      <c r="C1222" s="91">
        <v>93</v>
      </c>
      <c r="D1222" s="118">
        <v>13</v>
      </c>
      <c r="E1222" s="119">
        <v>0.25</v>
      </c>
      <c r="F1222" s="119">
        <v>0.27083333333333298</v>
      </c>
      <c r="G1222" s="115">
        <f t="shared" si="58"/>
        <v>7</v>
      </c>
      <c r="H1222" s="116" t="str" cm="1">
        <f t="array" ref="H1222">_xlfn.IFS((G1222&gt;=2)*(G1222&lt;=6), "Weekday", G1222=7, "Saturday", G1222=1, "Sunday")</f>
        <v>Saturday</v>
      </c>
      <c r="I1222" s="116">
        <f t="shared" si="59"/>
        <v>8</v>
      </c>
      <c r="J1222" s="116" t="str">
        <f t="shared" si="57"/>
        <v>High season</v>
      </c>
      <c r="K1222" s="117" t="str" cm="1">
        <f t="array" ref="K1222">_xlfn.IFS(AND(H1222="Weekday", J1222="High season"), VLOOKUP(B1222, high_weekday, 2, 0),
    AND(H1222="Saturday", J1222="High season"), VLOOKUP(B1222, high_saturday, 2, 0),
    AND(H1222="Sunday", J1222="High season"), VLOOKUP(B1222, high_sunday, 2, 0),
    AND(H1222="Weekday", J1222="Low season"), VLOOKUP(B1222, low_weekdays, 2, 0),
    AND(H1222="Saturday", J1222="Low season"), VLOOKUP(B1222, low_saturday, 2, 0),
    AND(H1222="Sunday", J1222="Low season"), VLOOKUP(B1222, low_sunday, 2, 0),
    TRUE, "error")</f>
        <v>Off-peak</v>
      </c>
    </row>
    <row r="1223" spans="1:11" x14ac:dyDescent="0.25">
      <c r="A1223" s="111">
        <v>45164</v>
      </c>
      <c r="B1223" s="86">
        <v>0.29166666666666702</v>
      </c>
      <c r="C1223" s="91">
        <v>95</v>
      </c>
      <c r="D1223" s="118">
        <v>14</v>
      </c>
      <c r="E1223" s="119">
        <v>0.27083333333333298</v>
      </c>
      <c r="F1223" s="119">
        <v>0.29166666666666702</v>
      </c>
      <c r="G1223" s="115">
        <f t="shared" si="58"/>
        <v>7</v>
      </c>
      <c r="H1223" s="116" t="str" cm="1">
        <f t="array" ref="H1223">_xlfn.IFS((G1223&gt;=2)*(G1223&lt;=6), "Weekday", G1223=7, "Saturday", G1223=1, "Sunday")</f>
        <v>Saturday</v>
      </c>
      <c r="I1223" s="116">
        <f t="shared" si="59"/>
        <v>8</v>
      </c>
      <c r="J1223" s="116" t="str">
        <f t="shared" si="57"/>
        <v>High season</v>
      </c>
      <c r="K1223" s="117" t="str" cm="1">
        <f t="array" ref="K1223">_xlfn.IFS(AND(H1223="Weekday", J1223="High season"), VLOOKUP(B1223, high_weekday, 2, 0),
    AND(H1223="Saturday", J1223="High season"), VLOOKUP(B1223, high_saturday, 2, 0),
    AND(H1223="Sunday", J1223="High season"), VLOOKUP(B1223, high_sunday, 2, 0),
    AND(H1223="Weekday", J1223="Low season"), VLOOKUP(B1223, low_weekdays, 2, 0),
    AND(H1223="Saturday", J1223="Low season"), VLOOKUP(B1223, low_saturday, 2, 0),
    AND(H1223="Sunday", J1223="Low season"), VLOOKUP(B1223, low_sunday, 2, 0),
    TRUE, "error")</f>
        <v>Off-peak</v>
      </c>
    </row>
    <row r="1224" spans="1:11" x14ac:dyDescent="0.25">
      <c r="A1224" s="111">
        <v>45164</v>
      </c>
      <c r="B1224" s="86">
        <v>0.3125</v>
      </c>
      <c r="C1224" s="91">
        <v>89</v>
      </c>
      <c r="D1224" s="118">
        <v>15</v>
      </c>
      <c r="E1224" s="119">
        <v>0.29166666666666702</v>
      </c>
      <c r="F1224" s="119">
        <v>0.3125</v>
      </c>
      <c r="G1224" s="115">
        <f t="shared" si="58"/>
        <v>7</v>
      </c>
      <c r="H1224" s="116" t="str" cm="1">
        <f t="array" ref="H1224">_xlfn.IFS((G1224&gt;=2)*(G1224&lt;=6), "Weekday", G1224=7, "Saturday", G1224=1, "Sunday")</f>
        <v>Saturday</v>
      </c>
      <c r="I1224" s="116">
        <f t="shared" si="59"/>
        <v>8</v>
      </c>
      <c r="J1224" s="116" t="str">
        <f t="shared" si="57"/>
        <v>High season</v>
      </c>
      <c r="K1224" s="117" t="str" cm="1">
        <f t="array" ref="K1224">_xlfn.IFS(AND(H1224="Weekday", J1224="High season"), VLOOKUP(B1224, high_weekday, 2, 0),
    AND(H1224="Saturday", J1224="High season"), VLOOKUP(B1224, high_saturday, 2, 0),
    AND(H1224="Sunday", J1224="High season"), VLOOKUP(B1224, high_sunday, 2, 0),
    AND(H1224="Weekday", J1224="Low season"), VLOOKUP(B1224, low_weekdays, 2, 0),
    AND(H1224="Saturday", J1224="Low season"), VLOOKUP(B1224, low_saturday, 2, 0),
    AND(H1224="Sunday", J1224="Low season"), VLOOKUP(B1224, low_sunday, 2, 0),
    TRUE, "error")</f>
        <v>Standard</v>
      </c>
    </row>
    <row r="1225" spans="1:11" x14ac:dyDescent="0.25">
      <c r="A1225" s="111">
        <v>45164</v>
      </c>
      <c r="B1225" s="86">
        <v>0.33333333333333298</v>
      </c>
      <c r="C1225" s="91">
        <v>86</v>
      </c>
      <c r="D1225" s="118">
        <v>16</v>
      </c>
      <c r="E1225" s="119">
        <v>0.3125</v>
      </c>
      <c r="F1225" s="119">
        <v>0.33333333333333298</v>
      </c>
      <c r="G1225" s="115">
        <f t="shared" si="58"/>
        <v>7</v>
      </c>
      <c r="H1225" s="116" t="str" cm="1">
        <f t="array" ref="H1225">_xlfn.IFS((G1225&gt;=2)*(G1225&lt;=6), "Weekday", G1225=7, "Saturday", G1225=1, "Sunday")</f>
        <v>Saturday</v>
      </c>
      <c r="I1225" s="116">
        <f t="shared" si="59"/>
        <v>8</v>
      </c>
      <c r="J1225" s="116" t="str">
        <f t="shared" si="57"/>
        <v>High season</v>
      </c>
      <c r="K1225" s="117" t="str" cm="1">
        <f t="array" ref="K1225">_xlfn.IFS(AND(H1225="Weekday", J1225="High season"), VLOOKUP(B1225, high_weekday, 2, 0),
    AND(H1225="Saturday", J1225="High season"), VLOOKUP(B1225, high_saturday, 2, 0),
    AND(H1225="Sunday", J1225="High season"), VLOOKUP(B1225, high_sunday, 2, 0),
    AND(H1225="Weekday", J1225="Low season"), VLOOKUP(B1225, low_weekdays, 2, 0),
    AND(H1225="Saturday", J1225="Low season"), VLOOKUP(B1225, low_saturday, 2, 0),
    AND(H1225="Sunday", J1225="Low season"), VLOOKUP(B1225, low_sunday, 2, 0),
    TRUE, "error")</f>
        <v>Standard</v>
      </c>
    </row>
    <row r="1226" spans="1:11" x14ac:dyDescent="0.25">
      <c r="A1226" s="111">
        <v>45164</v>
      </c>
      <c r="B1226" s="86">
        <v>0.35416666666666702</v>
      </c>
      <c r="C1226" s="91">
        <v>56</v>
      </c>
      <c r="D1226" s="118">
        <v>17</v>
      </c>
      <c r="E1226" s="119">
        <v>0.33333333333333298</v>
      </c>
      <c r="F1226" s="119">
        <v>0.35416666666666702</v>
      </c>
      <c r="G1226" s="115">
        <f t="shared" si="58"/>
        <v>7</v>
      </c>
      <c r="H1226" s="116" t="str" cm="1">
        <f t="array" ref="H1226">_xlfn.IFS((G1226&gt;=2)*(G1226&lt;=6), "Weekday", G1226=7, "Saturday", G1226=1, "Sunday")</f>
        <v>Saturday</v>
      </c>
      <c r="I1226" s="116">
        <f t="shared" si="59"/>
        <v>8</v>
      </c>
      <c r="J1226" s="116" t="str">
        <f t="shared" si="57"/>
        <v>High season</v>
      </c>
      <c r="K1226" s="117" t="str" cm="1">
        <f t="array" ref="K1226">_xlfn.IFS(AND(H1226="Weekday", J1226="High season"), VLOOKUP(B1226, high_weekday, 2, 0),
    AND(H1226="Saturday", J1226="High season"), VLOOKUP(B1226, high_saturday, 2, 0),
    AND(H1226="Sunday", J1226="High season"), VLOOKUP(B1226, high_sunday, 2, 0),
    AND(H1226="Weekday", J1226="Low season"), VLOOKUP(B1226, low_weekdays, 2, 0),
    AND(H1226="Saturday", J1226="Low season"), VLOOKUP(B1226, low_saturday, 2, 0),
    AND(H1226="Sunday", J1226="Low season"), VLOOKUP(B1226, low_sunday, 2, 0),
    TRUE, "error")</f>
        <v>Standard</v>
      </c>
    </row>
    <row r="1227" spans="1:11" x14ac:dyDescent="0.25">
      <c r="A1227" s="111">
        <v>45164</v>
      </c>
      <c r="B1227" s="86">
        <v>0.375</v>
      </c>
      <c r="C1227" s="91">
        <v>62</v>
      </c>
      <c r="D1227" s="118">
        <v>18</v>
      </c>
      <c r="E1227" s="119">
        <v>0.35416666666666702</v>
      </c>
      <c r="F1227" s="119">
        <v>0.375</v>
      </c>
      <c r="G1227" s="115">
        <f t="shared" si="58"/>
        <v>7</v>
      </c>
      <c r="H1227" s="116" t="str" cm="1">
        <f t="array" ref="H1227">_xlfn.IFS((G1227&gt;=2)*(G1227&lt;=6), "Weekday", G1227=7, "Saturday", G1227=1, "Sunday")</f>
        <v>Saturday</v>
      </c>
      <c r="I1227" s="116">
        <f t="shared" si="59"/>
        <v>8</v>
      </c>
      <c r="J1227" s="116" t="str">
        <f t="shared" si="57"/>
        <v>High season</v>
      </c>
      <c r="K1227" s="117" t="str" cm="1">
        <f t="array" ref="K1227">_xlfn.IFS(AND(H1227="Weekday", J1227="High season"), VLOOKUP(B1227, high_weekday, 2, 0),
    AND(H1227="Saturday", J1227="High season"), VLOOKUP(B1227, high_saturday, 2, 0),
    AND(H1227="Sunday", J1227="High season"), VLOOKUP(B1227, high_sunday, 2, 0),
    AND(H1227="Weekday", J1227="Low season"), VLOOKUP(B1227, low_weekdays, 2, 0),
    AND(H1227="Saturday", J1227="Low season"), VLOOKUP(B1227, low_saturday, 2, 0),
    AND(H1227="Sunday", J1227="Low season"), VLOOKUP(B1227, low_sunday, 2, 0),
    TRUE, "error")</f>
        <v>Standard</v>
      </c>
    </row>
    <row r="1228" spans="1:11" x14ac:dyDescent="0.25">
      <c r="A1228" s="111">
        <v>45164</v>
      </c>
      <c r="B1228" s="86">
        <v>0.39583333333333298</v>
      </c>
      <c r="C1228" s="91">
        <v>82</v>
      </c>
      <c r="D1228" s="118">
        <v>19</v>
      </c>
      <c r="E1228" s="119">
        <v>0.375</v>
      </c>
      <c r="F1228" s="119">
        <v>0.39583333333333298</v>
      </c>
      <c r="G1228" s="115">
        <f t="shared" si="58"/>
        <v>7</v>
      </c>
      <c r="H1228" s="116" t="str" cm="1">
        <f t="array" ref="H1228">_xlfn.IFS((G1228&gt;=2)*(G1228&lt;=6), "Weekday", G1228=7, "Saturday", G1228=1, "Sunday")</f>
        <v>Saturday</v>
      </c>
      <c r="I1228" s="116">
        <f t="shared" si="59"/>
        <v>8</v>
      </c>
      <c r="J1228" s="116" t="str">
        <f t="shared" si="57"/>
        <v>High season</v>
      </c>
      <c r="K1228" s="117" t="str" cm="1">
        <f t="array" ref="K1228">_xlfn.IFS(AND(H1228="Weekday", J1228="High season"), VLOOKUP(B1228, high_weekday, 2, 0),
    AND(H1228="Saturday", J1228="High season"), VLOOKUP(B1228, high_saturday, 2, 0),
    AND(H1228="Sunday", J1228="High season"), VLOOKUP(B1228, high_sunday, 2, 0),
    AND(H1228="Weekday", J1228="Low season"), VLOOKUP(B1228, low_weekdays, 2, 0),
    AND(H1228="Saturday", J1228="Low season"), VLOOKUP(B1228, low_saturday, 2, 0),
    AND(H1228="Sunday", J1228="Low season"), VLOOKUP(B1228, low_sunday, 2, 0),
    TRUE, "error")</f>
        <v>Standard</v>
      </c>
    </row>
    <row r="1229" spans="1:11" x14ac:dyDescent="0.25">
      <c r="A1229" s="111">
        <v>45164</v>
      </c>
      <c r="B1229" s="86">
        <v>0.41666666666666702</v>
      </c>
      <c r="C1229" s="91">
        <v>94</v>
      </c>
      <c r="D1229" s="118">
        <v>20</v>
      </c>
      <c r="E1229" s="119">
        <v>0.39583333333333298</v>
      </c>
      <c r="F1229" s="119">
        <v>0.41666666666666702</v>
      </c>
      <c r="G1229" s="115">
        <f t="shared" si="58"/>
        <v>7</v>
      </c>
      <c r="H1229" s="116" t="str" cm="1">
        <f t="array" ref="H1229">_xlfn.IFS((G1229&gt;=2)*(G1229&lt;=6), "Weekday", G1229=7, "Saturday", G1229=1, "Sunday")</f>
        <v>Saturday</v>
      </c>
      <c r="I1229" s="116">
        <f t="shared" si="59"/>
        <v>8</v>
      </c>
      <c r="J1229" s="116" t="str">
        <f t="shared" si="57"/>
        <v>High season</v>
      </c>
      <c r="K1229" s="117" t="str" cm="1">
        <f t="array" ref="K1229">_xlfn.IFS(AND(H1229="Weekday", J1229="High season"), VLOOKUP(B1229, high_weekday, 2, 0),
    AND(H1229="Saturday", J1229="High season"), VLOOKUP(B1229, high_saturday, 2, 0),
    AND(H1229="Sunday", J1229="High season"), VLOOKUP(B1229, high_sunday, 2, 0),
    AND(H1229="Weekday", J1229="Low season"), VLOOKUP(B1229, low_weekdays, 2, 0),
    AND(H1229="Saturday", J1229="Low season"), VLOOKUP(B1229, low_saturday, 2, 0),
    AND(H1229="Sunday", J1229="Low season"), VLOOKUP(B1229, low_sunday, 2, 0),
    TRUE, "error")</f>
        <v>Standard</v>
      </c>
    </row>
    <row r="1230" spans="1:11" x14ac:dyDescent="0.25">
      <c r="A1230" s="111">
        <v>45164</v>
      </c>
      <c r="B1230" s="86">
        <v>0.4375</v>
      </c>
      <c r="C1230" s="91">
        <v>96</v>
      </c>
      <c r="D1230" s="118">
        <v>21</v>
      </c>
      <c r="E1230" s="119">
        <v>0.41666666666666702</v>
      </c>
      <c r="F1230" s="119">
        <v>0.4375</v>
      </c>
      <c r="G1230" s="115">
        <f t="shared" si="58"/>
        <v>7</v>
      </c>
      <c r="H1230" s="116" t="str" cm="1">
        <f t="array" ref="H1230">_xlfn.IFS((G1230&gt;=2)*(G1230&lt;=6), "Weekday", G1230=7, "Saturday", G1230=1, "Sunday")</f>
        <v>Saturday</v>
      </c>
      <c r="I1230" s="116">
        <f t="shared" si="59"/>
        <v>8</v>
      </c>
      <c r="J1230" s="116" t="str">
        <f t="shared" si="57"/>
        <v>High season</v>
      </c>
      <c r="K1230" s="117" t="str" cm="1">
        <f t="array" ref="K1230">_xlfn.IFS(AND(H1230="Weekday", J1230="High season"), VLOOKUP(B1230, high_weekday, 2, 0),
    AND(H1230="Saturday", J1230="High season"), VLOOKUP(B1230, high_saturday, 2, 0),
    AND(H1230="Sunday", J1230="High season"), VLOOKUP(B1230, high_sunday, 2, 0),
    AND(H1230="Weekday", J1230="Low season"), VLOOKUP(B1230, low_weekdays, 2, 0),
    AND(H1230="Saturday", J1230="Low season"), VLOOKUP(B1230, low_saturday, 2, 0),
    AND(H1230="Sunday", J1230="Low season"), VLOOKUP(B1230, low_sunday, 2, 0),
    TRUE, "error")</f>
        <v>Standard</v>
      </c>
    </row>
    <row r="1231" spans="1:11" x14ac:dyDescent="0.25">
      <c r="A1231" s="111">
        <v>45164</v>
      </c>
      <c r="B1231" s="86">
        <v>0.45833333333333298</v>
      </c>
      <c r="C1231" s="91">
        <v>100</v>
      </c>
      <c r="D1231" s="118">
        <v>22</v>
      </c>
      <c r="E1231" s="119">
        <v>0.4375</v>
      </c>
      <c r="F1231" s="119">
        <v>0.45833333333333298</v>
      </c>
      <c r="G1231" s="115">
        <f t="shared" si="58"/>
        <v>7</v>
      </c>
      <c r="H1231" s="116" t="str" cm="1">
        <f t="array" ref="H1231">_xlfn.IFS((G1231&gt;=2)*(G1231&lt;=6), "Weekday", G1231=7, "Saturday", G1231=1, "Sunday")</f>
        <v>Saturday</v>
      </c>
      <c r="I1231" s="116">
        <f t="shared" si="59"/>
        <v>8</v>
      </c>
      <c r="J1231" s="116" t="str">
        <f t="shared" si="57"/>
        <v>High season</v>
      </c>
      <c r="K1231" s="117" t="str" cm="1">
        <f t="array" ref="K1231">_xlfn.IFS(AND(H1231="Weekday", J1231="High season"), VLOOKUP(B1231, high_weekday, 2, 0),
    AND(H1231="Saturday", J1231="High season"), VLOOKUP(B1231, high_saturday, 2, 0),
    AND(H1231="Sunday", J1231="High season"), VLOOKUP(B1231, high_sunday, 2, 0),
    AND(H1231="Weekday", J1231="Low season"), VLOOKUP(B1231, low_weekdays, 2, 0),
    AND(H1231="Saturday", J1231="Low season"), VLOOKUP(B1231, low_saturday, 2, 0),
    AND(H1231="Sunday", J1231="Low season"), VLOOKUP(B1231, low_sunday, 2, 0),
    TRUE, "error")</f>
        <v>Standard</v>
      </c>
    </row>
    <row r="1232" spans="1:11" x14ac:dyDescent="0.25">
      <c r="A1232" s="111">
        <v>45164</v>
      </c>
      <c r="B1232" s="86">
        <v>0.47916666666666702</v>
      </c>
      <c r="C1232" s="91">
        <v>25</v>
      </c>
      <c r="D1232" s="118">
        <v>23</v>
      </c>
      <c r="E1232" s="119">
        <v>0.45833333333333298</v>
      </c>
      <c r="F1232" s="119">
        <v>0.47916666666666702</v>
      </c>
      <c r="G1232" s="115">
        <f t="shared" si="58"/>
        <v>7</v>
      </c>
      <c r="H1232" s="116" t="str" cm="1">
        <f t="array" ref="H1232">_xlfn.IFS((G1232&gt;=2)*(G1232&lt;=6), "Weekday", G1232=7, "Saturday", G1232=1, "Sunday")</f>
        <v>Saturday</v>
      </c>
      <c r="I1232" s="116">
        <f t="shared" si="59"/>
        <v>8</v>
      </c>
      <c r="J1232" s="116" t="str">
        <f t="shared" si="57"/>
        <v>High season</v>
      </c>
      <c r="K1232" s="117" t="str" cm="1">
        <f t="array" ref="K1232">_xlfn.IFS(AND(H1232="Weekday", J1232="High season"), VLOOKUP(B1232, high_weekday, 2, 0),
    AND(H1232="Saturday", J1232="High season"), VLOOKUP(B1232, high_saturday, 2, 0),
    AND(H1232="Sunday", J1232="High season"), VLOOKUP(B1232, high_sunday, 2, 0),
    AND(H1232="Weekday", J1232="Low season"), VLOOKUP(B1232, low_weekdays, 2, 0),
    AND(H1232="Saturday", J1232="Low season"), VLOOKUP(B1232, low_saturday, 2, 0),
    AND(H1232="Sunday", J1232="Low season"), VLOOKUP(B1232, low_sunday, 2, 0),
    TRUE, "error")</f>
        <v>Standard</v>
      </c>
    </row>
    <row r="1233" spans="1:11" x14ac:dyDescent="0.25">
      <c r="A1233" s="111">
        <v>45164</v>
      </c>
      <c r="B1233" s="86">
        <v>0.5</v>
      </c>
      <c r="C1233" s="91">
        <v>84</v>
      </c>
      <c r="D1233" s="118">
        <v>24</v>
      </c>
      <c r="E1233" s="119">
        <v>0.47916666666666702</v>
      </c>
      <c r="F1233" s="119">
        <v>0.5</v>
      </c>
      <c r="G1233" s="115">
        <f t="shared" si="58"/>
        <v>7</v>
      </c>
      <c r="H1233" s="116" t="str" cm="1">
        <f t="array" ref="H1233">_xlfn.IFS((G1233&gt;=2)*(G1233&lt;=6), "Weekday", G1233=7, "Saturday", G1233=1, "Sunday")</f>
        <v>Saturday</v>
      </c>
      <c r="I1233" s="116">
        <f t="shared" si="59"/>
        <v>8</v>
      </c>
      <c r="J1233" s="116" t="str">
        <f t="shared" si="57"/>
        <v>High season</v>
      </c>
      <c r="K1233" s="117" t="str" cm="1">
        <f t="array" ref="K1233">_xlfn.IFS(AND(H1233="Weekday", J1233="High season"), VLOOKUP(B1233, high_weekday, 2, 0),
    AND(H1233="Saturday", J1233="High season"), VLOOKUP(B1233, high_saturday, 2, 0),
    AND(H1233="Sunday", J1233="High season"), VLOOKUP(B1233, high_sunday, 2, 0),
    AND(H1233="Weekday", J1233="Low season"), VLOOKUP(B1233, low_weekdays, 2, 0),
    AND(H1233="Saturday", J1233="Low season"), VLOOKUP(B1233, low_saturday, 2, 0),
    AND(H1233="Sunday", J1233="Low season"), VLOOKUP(B1233, low_sunday, 2, 0),
    TRUE, "error")</f>
        <v>Standard</v>
      </c>
    </row>
    <row r="1234" spans="1:11" x14ac:dyDescent="0.25">
      <c r="A1234" s="111">
        <v>45164</v>
      </c>
      <c r="B1234" s="86">
        <v>0.52083333333333304</v>
      </c>
      <c r="C1234" s="91">
        <v>94</v>
      </c>
      <c r="D1234" s="118">
        <v>25</v>
      </c>
      <c r="E1234" s="119">
        <v>0.5</v>
      </c>
      <c r="F1234" s="119">
        <v>0.52083333333333304</v>
      </c>
      <c r="G1234" s="115">
        <f t="shared" si="58"/>
        <v>7</v>
      </c>
      <c r="H1234" s="116" t="str" cm="1">
        <f t="array" ref="H1234">_xlfn.IFS((G1234&gt;=2)*(G1234&lt;=6), "Weekday", G1234=7, "Saturday", G1234=1, "Sunday")</f>
        <v>Saturday</v>
      </c>
      <c r="I1234" s="116">
        <f t="shared" si="59"/>
        <v>8</v>
      </c>
      <c r="J1234" s="116" t="str">
        <f t="shared" si="57"/>
        <v>High season</v>
      </c>
      <c r="K1234" s="117" t="str" cm="1">
        <f t="array" ref="K1234">_xlfn.IFS(AND(H1234="Weekday", J1234="High season"), VLOOKUP(B1234, high_weekday, 2, 0),
    AND(H1234="Saturday", J1234="High season"), VLOOKUP(B1234, high_saturday, 2, 0),
    AND(H1234="Sunday", J1234="High season"), VLOOKUP(B1234, high_sunday, 2, 0),
    AND(H1234="Weekday", J1234="Low season"), VLOOKUP(B1234, low_weekdays, 2, 0),
    AND(H1234="Saturday", J1234="Low season"), VLOOKUP(B1234, low_saturday, 2, 0),
    AND(H1234="Sunday", J1234="Low season"), VLOOKUP(B1234, low_sunday, 2, 0),
    TRUE, "error")</f>
        <v>Off-peak</v>
      </c>
    </row>
    <row r="1235" spans="1:11" x14ac:dyDescent="0.25">
      <c r="A1235" s="111">
        <v>45164</v>
      </c>
      <c r="B1235" s="86">
        <v>0.54166666666666696</v>
      </c>
      <c r="C1235" s="91">
        <v>83</v>
      </c>
      <c r="D1235" s="118">
        <v>26</v>
      </c>
      <c r="E1235" s="119">
        <v>0.52083333333333304</v>
      </c>
      <c r="F1235" s="119">
        <v>0.54166666666666696</v>
      </c>
      <c r="G1235" s="115">
        <f t="shared" si="58"/>
        <v>7</v>
      </c>
      <c r="H1235" s="116" t="str" cm="1">
        <f t="array" ref="H1235">_xlfn.IFS((G1235&gt;=2)*(G1235&lt;=6), "Weekday", G1235=7, "Saturday", G1235=1, "Sunday")</f>
        <v>Saturday</v>
      </c>
      <c r="I1235" s="116">
        <f t="shared" si="59"/>
        <v>8</v>
      </c>
      <c r="J1235" s="116" t="str">
        <f t="shared" si="57"/>
        <v>High season</v>
      </c>
      <c r="K1235" s="117" t="str" cm="1">
        <f t="array" ref="K1235">_xlfn.IFS(AND(H1235="Weekday", J1235="High season"), VLOOKUP(B1235, high_weekday, 2, 0),
    AND(H1235="Saturday", J1235="High season"), VLOOKUP(B1235, high_saturday, 2, 0),
    AND(H1235="Sunday", J1235="High season"), VLOOKUP(B1235, high_sunday, 2, 0),
    AND(H1235="Weekday", J1235="Low season"), VLOOKUP(B1235, low_weekdays, 2, 0),
    AND(H1235="Saturday", J1235="Low season"), VLOOKUP(B1235, low_saturday, 2, 0),
    AND(H1235="Sunday", J1235="Low season"), VLOOKUP(B1235, low_sunday, 2, 0),
    TRUE, "error")</f>
        <v>Off-peak</v>
      </c>
    </row>
    <row r="1236" spans="1:11" x14ac:dyDescent="0.25">
      <c r="A1236" s="111">
        <v>45164</v>
      </c>
      <c r="B1236" s="86">
        <v>0.5625</v>
      </c>
      <c r="C1236" s="91">
        <v>73</v>
      </c>
      <c r="D1236" s="118">
        <v>27</v>
      </c>
      <c r="E1236" s="119">
        <v>0.54166666666666696</v>
      </c>
      <c r="F1236" s="119">
        <v>0.5625</v>
      </c>
      <c r="G1236" s="115">
        <f t="shared" si="58"/>
        <v>7</v>
      </c>
      <c r="H1236" s="116" t="str" cm="1">
        <f t="array" ref="H1236">_xlfn.IFS((G1236&gt;=2)*(G1236&lt;=6), "Weekday", G1236=7, "Saturday", G1236=1, "Sunday")</f>
        <v>Saturday</v>
      </c>
      <c r="I1236" s="116">
        <f t="shared" si="59"/>
        <v>8</v>
      </c>
      <c r="J1236" s="116" t="str">
        <f t="shared" si="57"/>
        <v>High season</v>
      </c>
      <c r="K1236" s="117" t="str" cm="1">
        <f t="array" ref="K1236">_xlfn.IFS(AND(H1236="Weekday", J1236="High season"), VLOOKUP(B1236, high_weekday, 2, 0),
    AND(H1236="Saturday", J1236="High season"), VLOOKUP(B1236, high_saturday, 2, 0),
    AND(H1236="Sunday", J1236="High season"), VLOOKUP(B1236, high_sunday, 2, 0),
    AND(H1236="Weekday", J1236="Low season"), VLOOKUP(B1236, low_weekdays, 2, 0),
    AND(H1236="Saturday", J1236="Low season"), VLOOKUP(B1236, low_saturday, 2, 0),
    AND(H1236="Sunday", J1236="Low season"), VLOOKUP(B1236, low_sunday, 2, 0),
    TRUE, "error")</f>
        <v>Off-peak</v>
      </c>
    </row>
    <row r="1237" spans="1:11" x14ac:dyDescent="0.25">
      <c r="A1237" s="111">
        <v>45164</v>
      </c>
      <c r="B1237" s="86">
        <v>0.58333333333333304</v>
      </c>
      <c r="C1237" s="91">
        <v>99</v>
      </c>
      <c r="D1237" s="118">
        <v>28</v>
      </c>
      <c r="E1237" s="119">
        <v>0.5625</v>
      </c>
      <c r="F1237" s="119">
        <v>0.58333333333333304</v>
      </c>
      <c r="G1237" s="115">
        <f t="shared" si="58"/>
        <v>7</v>
      </c>
      <c r="H1237" s="116" t="str" cm="1">
        <f t="array" ref="H1237">_xlfn.IFS((G1237&gt;=2)*(G1237&lt;=6), "Weekday", G1237=7, "Saturday", G1237=1, "Sunday")</f>
        <v>Saturday</v>
      </c>
      <c r="I1237" s="116">
        <f t="shared" si="59"/>
        <v>8</v>
      </c>
      <c r="J1237" s="116" t="str">
        <f t="shared" si="57"/>
        <v>High season</v>
      </c>
      <c r="K1237" s="117" t="str" cm="1">
        <f t="array" ref="K1237">_xlfn.IFS(AND(H1237="Weekday", J1237="High season"), VLOOKUP(B1237, high_weekday, 2, 0),
    AND(H1237="Saturday", J1237="High season"), VLOOKUP(B1237, high_saturday, 2, 0),
    AND(H1237="Sunday", J1237="High season"), VLOOKUP(B1237, high_sunday, 2, 0),
    AND(H1237="Weekday", J1237="Low season"), VLOOKUP(B1237, low_weekdays, 2, 0),
    AND(H1237="Saturday", J1237="Low season"), VLOOKUP(B1237, low_saturday, 2, 0),
    AND(H1237="Sunday", J1237="Low season"), VLOOKUP(B1237, low_sunday, 2, 0),
    TRUE, "error")</f>
        <v>Off-peak</v>
      </c>
    </row>
    <row r="1238" spans="1:11" x14ac:dyDescent="0.25">
      <c r="A1238" s="111">
        <v>45164</v>
      </c>
      <c r="B1238" s="86">
        <v>0.60416666666666696</v>
      </c>
      <c r="C1238" s="91">
        <v>46</v>
      </c>
      <c r="D1238" s="118">
        <v>29</v>
      </c>
      <c r="E1238" s="119">
        <v>0.58333333333333304</v>
      </c>
      <c r="F1238" s="119">
        <v>0.60416666666666696</v>
      </c>
      <c r="G1238" s="115">
        <f t="shared" si="58"/>
        <v>7</v>
      </c>
      <c r="H1238" s="116" t="str" cm="1">
        <f t="array" ref="H1238">_xlfn.IFS((G1238&gt;=2)*(G1238&lt;=6), "Weekday", G1238=7, "Saturday", G1238=1, "Sunday")</f>
        <v>Saturday</v>
      </c>
      <c r="I1238" s="116">
        <f t="shared" si="59"/>
        <v>8</v>
      </c>
      <c r="J1238" s="116" t="str">
        <f t="shared" si="57"/>
        <v>High season</v>
      </c>
      <c r="K1238" s="117" t="str" cm="1">
        <f t="array" ref="K1238">_xlfn.IFS(AND(H1238="Weekday", J1238="High season"), VLOOKUP(B1238, high_weekday, 2, 0),
    AND(H1238="Saturday", J1238="High season"), VLOOKUP(B1238, high_saturday, 2, 0),
    AND(H1238="Sunday", J1238="High season"), VLOOKUP(B1238, high_sunday, 2, 0),
    AND(H1238="Weekday", J1238="Low season"), VLOOKUP(B1238, low_weekdays, 2, 0),
    AND(H1238="Saturday", J1238="Low season"), VLOOKUP(B1238, low_saturday, 2, 0),
    AND(H1238="Sunday", J1238="Low season"), VLOOKUP(B1238, low_sunday, 2, 0),
    TRUE, "error")</f>
        <v>Off-peak</v>
      </c>
    </row>
    <row r="1239" spans="1:11" x14ac:dyDescent="0.25">
      <c r="A1239" s="111">
        <v>45164</v>
      </c>
      <c r="B1239" s="86">
        <v>0.625</v>
      </c>
      <c r="C1239" s="91">
        <v>88</v>
      </c>
      <c r="D1239" s="118">
        <v>30</v>
      </c>
      <c r="E1239" s="119">
        <v>0.60416666666666696</v>
      </c>
      <c r="F1239" s="119">
        <v>0.625</v>
      </c>
      <c r="G1239" s="115">
        <f t="shared" si="58"/>
        <v>7</v>
      </c>
      <c r="H1239" s="116" t="str" cm="1">
        <f t="array" ref="H1239">_xlfn.IFS((G1239&gt;=2)*(G1239&lt;=6), "Weekday", G1239=7, "Saturday", G1239=1, "Sunday")</f>
        <v>Saturday</v>
      </c>
      <c r="I1239" s="116">
        <f t="shared" si="59"/>
        <v>8</v>
      </c>
      <c r="J1239" s="116" t="str">
        <f t="shared" si="57"/>
        <v>High season</v>
      </c>
      <c r="K1239" s="117" t="str" cm="1">
        <f t="array" ref="K1239">_xlfn.IFS(AND(H1239="Weekday", J1239="High season"), VLOOKUP(B1239, high_weekday, 2, 0),
    AND(H1239="Saturday", J1239="High season"), VLOOKUP(B1239, high_saturday, 2, 0),
    AND(H1239="Sunday", J1239="High season"), VLOOKUP(B1239, high_sunday, 2, 0),
    AND(H1239="Weekday", J1239="Low season"), VLOOKUP(B1239, low_weekdays, 2, 0),
    AND(H1239="Saturday", J1239="Low season"), VLOOKUP(B1239, low_saturday, 2, 0),
    AND(H1239="Sunday", J1239="Low season"), VLOOKUP(B1239, low_sunday, 2, 0),
    TRUE, "error")</f>
        <v>Off-peak</v>
      </c>
    </row>
    <row r="1240" spans="1:11" x14ac:dyDescent="0.25">
      <c r="A1240" s="111">
        <v>45164</v>
      </c>
      <c r="B1240" s="86">
        <v>0.64583333333333304</v>
      </c>
      <c r="C1240" s="91">
        <v>97</v>
      </c>
      <c r="D1240" s="118">
        <v>31</v>
      </c>
      <c r="E1240" s="119">
        <v>0.625</v>
      </c>
      <c r="F1240" s="119">
        <v>0.64583333333333304</v>
      </c>
      <c r="G1240" s="115">
        <f t="shared" si="58"/>
        <v>7</v>
      </c>
      <c r="H1240" s="116" t="str" cm="1">
        <f t="array" ref="H1240">_xlfn.IFS((G1240&gt;=2)*(G1240&lt;=6), "Weekday", G1240=7, "Saturday", G1240=1, "Sunday")</f>
        <v>Saturday</v>
      </c>
      <c r="I1240" s="116">
        <f t="shared" si="59"/>
        <v>8</v>
      </c>
      <c r="J1240" s="116" t="str">
        <f t="shared" si="57"/>
        <v>High season</v>
      </c>
      <c r="K1240" s="117" t="str" cm="1">
        <f t="array" ref="K1240">_xlfn.IFS(AND(H1240="Weekday", J1240="High season"), VLOOKUP(B1240, high_weekday, 2, 0),
    AND(H1240="Saturday", J1240="High season"), VLOOKUP(B1240, high_saturday, 2, 0),
    AND(H1240="Sunday", J1240="High season"), VLOOKUP(B1240, high_sunday, 2, 0),
    AND(H1240="Weekday", J1240="Low season"), VLOOKUP(B1240, low_weekdays, 2, 0),
    AND(H1240="Saturday", J1240="Low season"), VLOOKUP(B1240, low_saturday, 2, 0),
    AND(H1240="Sunday", J1240="Low season"), VLOOKUP(B1240, low_sunday, 2, 0),
    TRUE, "error")</f>
        <v>Off-peak</v>
      </c>
    </row>
    <row r="1241" spans="1:11" x14ac:dyDescent="0.25">
      <c r="A1241" s="111">
        <v>45164</v>
      </c>
      <c r="B1241" s="86">
        <v>0.66666666666666696</v>
      </c>
      <c r="C1241" s="91">
        <v>57</v>
      </c>
      <c r="D1241" s="118">
        <v>32</v>
      </c>
      <c r="E1241" s="119">
        <v>0.64583333333333304</v>
      </c>
      <c r="F1241" s="119">
        <v>0.66666666666666696</v>
      </c>
      <c r="G1241" s="115">
        <f t="shared" si="58"/>
        <v>7</v>
      </c>
      <c r="H1241" s="116" t="str" cm="1">
        <f t="array" ref="H1241">_xlfn.IFS((G1241&gt;=2)*(G1241&lt;=6), "Weekday", G1241=7, "Saturday", G1241=1, "Sunday")</f>
        <v>Saturday</v>
      </c>
      <c r="I1241" s="116">
        <f t="shared" si="59"/>
        <v>8</v>
      </c>
      <c r="J1241" s="116" t="str">
        <f t="shared" si="57"/>
        <v>High season</v>
      </c>
      <c r="K1241" s="117" t="str" cm="1">
        <f t="array" ref="K1241">_xlfn.IFS(AND(H1241="Weekday", J1241="High season"), VLOOKUP(B1241, high_weekday, 2, 0),
    AND(H1241="Saturday", J1241="High season"), VLOOKUP(B1241, high_saturday, 2, 0),
    AND(H1241="Sunday", J1241="High season"), VLOOKUP(B1241, high_sunday, 2, 0),
    AND(H1241="Weekday", J1241="Low season"), VLOOKUP(B1241, low_weekdays, 2, 0),
    AND(H1241="Saturday", J1241="Low season"), VLOOKUP(B1241, low_saturday, 2, 0),
    AND(H1241="Sunday", J1241="Low season"), VLOOKUP(B1241, low_sunday, 2, 0),
    TRUE, "error")</f>
        <v>Off-peak</v>
      </c>
    </row>
    <row r="1242" spans="1:11" x14ac:dyDescent="0.25">
      <c r="A1242" s="111">
        <v>45164</v>
      </c>
      <c r="B1242" s="86">
        <v>0.6875</v>
      </c>
      <c r="C1242" s="91">
        <v>70</v>
      </c>
      <c r="D1242" s="118">
        <v>33</v>
      </c>
      <c r="E1242" s="119">
        <v>0.66666666666666696</v>
      </c>
      <c r="F1242" s="119">
        <v>0.6875</v>
      </c>
      <c r="G1242" s="115">
        <f t="shared" si="58"/>
        <v>7</v>
      </c>
      <c r="H1242" s="116" t="str" cm="1">
        <f t="array" ref="H1242">_xlfn.IFS((G1242&gt;=2)*(G1242&lt;=6), "Weekday", G1242=7, "Saturday", G1242=1, "Sunday")</f>
        <v>Saturday</v>
      </c>
      <c r="I1242" s="116">
        <f t="shared" si="59"/>
        <v>8</v>
      </c>
      <c r="J1242" s="116" t="str">
        <f t="shared" si="57"/>
        <v>High season</v>
      </c>
      <c r="K1242" s="117" t="str" cm="1">
        <f t="array" ref="K1242">_xlfn.IFS(AND(H1242="Weekday", J1242="High season"), VLOOKUP(B1242, high_weekday, 2, 0),
    AND(H1242="Saturday", J1242="High season"), VLOOKUP(B1242, high_saturday, 2, 0),
    AND(H1242="Sunday", J1242="High season"), VLOOKUP(B1242, high_sunday, 2, 0),
    AND(H1242="Weekday", J1242="Low season"), VLOOKUP(B1242, low_weekdays, 2, 0),
    AND(H1242="Saturday", J1242="Low season"), VLOOKUP(B1242, low_saturday, 2, 0),
    AND(H1242="Sunday", J1242="Low season"), VLOOKUP(B1242, low_sunday, 2, 0),
    TRUE, "error")</f>
        <v>Off-peak</v>
      </c>
    </row>
    <row r="1243" spans="1:11" x14ac:dyDescent="0.25">
      <c r="A1243" s="111">
        <v>45164</v>
      </c>
      <c r="B1243" s="86">
        <v>0.70833333333333304</v>
      </c>
      <c r="C1243" s="91">
        <v>17</v>
      </c>
      <c r="D1243" s="118">
        <v>34</v>
      </c>
      <c r="E1243" s="119">
        <v>0.6875</v>
      </c>
      <c r="F1243" s="119">
        <v>0.70833333333333304</v>
      </c>
      <c r="G1243" s="115">
        <f t="shared" si="58"/>
        <v>7</v>
      </c>
      <c r="H1243" s="116" t="str" cm="1">
        <f t="array" ref="H1243">_xlfn.IFS((G1243&gt;=2)*(G1243&lt;=6), "Weekday", G1243=7, "Saturday", G1243=1, "Sunday")</f>
        <v>Saturday</v>
      </c>
      <c r="I1243" s="116">
        <f t="shared" si="59"/>
        <v>8</v>
      </c>
      <c r="J1243" s="116" t="str">
        <f t="shared" si="57"/>
        <v>High season</v>
      </c>
      <c r="K1243" s="117" t="str" cm="1">
        <f t="array" ref="K1243">_xlfn.IFS(AND(H1243="Weekday", J1243="High season"), VLOOKUP(B1243, high_weekday, 2, 0),
    AND(H1243="Saturday", J1243="High season"), VLOOKUP(B1243, high_saturday, 2, 0),
    AND(H1243="Sunday", J1243="High season"), VLOOKUP(B1243, high_sunday, 2, 0),
    AND(H1243="Weekday", J1243="Low season"), VLOOKUP(B1243, low_weekdays, 2, 0),
    AND(H1243="Saturday", J1243="Low season"), VLOOKUP(B1243, low_saturday, 2, 0),
    AND(H1243="Sunday", J1243="Low season"), VLOOKUP(B1243, low_sunday, 2, 0),
    TRUE, "error")</f>
        <v>Off-peak</v>
      </c>
    </row>
    <row r="1244" spans="1:11" x14ac:dyDescent="0.25">
      <c r="A1244" s="111">
        <v>45164</v>
      </c>
      <c r="B1244" s="86">
        <v>0.72916666666666696</v>
      </c>
      <c r="C1244" s="91">
        <v>43</v>
      </c>
      <c r="D1244" s="118">
        <v>35</v>
      </c>
      <c r="E1244" s="119">
        <v>0.70833333333333304</v>
      </c>
      <c r="F1244" s="119">
        <v>0.72916666666666696</v>
      </c>
      <c r="G1244" s="115">
        <f t="shared" si="58"/>
        <v>7</v>
      </c>
      <c r="H1244" s="116" t="str" cm="1">
        <f t="array" ref="H1244">_xlfn.IFS((G1244&gt;=2)*(G1244&lt;=6), "Weekday", G1244=7, "Saturday", G1244=1, "Sunday")</f>
        <v>Saturday</v>
      </c>
      <c r="I1244" s="116">
        <f t="shared" si="59"/>
        <v>8</v>
      </c>
      <c r="J1244" s="116" t="str">
        <f t="shared" si="57"/>
        <v>High season</v>
      </c>
      <c r="K1244" s="117" t="str" cm="1">
        <f t="array" ref="K1244">_xlfn.IFS(AND(H1244="Weekday", J1244="High season"), VLOOKUP(B1244, high_weekday, 2, 0),
    AND(H1244="Saturday", J1244="High season"), VLOOKUP(B1244, high_saturday, 2, 0),
    AND(H1244="Sunday", J1244="High season"), VLOOKUP(B1244, high_sunday, 2, 0),
    AND(H1244="Weekday", J1244="Low season"), VLOOKUP(B1244, low_weekdays, 2, 0),
    AND(H1244="Saturday", J1244="Low season"), VLOOKUP(B1244, low_saturday, 2, 0),
    AND(H1244="Sunday", J1244="Low season"), VLOOKUP(B1244, low_sunday, 2, 0),
    TRUE, "error")</f>
        <v>Off-peak</v>
      </c>
    </row>
    <row r="1245" spans="1:11" x14ac:dyDescent="0.25">
      <c r="A1245" s="111">
        <v>45164</v>
      </c>
      <c r="B1245" s="86">
        <v>0.75</v>
      </c>
      <c r="C1245" s="91">
        <v>58</v>
      </c>
      <c r="D1245" s="118">
        <v>36</v>
      </c>
      <c r="E1245" s="119">
        <v>0.72916666666666696</v>
      </c>
      <c r="F1245" s="119">
        <v>0.75</v>
      </c>
      <c r="G1245" s="115">
        <f t="shared" si="58"/>
        <v>7</v>
      </c>
      <c r="H1245" s="116" t="str" cm="1">
        <f t="array" ref="H1245">_xlfn.IFS((G1245&gt;=2)*(G1245&lt;=6), "Weekday", G1245=7, "Saturday", G1245=1, "Sunday")</f>
        <v>Saturday</v>
      </c>
      <c r="I1245" s="116">
        <f t="shared" si="59"/>
        <v>8</v>
      </c>
      <c r="J1245" s="116" t="str">
        <f t="shared" si="57"/>
        <v>High season</v>
      </c>
      <c r="K1245" s="117" t="str" cm="1">
        <f t="array" ref="K1245">_xlfn.IFS(AND(H1245="Weekday", J1245="High season"), VLOOKUP(B1245, high_weekday, 2, 0),
    AND(H1245="Saturday", J1245="High season"), VLOOKUP(B1245, high_saturday, 2, 0),
    AND(H1245="Sunday", J1245="High season"), VLOOKUP(B1245, high_sunday, 2, 0),
    AND(H1245="Weekday", J1245="Low season"), VLOOKUP(B1245, low_weekdays, 2, 0),
    AND(H1245="Saturday", J1245="Low season"), VLOOKUP(B1245, low_saturday, 2, 0),
    AND(H1245="Sunday", J1245="Low season"), VLOOKUP(B1245, low_sunday, 2, 0),
    TRUE, "error")</f>
        <v>Off-peak</v>
      </c>
    </row>
    <row r="1246" spans="1:11" x14ac:dyDescent="0.25">
      <c r="A1246" s="111">
        <v>45164</v>
      </c>
      <c r="B1246" s="86">
        <v>0.77083333333333304</v>
      </c>
      <c r="C1246" s="91">
        <v>83</v>
      </c>
      <c r="D1246" s="118">
        <v>37</v>
      </c>
      <c r="E1246" s="119">
        <v>0.75</v>
      </c>
      <c r="F1246" s="119">
        <v>0.77083333333333304</v>
      </c>
      <c r="G1246" s="115">
        <f t="shared" si="58"/>
        <v>7</v>
      </c>
      <c r="H1246" s="116" t="str" cm="1">
        <f t="array" ref="H1246">_xlfn.IFS((G1246&gt;=2)*(G1246&lt;=6), "Weekday", G1246=7, "Saturday", G1246=1, "Sunday")</f>
        <v>Saturday</v>
      </c>
      <c r="I1246" s="116">
        <f t="shared" si="59"/>
        <v>8</v>
      </c>
      <c r="J1246" s="116" t="str">
        <f t="shared" si="57"/>
        <v>High season</v>
      </c>
      <c r="K1246" s="117" t="str" cm="1">
        <f t="array" ref="K1246">_xlfn.IFS(AND(H1246="Weekday", J1246="High season"), VLOOKUP(B1246, high_weekday, 2, 0),
    AND(H1246="Saturday", J1246="High season"), VLOOKUP(B1246, high_saturday, 2, 0),
    AND(H1246="Sunday", J1246="High season"), VLOOKUP(B1246, high_sunday, 2, 0),
    AND(H1246="Weekday", J1246="Low season"), VLOOKUP(B1246, low_weekdays, 2, 0),
    AND(H1246="Saturday", J1246="Low season"), VLOOKUP(B1246, low_saturday, 2, 0),
    AND(H1246="Sunday", J1246="Low season"), VLOOKUP(B1246, low_sunday, 2, 0),
    TRUE, "error")</f>
        <v>Standard</v>
      </c>
    </row>
    <row r="1247" spans="1:11" x14ac:dyDescent="0.25">
      <c r="A1247" s="111">
        <v>45164</v>
      </c>
      <c r="B1247" s="86">
        <v>0.79166666666666696</v>
      </c>
      <c r="C1247" s="91">
        <v>96</v>
      </c>
      <c r="D1247" s="118">
        <v>38</v>
      </c>
      <c r="E1247" s="119">
        <v>0.77083333333333304</v>
      </c>
      <c r="F1247" s="119">
        <v>0.79166666666666696</v>
      </c>
      <c r="G1247" s="115">
        <f t="shared" si="58"/>
        <v>7</v>
      </c>
      <c r="H1247" s="116" t="str" cm="1">
        <f t="array" ref="H1247">_xlfn.IFS((G1247&gt;=2)*(G1247&lt;=6), "Weekday", G1247=7, "Saturday", G1247=1, "Sunday")</f>
        <v>Saturday</v>
      </c>
      <c r="I1247" s="116">
        <f t="shared" si="59"/>
        <v>8</v>
      </c>
      <c r="J1247" s="116" t="str">
        <f t="shared" si="57"/>
        <v>High season</v>
      </c>
      <c r="K1247" s="117" t="str" cm="1">
        <f t="array" ref="K1247">_xlfn.IFS(AND(H1247="Weekday", J1247="High season"), VLOOKUP(B1247, high_weekday, 2, 0),
    AND(H1247="Saturday", J1247="High season"), VLOOKUP(B1247, high_saturday, 2, 0),
    AND(H1247="Sunday", J1247="High season"), VLOOKUP(B1247, high_sunday, 2, 0),
    AND(H1247="Weekday", J1247="Low season"), VLOOKUP(B1247, low_weekdays, 2, 0),
    AND(H1247="Saturday", J1247="Low season"), VLOOKUP(B1247, low_saturday, 2, 0),
    AND(H1247="Sunday", J1247="Low season"), VLOOKUP(B1247, low_sunday, 2, 0),
    TRUE, "error")</f>
        <v>Standard</v>
      </c>
    </row>
    <row r="1248" spans="1:11" x14ac:dyDescent="0.25">
      <c r="A1248" s="111">
        <v>45164</v>
      </c>
      <c r="B1248" s="86">
        <v>0.8125</v>
      </c>
      <c r="C1248" s="91">
        <v>86</v>
      </c>
      <c r="D1248" s="118">
        <v>39</v>
      </c>
      <c r="E1248" s="119">
        <v>0.79166666666666696</v>
      </c>
      <c r="F1248" s="119">
        <v>0.8125</v>
      </c>
      <c r="G1248" s="115">
        <f t="shared" si="58"/>
        <v>7</v>
      </c>
      <c r="H1248" s="116" t="str" cm="1">
        <f t="array" ref="H1248">_xlfn.IFS((G1248&gt;=2)*(G1248&lt;=6), "Weekday", G1248=7, "Saturday", G1248=1, "Sunday")</f>
        <v>Saturday</v>
      </c>
      <c r="I1248" s="116">
        <f t="shared" si="59"/>
        <v>8</v>
      </c>
      <c r="J1248" s="116" t="str">
        <f t="shared" si="57"/>
        <v>High season</v>
      </c>
      <c r="K1248" s="117" t="str" cm="1">
        <f t="array" ref="K1248">_xlfn.IFS(AND(H1248="Weekday", J1248="High season"), VLOOKUP(B1248, high_weekday, 2, 0),
    AND(H1248="Saturday", J1248="High season"), VLOOKUP(B1248, high_saturday, 2, 0),
    AND(H1248="Sunday", J1248="High season"), VLOOKUP(B1248, high_sunday, 2, 0),
    AND(H1248="Weekday", J1248="Low season"), VLOOKUP(B1248, low_weekdays, 2, 0),
    AND(H1248="Saturday", J1248="Low season"), VLOOKUP(B1248, low_saturday, 2, 0),
    AND(H1248="Sunday", J1248="Low season"), VLOOKUP(B1248, low_sunday, 2, 0),
    TRUE, "error")</f>
        <v>Standard</v>
      </c>
    </row>
    <row r="1249" spans="1:11" x14ac:dyDescent="0.25">
      <c r="A1249" s="111">
        <v>45164</v>
      </c>
      <c r="B1249" s="86">
        <v>0.83333333333333304</v>
      </c>
      <c r="C1249" s="91">
        <v>72</v>
      </c>
      <c r="D1249" s="118">
        <v>40</v>
      </c>
      <c r="E1249" s="119">
        <v>0.8125</v>
      </c>
      <c r="F1249" s="119">
        <v>0.83333333333333304</v>
      </c>
      <c r="G1249" s="115">
        <f t="shared" si="58"/>
        <v>7</v>
      </c>
      <c r="H1249" s="116" t="str" cm="1">
        <f t="array" ref="H1249">_xlfn.IFS((G1249&gt;=2)*(G1249&lt;=6), "Weekday", G1249=7, "Saturday", G1249=1, "Sunday")</f>
        <v>Saturday</v>
      </c>
      <c r="I1249" s="116">
        <f t="shared" si="59"/>
        <v>8</v>
      </c>
      <c r="J1249" s="116" t="str">
        <f t="shared" si="57"/>
        <v>High season</v>
      </c>
      <c r="K1249" s="117" t="str" cm="1">
        <f t="array" ref="K1249">_xlfn.IFS(AND(H1249="Weekday", J1249="High season"), VLOOKUP(B1249, high_weekday, 2, 0),
    AND(H1249="Saturday", J1249="High season"), VLOOKUP(B1249, high_saturday, 2, 0),
    AND(H1249="Sunday", J1249="High season"), VLOOKUP(B1249, high_sunday, 2, 0),
    AND(H1249="Weekday", J1249="Low season"), VLOOKUP(B1249, low_weekdays, 2, 0),
    AND(H1249="Saturday", J1249="Low season"), VLOOKUP(B1249, low_saturday, 2, 0),
    AND(H1249="Sunday", J1249="Low season"), VLOOKUP(B1249, low_sunday, 2, 0),
    TRUE, "error")</f>
        <v>Standard</v>
      </c>
    </row>
    <row r="1250" spans="1:11" x14ac:dyDescent="0.25">
      <c r="A1250" s="111">
        <v>45164</v>
      </c>
      <c r="B1250" s="86">
        <v>0.85416666666666696</v>
      </c>
      <c r="C1250" s="91">
        <v>27</v>
      </c>
      <c r="D1250" s="118">
        <v>41</v>
      </c>
      <c r="E1250" s="119">
        <v>0.83333333333333304</v>
      </c>
      <c r="F1250" s="119">
        <v>0.85416666666666696</v>
      </c>
      <c r="G1250" s="115">
        <f t="shared" si="58"/>
        <v>7</v>
      </c>
      <c r="H1250" s="116" t="str" cm="1">
        <f t="array" ref="H1250">_xlfn.IFS((G1250&gt;=2)*(G1250&lt;=6), "Weekday", G1250=7, "Saturday", G1250=1, "Sunday")</f>
        <v>Saturday</v>
      </c>
      <c r="I1250" s="116">
        <f t="shared" si="59"/>
        <v>8</v>
      </c>
      <c r="J1250" s="116" t="str">
        <f t="shared" si="57"/>
        <v>High season</v>
      </c>
      <c r="K1250" s="117" t="str" cm="1">
        <f t="array" ref="K1250">_xlfn.IFS(AND(H1250="Weekday", J1250="High season"), VLOOKUP(B1250, high_weekday, 2, 0),
    AND(H1250="Saturday", J1250="High season"), VLOOKUP(B1250, high_saturday, 2, 0),
    AND(H1250="Sunday", J1250="High season"), VLOOKUP(B1250, high_sunday, 2, 0),
    AND(H1250="Weekday", J1250="Low season"), VLOOKUP(B1250, low_weekdays, 2, 0),
    AND(H1250="Saturday", J1250="Low season"), VLOOKUP(B1250, low_saturday, 2, 0),
    AND(H1250="Sunday", J1250="Low season"), VLOOKUP(B1250, low_sunday, 2, 0),
    TRUE, "error")</f>
        <v>Off-peak</v>
      </c>
    </row>
    <row r="1251" spans="1:11" x14ac:dyDescent="0.25">
      <c r="A1251" s="111">
        <v>45164</v>
      </c>
      <c r="B1251" s="86">
        <v>0.875</v>
      </c>
      <c r="C1251" s="91">
        <v>53</v>
      </c>
      <c r="D1251" s="118">
        <v>42</v>
      </c>
      <c r="E1251" s="119">
        <v>0.85416666666666696</v>
      </c>
      <c r="F1251" s="119">
        <v>0.875</v>
      </c>
      <c r="G1251" s="115">
        <f t="shared" si="58"/>
        <v>7</v>
      </c>
      <c r="H1251" s="116" t="str" cm="1">
        <f t="array" ref="H1251">_xlfn.IFS((G1251&gt;=2)*(G1251&lt;=6), "Weekday", G1251=7, "Saturday", G1251=1, "Sunday")</f>
        <v>Saturday</v>
      </c>
      <c r="I1251" s="116">
        <f t="shared" si="59"/>
        <v>8</v>
      </c>
      <c r="J1251" s="116" t="str">
        <f t="shared" si="57"/>
        <v>High season</v>
      </c>
      <c r="K1251" s="117" t="str" cm="1">
        <f t="array" ref="K1251">_xlfn.IFS(AND(H1251="Weekday", J1251="High season"), VLOOKUP(B1251, high_weekday, 2, 0),
    AND(H1251="Saturday", J1251="High season"), VLOOKUP(B1251, high_saturday, 2, 0),
    AND(H1251="Sunday", J1251="High season"), VLOOKUP(B1251, high_sunday, 2, 0),
    AND(H1251="Weekday", J1251="Low season"), VLOOKUP(B1251, low_weekdays, 2, 0),
    AND(H1251="Saturday", J1251="Low season"), VLOOKUP(B1251, low_saturday, 2, 0),
    AND(H1251="Sunday", J1251="Low season"), VLOOKUP(B1251, low_sunday, 2, 0),
    TRUE, "error")</f>
        <v>Off-peak</v>
      </c>
    </row>
    <row r="1252" spans="1:11" x14ac:dyDescent="0.25">
      <c r="A1252" s="111">
        <v>45164</v>
      </c>
      <c r="B1252" s="86">
        <v>0.89583333333333304</v>
      </c>
      <c r="C1252" s="91">
        <v>75</v>
      </c>
      <c r="D1252" s="118">
        <v>43</v>
      </c>
      <c r="E1252" s="119">
        <v>0.875</v>
      </c>
      <c r="F1252" s="119">
        <v>0.89583333333333304</v>
      </c>
      <c r="G1252" s="115">
        <f t="shared" si="58"/>
        <v>7</v>
      </c>
      <c r="H1252" s="116" t="str" cm="1">
        <f t="array" ref="H1252">_xlfn.IFS((G1252&gt;=2)*(G1252&lt;=6), "Weekday", G1252=7, "Saturday", G1252=1, "Sunday")</f>
        <v>Saturday</v>
      </c>
      <c r="I1252" s="116">
        <f t="shared" si="59"/>
        <v>8</v>
      </c>
      <c r="J1252" s="116" t="str">
        <f t="shared" si="57"/>
        <v>High season</v>
      </c>
      <c r="K1252" s="117" t="str" cm="1">
        <f t="array" ref="K1252">_xlfn.IFS(AND(H1252="Weekday", J1252="High season"), VLOOKUP(B1252, high_weekday, 2, 0),
    AND(H1252="Saturday", J1252="High season"), VLOOKUP(B1252, high_saturday, 2, 0),
    AND(H1252="Sunday", J1252="High season"), VLOOKUP(B1252, high_sunday, 2, 0),
    AND(H1252="Weekday", J1252="Low season"), VLOOKUP(B1252, low_weekdays, 2, 0),
    AND(H1252="Saturday", J1252="Low season"), VLOOKUP(B1252, low_saturday, 2, 0),
    AND(H1252="Sunday", J1252="Low season"), VLOOKUP(B1252, low_sunday, 2, 0),
    TRUE, "error")</f>
        <v>Off-peak</v>
      </c>
    </row>
    <row r="1253" spans="1:11" x14ac:dyDescent="0.25">
      <c r="A1253" s="111">
        <v>45164</v>
      </c>
      <c r="B1253" s="86">
        <v>0.91666666666666696</v>
      </c>
      <c r="C1253" s="91">
        <v>41</v>
      </c>
      <c r="D1253" s="118">
        <v>44</v>
      </c>
      <c r="E1253" s="119">
        <v>0.89583333333333304</v>
      </c>
      <c r="F1253" s="119">
        <v>0.91666666666666696</v>
      </c>
      <c r="G1253" s="115">
        <f t="shared" si="58"/>
        <v>7</v>
      </c>
      <c r="H1253" s="116" t="str" cm="1">
        <f t="array" ref="H1253">_xlfn.IFS((G1253&gt;=2)*(G1253&lt;=6), "Weekday", G1253=7, "Saturday", G1253=1, "Sunday")</f>
        <v>Saturday</v>
      </c>
      <c r="I1253" s="116">
        <f t="shared" si="59"/>
        <v>8</v>
      </c>
      <c r="J1253" s="116" t="str">
        <f t="shared" si="57"/>
        <v>High season</v>
      </c>
      <c r="K1253" s="117" t="str" cm="1">
        <f t="array" ref="K1253">_xlfn.IFS(AND(H1253="Weekday", J1253="High season"), VLOOKUP(B1253, high_weekday, 2, 0),
    AND(H1253="Saturday", J1253="High season"), VLOOKUP(B1253, high_saturday, 2, 0),
    AND(H1253="Sunday", J1253="High season"), VLOOKUP(B1253, high_sunday, 2, 0),
    AND(H1253="Weekday", J1253="Low season"), VLOOKUP(B1253, low_weekdays, 2, 0),
    AND(H1253="Saturday", J1253="Low season"), VLOOKUP(B1253, low_saturday, 2, 0),
    AND(H1253="Sunday", J1253="Low season"), VLOOKUP(B1253, low_sunday, 2, 0),
    TRUE, "error")</f>
        <v>Off-peak</v>
      </c>
    </row>
    <row r="1254" spans="1:11" x14ac:dyDescent="0.25">
      <c r="A1254" s="111">
        <v>45164</v>
      </c>
      <c r="B1254" s="86">
        <v>0.9375</v>
      </c>
      <c r="C1254" s="91">
        <v>100</v>
      </c>
      <c r="D1254" s="118">
        <v>45</v>
      </c>
      <c r="E1254" s="119">
        <v>0.91666666666666696</v>
      </c>
      <c r="F1254" s="119">
        <v>0.9375</v>
      </c>
      <c r="G1254" s="115">
        <f t="shared" si="58"/>
        <v>7</v>
      </c>
      <c r="H1254" s="116" t="str" cm="1">
        <f t="array" ref="H1254">_xlfn.IFS((G1254&gt;=2)*(G1254&lt;=6), "Weekday", G1254=7, "Saturday", G1254=1, "Sunday")</f>
        <v>Saturday</v>
      </c>
      <c r="I1254" s="116">
        <f t="shared" si="59"/>
        <v>8</v>
      </c>
      <c r="J1254" s="116" t="str">
        <f t="shared" si="57"/>
        <v>High season</v>
      </c>
      <c r="K1254" s="117" t="str" cm="1">
        <f t="array" ref="K1254">_xlfn.IFS(AND(H1254="Weekday", J1254="High season"), VLOOKUP(B1254, high_weekday, 2, 0),
    AND(H1254="Saturday", J1254="High season"), VLOOKUP(B1254, high_saturday, 2, 0),
    AND(H1254="Sunday", J1254="High season"), VLOOKUP(B1254, high_sunday, 2, 0),
    AND(H1254="Weekday", J1254="Low season"), VLOOKUP(B1254, low_weekdays, 2, 0),
    AND(H1254="Saturday", J1254="Low season"), VLOOKUP(B1254, low_saturday, 2, 0),
    AND(H1254="Sunday", J1254="Low season"), VLOOKUP(B1254, low_sunday, 2, 0),
    TRUE, "error")</f>
        <v>Off-peak</v>
      </c>
    </row>
    <row r="1255" spans="1:11" x14ac:dyDescent="0.25">
      <c r="A1255" s="111">
        <v>45164</v>
      </c>
      <c r="B1255" s="86">
        <v>0.95833333333333304</v>
      </c>
      <c r="C1255" s="91">
        <v>25</v>
      </c>
      <c r="D1255" s="118">
        <v>46</v>
      </c>
      <c r="E1255" s="119">
        <v>0.9375</v>
      </c>
      <c r="F1255" s="119">
        <v>0.95833333333333304</v>
      </c>
      <c r="G1255" s="115">
        <f t="shared" si="58"/>
        <v>7</v>
      </c>
      <c r="H1255" s="116" t="str" cm="1">
        <f t="array" ref="H1255">_xlfn.IFS((G1255&gt;=2)*(G1255&lt;=6), "Weekday", G1255=7, "Saturday", G1255=1, "Sunday")</f>
        <v>Saturday</v>
      </c>
      <c r="I1255" s="116">
        <f t="shared" si="59"/>
        <v>8</v>
      </c>
      <c r="J1255" s="116" t="str">
        <f t="shared" si="57"/>
        <v>High season</v>
      </c>
      <c r="K1255" s="117" t="str" cm="1">
        <f t="array" ref="K1255">_xlfn.IFS(AND(H1255="Weekday", J1255="High season"), VLOOKUP(B1255, high_weekday, 2, 0),
    AND(H1255="Saturday", J1255="High season"), VLOOKUP(B1255, high_saturday, 2, 0),
    AND(H1255="Sunday", J1255="High season"), VLOOKUP(B1255, high_sunday, 2, 0),
    AND(H1255="Weekday", J1255="Low season"), VLOOKUP(B1255, low_weekdays, 2, 0),
    AND(H1255="Saturday", J1255="Low season"), VLOOKUP(B1255, low_saturday, 2, 0),
    AND(H1255="Sunday", J1255="Low season"), VLOOKUP(B1255, low_sunday, 2, 0),
    TRUE, "error")</f>
        <v>Off-peak</v>
      </c>
    </row>
    <row r="1256" spans="1:11" x14ac:dyDescent="0.25">
      <c r="A1256" s="111">
        <v>45164</v>
      </c>
      <c r="B1256" s="86">
        <v>0.97916666666666696</v>
      </c>
      <c r="C1256" s="91">
        <v>32</v>
      </c>
      <c r="D1256" s="118">
        <v>47</v>
      </c>
      <c r="E1256" s="119">
        <v>0.95833333333333304</v>
      </c>
      <c r="F1256" s="119">
        <v>0.97916666666666696</v>
      </c>
      <c r="G1256" s="115">
        <f t="shared" si="58"/>
        <v>7</v>
      </c>
      <c r="H1256" s="116" t="str" cm="1">
        <f t="array" ref="H1256">_xlfn.IFS((G1256&gt;=2)*(G1256&lt;=6), "Weekday", G1256=7, "Saturday", G1256=1, "Sunday")</f>
        <v>Saturday</v>
      </c>
      <c r="I1256" s="116">
        <f t="shared" si="59"/>
        <v>8</v>
      </c>
      <c r="J1256" s="116" t="str">
        <f t="shared" si="57"/>
        <v>High season</v>
      </c>
      <c r="K1256" s="117" t="str" cm="1">
        <f t="array" ref="K1256">_xlfn.IFS(AND(H1256="Weekday", J1256="High season"), VLOOKUP(B1256, high_weekday, 2, 0),
    AND(H1256="Saturday", J1256="High season"), VLOOKUP(B1256, high_saturday, 2, 0),
    AND(H1256="Sunday", J1256="High season"), VLOOKUP(B1256, high_sunday, 2, 0),
    AND(H1256="Weekday", J1256="Low season"), VLOOKUP(B1256, low_weekdays, 2, 0),
    AND(H1256="Saturday", J1256="Low season"), VLOOKUP(B1256, low_saturday, 2, 0),
    AND(H1256="Sunday", J1256="Low season"), VLOOKUP(B1256, low_sunday, 2, 0),
    TRUE, "error")</f>
        <v>Off-peak</v>
      </c>
    </row>
    <row r="1257" spans="1:11" x14ac:dyDescent="0.25">
      <c r="A1257" s="111">
        <v>45164</v>
      </c>
      <c r="B1257" s="86">
        <v>1</v>
      </c>
      <c r="C1257" s="91">
        <v>37</v>
      </c>
      <c r="D1257" s="118">
        <v>48</v>
      </c>
      <c r="E1257" s="119">
        <v>0.97916666666666696</v>
      </c>
      <c r="F1257" s="119">
        <v>1</v>
      </c>
      <c r="G1257" s="115">
        <f t="shared" si="58"/>
        <v>7</v>
      </c>
      <c r="H1257" s="116" t="str" cm="1">
        <f t="array" ref="H1257">_xlfn.IFS((G1257&gt;=2)*(G1257&lt;=6), "Weekday", G1257=7, "Saturday", G1257=1, "Sunday")</f>
        <v>Saturday</v>
      </c>
      <c r="I1257" s="116">
        <f t="shared" si="59"/>
        <v>8</v>
      </c>
      <c r="J1257" s="116" t="str">
        <f t="shared" si="57"/>
        <v>High season</v>
      </c>
      <c r="K1257" s="117" t="str" cm="1">
        <f t="array" ref="K1257">_xlfn.IFS(AND(H1257="Weekday", J1257="High season"), VLOOKUP(B1257, high_weekday, 2, 0),
    AND(H1257="Saturday", J1257="High season"), VLOOKUP(B1257, high_saturday, 2, 0),
    AND(H1257="Sunday", J1257="High season"), VLOOKUP(B1257, high_sunday, 2, 0),
    AND(H1257="Weekday", J1257="Low season"), VLOOKUP(B1257, low_weekdays, 2, 0),
    AND(H1257="Saturday", J1257="Low season"), VLOOKUP(B1257, low_saturday, 2, 0),
    AND(H1257="Sunday", J1257="Low season"), VLOOKUP(B1257, low_sunday, 2, 0),
    TRUE, "error")</f>
        <v>Off-peak</v>
      </c>
    </row>
    <row r="1258" spans="1:11" x14ac:dyDescent="0.25">
      <c r="A1258" s="111">
        <v>45165</v>
      </c>
      <c r="B1258" s="86">
        <v>2.0833333333333332E-2</v>
      </c>
      <c r="C1258" s="91">
        <v>12</v>
      </c>
      <c r="D1258" s="118">
        <v>1</v>
      </c>
      <c r="E1258" s="119">
        <v>0</v>
      </c>
      <c r="F1258" s="119">
        <v>2.0833333333333332E-2</v>
      </c>
      <c r="G1258" s="115">
        <f t="shared" si="58"/>
        <v>1</v>
      </c>
      <c r="H1258" s="116" t="str" cm="1">
        <f t="array" ref="H1258">_xlfn.IFS((G1258&gt;=2)*(G1258&lt;=6), "Weekday", G1258=7, "Saturday", G1258=1, "Sunday")</f>
        <v>Sunday</v>
      </c>
      <c r="I1258" s="116">
        <f t="shared" si="59"/>
        <v>8</v>
      </c>
      <c r="J1258" s="116" t="str">
        <f t="shared" si="57"/>
        <v>High season</v>
      </c>
      <c r="K1258" s="117" t="str" cm="1">
        <f t="array" ref="K1258">_xlfn.IFS(AND(H1258="Weekday", J1258="High season"), VLOOKUP(B1258, high_weekday, 2, 0),
    AND(H1258="Saturday", J1258="High season"), VLOOKUP(B1258, high_saturday, 2, 0),
    AND(H1258="Sunday", J1258="High season"), VLOOKUP(B1258, high_sunday, 2, 0),
    AND(H1258="Weekday", J1258="Low season"), VLOOKUP(B1258, low_weekdays, 2, 0),
    AND(H1258="Saturday", J1258="Low season"), VLOOKUP(B1258, low_saturday, 2, 0),
    AND(H1258="Sunday", J1258="Low season"), VLOOKUP(B1258, low_sunday, 2, 0),
    TRUE, "error")</f>
        <v>Off-peak</v>
      </c>
    </row>
    <row r="1259" spans="1:11" x14ac:dyDescent="0.25">
      <c r="A1259" s="111">
        <v>45165</v>
      </c>
      <c r="B1259" s="86">
        <v>4.1666666666666664E-2</v>
      </c>
      <c r="C1259" s="91">
        <v>10</v>
      </c>
      <c r="D1259" s="118">
        <v>2</v>
      </c>
      <c r="E1259" s="119">
        <v>2.0833333333333332E-2</v>
      </c>
      <c r="F1259" s="119">
        <v>4.1666666666666664E-2</v>
      </c>
      <c r="G1259" s="115">
        <f t="shared" si="58"/>
        <v>1</v>
      </c>
      <c r="H1259" s="116" t="str" cm="1">
        <f t="array" ref="H1259">_xlfn.IFS((G1259&gt;=2)*(G1259&lt;=6), "Weekday", G1259=7, "Saturday", G1259=1, "Sunday")</f>
        <v>Sunday</v>
      </c>
      <c r="I1259" s="116">
        <f t="shared" si="59"/>
        <v>8</v>
      </c>
      <c r="J1259" s="116" t="str">
        <f t="shared" si="57"/>
        <v>High season</v>
      </c>
      <c r="K1259" s="117" t="str" cm="1">
        <f t="array" ref="K1259">_xlfn.IFS(AND(H1259="Weekday", J1259="High season"), VLOOKUP(B1259, high_weekday, 2, 0),
    AND(H1259="Saturday", J1259="High season"), VLOOKUP(B1259, high_saturday, 2, 0),
    AND(H1259="Sunday", J1259="High season"), VLOOKUP(B1259, high_sunday, 2, 0),
    AND(H1259="Weekday", J1259="Low season"), VLOOKUP(B1259, low_weekdays, 2, 0),
    AND(H1259="Saturday", J1259="Low season"), VLOOKUP(B1259, low_saturday, 2, 0),
    AND(H1259="Sunday", J1259="Low season"), VLOOKUP(B1259, low_sunday, 2, 0),
    TRUE, "error")</f>
        <v>Off-peak</v>
      </c>
    </row>
    <row r="1260" spans="1:11" x14ac:dyDescent="0.25">
      <c r="A1260" s="111">
        <v>45165</v>
      </c>
      <c r="B1260" s="86">
        <v>6.25E-2</v>
      </c>
      <c r="C1260" s="91">
        <v>81</v>
      </c>
      <c r="D1260" s="118">
        <v>3</v>
      </c>
      <c r="E1260" s="119">
        <v>4.1666666666666664E-2</v>
      </c>
      <c r="F1260" s="119">
        <v>6.25E-2</v>
      </c>
      <c r="G1260" s="115">
        <f t="shared" si="58"/>
        <v>1</v>
      </c>
      <c r="H1260" s="116" t="str" cm="1">
        <f t="array" ref="H1260">_xlfn.IFS((G1260&gt;=2)*(G1260&lt;=6), "Weekday", G1260=7, "Saturday", G1260=1, "Sunday")</f>
        <v>Sunday</v>
      </c>
      <c r="I1260" s="116">
        <f t="shared" si="59"/>
        <v>8</v>
      </c>
      <c r="J1260" s="116" t="str">
        <f t="shared" si="57"/>
        <v>High season</v>
      </c>
      <c r="K1260" s="117" t="str" cm="1">
        <f t="array" ref="K1260">_xlfn.IFS(AND(H1260="Weekday", J1260="High season"), VLOOKUP(B1260, high_weekday, 2, 0),
    AND(H1260="Saturday", J1260="High season"), VLOOKUP(B1260, high_saturday, 2, 0),
    AND(H1260="Sunday", J1260="High season"), VLOOKUP(B1260, high_sunday, 2, 0),
    AND(H1260="Weekday", J1260="Low season"), VLOOKUP(B1260, low_weekdays, 2, 0),
    AND(H1260="Saturday", J1260="Low season"), VLOOKUP(B1260, low_saturday, 2, 0),
    AND(H1260="Sunday", J1260="Low season"), VLOOKUP(B1260, low_sunday, 2, 0),
    TRUE, "error")</f>
        <v>Off-peak</v>
      </c>
    </row>
    <row r="1261" spans="1:11" x14ac:dyDescent="0.25">
      <c r="A1261" s="111">
        <v>45165</v>
      </c>
      <c r="B1261" s="86">
        <v>8.3333333333333301E-2</v>
      </c>
      <c r="C1261" s="91">
        <v>34</v>
      </c>
      <c r="D1261" s="118">
        <v>4</v>
      </c>
      <c r="E1261" s="119">
        <v>6.25E-2</v>
      </c>
      <c r="F1261" s="119">
        <v>8.3333333333333301E-2</v>
      </c>
      <c r="G1261" s="115">
        <f t="shared" si="58"/>
        <v>1</v>
      </c>
      <c r="H1261" s="116" t="str" cm="1">
        <f t="array" ref="H1261">_xlfn.IFS((G1261&gt;=2)*(G1261&lt;=6), "Weekday", G1261=7, "Saturday", G1261=1, "Sunday")</f>
        <v>Sunday</v>
      </c>
      <c r="I1261" s="116">
        <f t="shared" si="59"/>
        <v>8</v>
      </c>
      <c r="J1261" s="116" t="str">
        <f t="shared" si="57"/>
        <v>High season</v>
      </c>
      <c r="K1261" s="117" t="str" cm="1">
        <f t="array" ref="K1261">_xlfn.IFS(AND(H1261="Weekday", J1261="High season"), VLOOKUP(B1261, high_weekday, 2, 0),
    AND(H1261="Saturday", J1261="High season"), VLOOKUP(B1261, high_saturday, 2, 0),
    AND(H1261="Sunday", J1261="High season"), VLOOKUP(B1261, high_sunday, 2, 0),
    AND(H1261="Weekday", J1261="Low season"), VLOOKUP(B1261, low_weekdays, 2, 0),
    AND(H1261="Saturday", J1261="Low season"), VLOOKUP(B1261, low_saturday, 2, 0),
    AND(H1261="Sunday", J1261="Low season"), VLOOKUP(B1261, low_sunday, 2, 0),
    TRUE, "error")</f>
        <v>Off-peak</v>
      </c>
    </row>
    <row r="1262" spans="1:11" x14ac:dyDescent="0.25">
      <c r="A1262" s="111">
        <v>45165</v>
      </c>
      <c r="B1262" s="86">
        <v>0.104166666666667</v>
      </c>
      <c r="C1262" s="91">
        <v>67</v>
      </c>
      <c r="D1262" s="118">
        <v>5</v>
      </c>
      <c r="E1262" s="119">
        <v>8.3333333333333301E-2</v>
      </c>
      <c r="F1262" s="119">
        <v>0.104166666666667</v>
      </c>
      <c r="G1262" s="115">
        <f t="shared" si="58"/>
        <v>1</v>
      </c>
      <c r="H1262" s="116" t="str" cm="1">
        <f t="array" ref="H1262">_xlfn.IFS((G1262&gt;=2)*(G1262&lt;=6), "Weekday", G1262=7, "Saturday", G1262=1, "Sunday")</f>
        <v>Sunday</v>
      </c>
      <c r="I1262" s="116">
        <f t="shared" si="59"/>
        <v>8</v>
      </c>
      <c r="J1262" s="116" t="str">
        <f t="shared" si="57"/>
        <v>High season</v>
      </c>
      <c r="K1262" s="117" t="str" cm="1">
        <f t="array" ref="K1262">_xlfn.IFS(AND(H1262="Weekday", J1262="High season"), VLOOKUP(B1262, high_weekday, 2, 0),
    AND(H1262="Saturday", J1262="High season"), VLOOKUP(B1262, high_saturday, 2, 0),
    AND(H1262="Sunday", J1262="High season"), VLOOKUP(B1262, high_sunday, 2, 0),
    AND(H1262="Weekday", J1262="Low season"), VLOOKUP(B1262, low_weekdays, 2, 0),
    AND(H1262="Saturday", J1262="Low season"), VLOOKUP(B1262, low_saturday, 2, 0),
    AND(H1262="Sunday", J1262="Low season"), VLOOKUP(B1262, low_sunday, 2, 0),
    TRUE, "error")</f>
        <v>Off-peak</v>
      </c>
    </row>
    <row r="1263" spans="1:11" x14ac:dyDescent="0.25">
      <c r="A1263" s="111">
        <v>45165</v>
      </c>
      <c r="B1263" s="86">
        <v>0.125</v>
      </c>
      <c r="C1263" s="91">
        <v>26</v>
      </c>
      <c r="D1263" s="118">
        <v>6</v>
      </c>
      <c r="E1263" s="119">
        <v>0.104166666666667</v>
      </c>
      <c r="F1263" s="119">
        <v>0.125</v>
      </c>
      <c r="G1263" s="115">
        <f t="shared" si="58"/>
        <v>1</v>
      </c>
      <c r="H1263" s="116" t="str" cm="1">
        <f t="array" ref="H1263">_xlfn.IFS((G1263&gt;=2)*(G1263&lt;=6), "Weekday", G1263=7, "Saturday", G1263=1, "Sunday")</f>
        <v>Sunday</v>
      </c>
      <c r="I1263" s="116">
        <f t="shared" si="59"/>
        <v>8</v>
      </c>
      <c r="J1263" s="116" t="str">
        <f t="shared" si="57"/>
        <v>High season</v>
      </c>
      <c r="K1263" s="117" t="str" cm="1">
        <f t="array" ref="K1263">_xlfn.IFS(AND(H1263="Weekday", J1263="High season"), VLOOKUP(B1263, high_weekday, 2, 0),
    AND(H1263="Saturday", J1263="High season"), VLOOKUP(B1263, high_saturday, 2, 0),
    AND(H1263="Sunday", J1263="High season"), VLOOKUP(B1263, high_sunday, 2, 0),
    AND(H1263="Weekday", J1263="Low season"), VLOOKUP(B1263, low_weekdays, 2, 0),
    AND(H1263="Saturday", J1263="Low season"), VLOOKUP(B1263, low_saturday, 2, 0),
    AND(H1263="Sunday", J1263="Low season"), VLOOKUP(B1263, low_sunday, 2, 0),
    TRUE, "error")</f>
        <v>Off-peak</v>
      </c>
    </row>
    <row r="1264" spans="1:11" x14ac:dyDescent="0.25">
      <c r="A1264" s="111">
        <v>45165</v>
      </c>
      <c r="B1264" s="86">
        <v>0.14583333333333301</v>
      </c>
      <c r="C1264" s="91">
        <v>22</v>
      </c>
      <c r="D1264" s="118">
        <v>7</v>
      </c>
      <c r="E1264" s="119">
        <v>0.125</v>
      </c>
      <c r="F1264" s="119">
        <v>0.14583333333333301</v>
      </c>
      <c r="G1264" s="115">
        <f t="shared" si="58"/>
        <v>1</v>
      </c>
      <c r="H1264" s="116" t="str" cm="1">
        <f t="array" ref="H1264">_xlfn.IFS((G1264&gt;=2)*(G1264&lt;=6), "Weekday", G1264=7, "Saturday", G1264=1, "Sunday")</f>
        <v>Sunday</v>
      </c>
      <c r="I1264" s="116">
        <f t="shared" si="59"/>
        <v>8</v>
      </c>
      <c r="J1264" s="116" t="str">
        <f t="shared" si="57"/>
        <v>High season</v>
      </c>
      <c r="K1264" s="117" t="str" cm="1">
        <f t="array" ref="K1264">_xlfn.IFS(AND(H1264="Weekday", J1264="High season"), VLOOKUP(B1264, high_weekday, 2, 0),
    AND(H1264="Saturday", J1264="High season"), VLOOKUP(B1264, high_saturday, 2, 0),
    AND(H1264="Sunday", J1264="High season"), VLOOKUP(B1264, high_sunday, 2, 0),
    AND(H1264="Weekday", J1264="Low season"), VLOOKUP(B1264, low_weekdays, 2, 0),
    AND(H1264="Saturday", J1264="Low season"), VLOOKUP(B1264, low_saturday, 2, 0),
    AND(H1264="Sunday", J1264="Low season"), VLOOKUP(B1264, low_sunday, 2, 0),
    TRUE, "error")</f>
        <v>Off-peak</v>
      </c>
    </row>
    <row r="1265" spans="1:11" x14ac:dyDescent="0.25">
      <c r="A1265" s="111">
        <v>45165</v>
      </c>
      <c r="B1265" s="86">
        <v>0.16666666666666699</v>
      </c>
      <c r="C1265" s="91">
        <v>69</v>
      </c>
      <c r="D1265" s="118">
        <v>8</v>
      </c>
      <c r="E1265" s="119">
        <v>0.14583333333333301</v>
      </c>
      <c r="F1265" s="119">
        <v>0.16666666666666699</v>
      </c>
      <c r="G1265" s="115">
        <f t="shared" si="58"/>
        <v>1</v>
      </c>
      <c r="H1265" s="116" t="str" cm="1">
        <f t="array" ref="H1265">_xlfn.IFS((G1265&gt;=2)*(G1265&lt;=6), "Weekday", G1265=7, "Saturday", G1265=1, "Sunday")</f>
        <v>Sunday</v>
      </c>
      <c r="I1265" s="116">
        <f t="shared" si="59"/>
        <v>8</v>
      </c>
      <c r="J1265" s="116" t="str">
        <f t="shared" si="57"/>
        <v>High season</v>
      </c>
      <c r="K1265" s="117" t="str" cm="1">
        <f t="array" ref="K1265">_xlfn.IFS(AND(H1265="Weekday", J1265="High season"), VLOOKUP(B1265, high_weekday, 2, 0),
    AND(H1265="Saturday", J1265="High season"), VLOOKUP(B1265, high_saturday, 2, 0),
    AND(H1265="Sunday", J1265="High season"), VLOOKUP(B1265, high_sunday, 2, 0),
    AND(H1265="Weekday", J1265="Low season"), VLOOKUP(B1265, low_weekdays, 2, 0),
    AND(H1265="Saturday", J1265="Low season"), VLOOKUP(B1265, low_saturday, 2, 0),
    AND(H1265="Sunday", J1265="Low season"), VLOOKUP(B1265, low_sunday, 2, 0),
    TRUE, "error")</f>
        <v>Off-peak</v>
      </c>
    </row>
    <row r="1266" spans="1:11" x14ac:dyDescent="0.25">
      <c r="A1266" s="111">
        <v>45165</v>
      </c>
      <c r="B1266" s="86">
        <v>0.1875</v>
      </c>
      <c r="C1266" s="91">
        <v>88</v>
      </c>
      <c r="D1266" s="118">
        <v>9</v>
      </c>
      <c r="E1266" s="119">
        <v>0.16666666666666699</v>
      </c>
      <c r="F1266" s="119">
        <v>0.1875</v>
      </c>
      <c r="G1266" s="115">
        <f t="shared" si="58"/>
        <v>1</v>
      </c>
      <c r="H1266" s="116" t="str" cm="1">
        <f t="array" ref="H1266">_xlfn.IFS((G1266&gt;=2)*(G1266&lt;=6), "Weekday", G1266=7, "Saturday", G1266=1, "Sunday")</f>
        <v>Sunday</v>
      </c>
      <c r="I1266" s="116">
        <f t="shared" si="59"/>
        <v>8</v>
      </c>
      <c r="J1266" s="116" t="str">
        <f t="shared" si="57"/>
        <v>High season</v>
      </c>
      <c r="K1266" s="117" t="str" cm="1">
        <f t="array" ref="K1266">_xlfn.IFS(AND(H1266="Weekday", J1266="High season"), VLOOKUP(B1266, high_weekday, 2, 0),
    AND(H1266="Saturday", J1266="High season"), VLOOKUP(B1266, high_saturday, 2, 0),
    AND(H1266="Sunday", J1266="High season"), VLOOKUP(B1266, high_sunday, 2, 0),
    AND(H1266="Weekday", J1266="Low season"), VLOOKUP(B1266, low_weekdays, 2, 0),
    AND(H1266="Saturday", J1266="Low season"), VLOOKUP(B1266, low_saturday, 2, 0),
    AND(H1266="Sunday", J1266="Low season"), VLOOKUP(B1266, low_sunday, 2, 0),
    TRUE, "error")</f>
        <v>Off-peak</v>
      </c>
    </row>
    <row r="1267" spans="1:11" x14ac:dyDescent="0.25">
      <c r="A1267" s="111">
        <v>45165</v>
      </c>
      <c r="B1267" s="86">
        <v>0.20833333333333301</v>
      </c>
      <c r="C1267" s="91">
        <v>15</v>
      </c>
      <c r="D1267" s="118">
        <v>10</v>
      </c>
      <c r="E1267" s="119">
        <v>0.1875</v>
      </c>
      <c r="F1267" s="119">
        <v>0.20833333333333301</v>
      </c>
      <c r="G1267" s="115">
        <f t="shared" si="58"/>
        <v>1</v>
      </c>
      <c r="H1267" s="116" t="str" cm="1">
        <f t="array" ref="H1267">_xlfn.IFS((G1267&gt;=2)*(G1267&lt;=6), "Weekday", G1267=7, "Saturday", G1267=1, "Sunday")</f>
        <v>Sunday</v>
      </c>
      <c r="I1267" s="116">
        <f t="shared" si="59"/>
        <v>8</v>
      </c>
      <c r="J1267" s="116" t="str">
        <f t="shared" si="57"/>
        <v>High season</v>
      </c>
      <c r="K1267" s="117" t="str" cm="1">
        <f t="array" ref="K1267">_xlfn.IFS(AND(H1267="Weekday", J1267="High season"), VLOOKUP(B1267, high_weekday, 2, 0),
    AND(H1267="Saturday", J1267="High season"), VLOOKUP(B1267, high_saturday, 2, 0),
    AND(H1267="Sunday", J1267="High season"), VLOOKUP(B1267, high_sunday, 2, 0),
    AND(H1267="Weekday", J1267="Low season"), VLOOKUP(B1267, low_weekdays, 2, 0),
    AND(H1267="Saturday", J1267="Low season"), VLOOKUP(B1267, low_saturday, 2, 0),
    AND(H1267="Sunday", J1267="Low season"), VLOOKUP(B1267, low_sunday, 2, 0),
    TRUE, "error")</f>
        <v>Off-peak</v>
      </c>
    </row>
    <row r="1268" spans="1:11" x14ac:dyDescent="0.25">
      <c r="A1268" s="111">
        <v>45165</v>
      </c>
      <c r="B1268" s="86">
        <v>0.22916666666666699</v>
      </c>
      <c r="C1268" s="91">
        <v>22</v>
      </c>
      <c r="D1268" s="118">
        <v>11</v>
      </c>
      <c r="E1268" s="119">
        <v>0.20833333333333301</v>
      </c>
      <c r="F1268" s="119">
        <v>0.22916666666666699</v>
      </c>
      <c r="G1268" s="115">
        <f t="shared" si="58"/>
        <v>1</v>
      </c>
      <c r="H1268" s="116" t="str" cm="1">
        <f t="array" ref="H1268">_xlfn.IFS((G1268&gt;=2)*(G1268&lt;=6), "Weekday", G1268=7, "Saturday", G1268=1, "Sunday")</f>
        <v>Sunday</v>
      </c>
      <c r="I1268" s="116">
        <f t="shared" si="59"/>
        <v>8</v>
      </c>
      <c r="J1268" s="116" t="str">
        <f t="shared" si="57"/>
        <v>High season</v>
      </c>
      <c r="K1268" s="117" t="str" cm="1">
        <f t="array" ref="K1268">_xlfn.IFS(AND(H1268="Weekday", J1268="High season"), VLOOKUP(B1268, high_weekday, 2, 0),
    AND(H1268="Saturday", J1268="High season"), VLOOKUP(B1268, high_saturday, 2, 0),
    AND(H1268="Sunday", J1268="High season"), VLOOKUP(B1268, high_sunday, 2, 0),
    AND(H1268="Weekday", J1268="Low season"), VLOOKUP(B1268, low_weekdays, 2, 0),
    AND(H1268="Saturday", J1268="Low season"), VLOOKUP(B1268, low_saturday, 2, 0),
    AND(H1268="Sunday", J1268="Low season"), VLOOKUP(B1268, low_sunday, 2, 0),
    TRUE, "error")</f>
        <v>Off-peak</v>
      </c>
    </row>
    <row r="1269" spans="1:11" x14ac:dyDescent="0.25">
      <c r="A1269" s="111">
        <v>45165</v>
      </c>
      <c r="B1269" s="86">
        <v>0.25</v>
      </c>
      <c r="C1269" s="91">
        <v>20</v>
      </c>
      <c r="D1269" s="118">
        <v>12</v>
      </c>
      <c r="E1269" s="119">
        <v>0.22916666666666699</v>
      </c>
      <c r="F1269" s="119">
        <v>0.25</v>
      </c>
      <c r="G1269" s="115">
        <f t="shared" si="58"/>
        <v>1</v>
      </c>
      <c r="H1269" s="116" t="str" cm="1">
        <f t="array" ref="H1269">_xlfn.IFS((G1269&gt;=2)*(G1269&lt;=6), "Weekday", G1269=7, "Saturday", G1269=1, "Sunday")</f>
        <v>Sunday</v>
      </c>
      <c r="I1269" s="116">
        <f t="shared" si="59"/>
        <v>8</v>
      </c>
      <c r="J1269" s="116" t="str">
        <f t="shared" si="57"/>
        <v>High season</v>
      </c>
      <c r="K1269" s="117" t="str" cm="1">
        <f t="array" ref="K1269">_xlfn.IFS(AND(H1269="Weekday", J1269="High season"), VLOOKUP(B1269, high_weekday, 2, 0),
    AND(H1269="Saturday", J1269="High season"), VLOOKUP(B1269, high_saturday, 2, 0),
    AND(H1269="Sunday", J1269="High season"), VLOOKUP(B1269, high_sunday, 2, 0),
    AND(H1269="Weekday", J1269="Low season"), VLOOKUP(B1269, low_weekdays, 2, 0),
    AND(H1269="Saturday", J1269="Low season"), VLOOKUP(B1269, low_saturday, 2, 0),
    AND(H1269="Sunday", J1269="Low season"), VLOOKUP(B1269, low_sunday, 2, 0),
    TRUE, "error")</f>
        <v>Off-peak</v>
      </c>
    </row>
    <row r="1270" spans="1:11" x14ac:dyDescent="0.25">
      <c r="A1270" s="111">
        <v>45165</v>
      </c>
      <c r="B1270" s="86">
        <v>0.27083333333333298</v>
      </c>
      <c r="C1270" s="91">
        <v>93</v>
      </c>
      <c r="D1270" s="118">
        <v>13</v>
      </c>
      <c r="E1270" s="119">
        <v>0.25</v>
      </c>
      <c r="F1270" s="119">
        <v>0.27083333333333298</v>
      </c>
      <c r="G1270" s="115">
        <f t="shared" si="58"/>
        <v>1</v>
      </c>
      <c r="H1270" s="116" t="str" cm="1">
        <f t="array" ref="H1270">_xlfn.IFS((G1270&gt;=2)*(G1270&lt;=6), "Weekday", G1270=7, "Saturday", G1270=1, "Sunday")</f>
        <v>Sunday</v>
      </c>
      <c r="I1270" s="116">
        <f t="shared" si="59"/>
        <v>8</v>
      </c>
      <c r="J1270" s="116" t="str">
        <f t="shared" si="57"/>
        <v>High season</v>
      </c>
      <c r="K1270" s="117" t="str" cm="1">
        <f t="array" ref="K1270">_xlfn.IFS(AND(H1270="Weekday", J1270="High season"), VLOOKUP(B1270, high_weekday, 2, 0),
    AND(H1270="Saturday", J1270="High season"), VLOOKUP(B1270, high_saturday, 2, 0),
    AND(H1270="Sunday", J1270="High season"), VLOOKUP(B1270, high_sunday, 2, 0),
    AND(H1270="Weekday", J1270="Low season"), VLOOKUP(B1270, low_weekdays, 2, 0),
    AND(H1270="Saturday", J1270="Low season"), VLOOKUP(B1270, low_saturday, 2, 0),
    AND(H1270="Sunday", J1270="Low season"), VLOOKUP(B1270, low_sunday, 2, 0),
    TRUE, "error")</f>
        <v>Off-peak</v>
      </c>
    </row>
    <row r="1271" spans="1:11" x14ac:dyDescent="0.25">
      <c r="A1271" s="111">
        <v>45165</v>
      </c>
      <c r="B1271" s="86">
        <v>0.29166666666666702</v>
      </c>
      <c r="C1271" s="91">
        <v>95</v>
      </c>
      <c r="D1271" s="118">
        <v>14</v>
      </c>
      <c r="E1271" s="119">
        <v>0.27083333333333298</v>
      </c>
      <c r="F1271" s="119">
        <v>0.29166666666666702</v>
      </c>
      <c r="G1271" s="115">
        <f t="shared" si="58"/>
        <v>1</v>
      </c>
      <c r="H1271" s="116" t="str" cm="1">
        <f t="array" ref="H1271">_xlfn.IFS((G1271&gt;=2)*(G1271&lt;=6), "Weekday", G1271=7, "Saturday", G1271=1, "Sunday")</f>
        <v>Sunday</v>
      </c>
      <c r="I1271" s="116">
        <f t="shared" si="59"/>
        <v>8</v>
      </c>
      <c r="J1271" s="116" t="str">
        <f t="shared" si="57"/>
        <v>High season</v>
      </c>
      <c r="K1271" s="117" t="str" cm="1">
        <f t="array" ref="K1271">_xlfn.IFS(AND(H1271="Weekday", J1271="High season"), VLOOKUP(B1271, high_weekday, 2, 0),
    AND(H1271="Saturday", J1271="High season"), VLOOKUP(B1271, high_saturday, 2, 0),
    AND(H1271="Sunday", J1271="High season"), VLOOKUP(B1271, high_sunday, 2, 0),
    AND(H1271="Weekday", J1271="Low season"), VLOOKUP(B1271, low_weekdays, 2, 0),
    AND(H1271="Saturday", J1271="Low season"), VLOOKUP(B1271, low_saturday, 2, 0),
    AND(H1271="Sunday", J1271="Low season"), VLOOKUP(B1271, low_sunday, 2, 0),
    TRUE, "error")</f>
        <v>Off-peak</v>
      </c>
    </row>
    <row r="1272" spans="1:11" x14ac:dyDescent="0.25">
      <c r="A1272" s="111">
        <v>45165</v>
      </c>
      <c r="B1272" s="86">
        <v>0.3125</v>
      </c>
      <c r="C1272" s="91">
        <v>89</v>
      </c>
      <c r="D1272" s="118">
        <v>15</v>
      </c>
      <c r="E1272" s="119">
        <v>0.29166666666666702</v>
      </c>
      <c r="F1272" s="119">
        <v>0.3125</v>
      </c>
      <c r="G1272" s="115">
        <f t="shared" si="58"/>
        <v>1</v>
      </c>
      <c r="H1272" s="116" t="str" cm="1">
        <f t="array" ref="H1272">_xlfn.IFS((G1272&gt;=2)*(G1272&lt;=6), "Weekday", G1272=7, "Saturday", G1272=1, "Sunday")</f>
        <v>Sunday</v>
      </c>
      <c r="I1272" s="116">
        <f t="shared" si="59"/>
        <v>8</v>
      </c>
      <c r="J1272" s="116" t="str">
        <f t="shared" si="57"/>
        <v>High season</v>
      </c>
      <c r="K1272" s="117" t="str" cm="1">
        <f t="array" ref="K1272">_xlfn.IFS(AND(H1272="Weekday", J1272="High season"), VLOOKUP(B1272, high_weekday, 2, 0),
    AND(H1272="Saturday", J1272="High season"), VLOOKUP(B1272, high_saturday, 2, 0),
    AND(H1272="Sunday", J1272="High season"), VLOOKUP(B1272, high_sunday, 2, 0),
    AND(H1272="Weekday", J1272="Low season"), VLOOKUP(B1272, low_weekdays, 2, 0),
    AND(H1272="Saturday", J1272="Low season"), VLOOKUP(B1272, low_saturday, 2, 0),
    AND(H1272="Sunday", J1272="Low season"), VLOOKUP(B1272, low_sunday, 2, 0),
    TRUE, "error")</f>
        <v>Off-peak</v>
      </c>
    </row>
    <row r="1273" spans="1:11" x14ac:dyDescent="0.25">
      <c r="A1273" s="111">
        <v>45165</v>
      </c>
      <c r="B1273" s="86">
        <v>0.33333333333333298</v>
      </c>
      <c r="C1273" s="91">
        <v>86</v>
      </c>
      <c r="D1273" s="118">
        <v>16</v>
      </c>
      <c r="E1273" s="119">
        <v>0.3125</v>
      </c>
      <c r="F1273" s="119">
        <v>0.33333333333333298</v>
      </c>
      <c r="G1273" s="115">
        <f t="shared" si="58"/>
        <v>1</v>
      </c>
      <c r="H1273" s="116" t="str" cm="1">
        <f t="array" ref="H1273">_xlfn.IFS((G1273&gt;=2)*(G1273&lt;=6), "Weekday", G1273=7, "Saturday", G1273=1, "Sunday")</f>
        <v>Sunday</v>
      </c>
      <c r="I1273" s="116">
        <f t="shared" si="59"/>
        <v>8</v>
      </c>
      <c r="J1273" s="116" t="str">
        <f t="shared" si="57"/>
        <v>High season</v>
      </c>
      <c r="K1273" s="117" t="str" cm="1">
        <f t="array" ref="K1273">_xlfn.IFS(AND(H1273="Weekday", J1273="High season"), VLOOKUP(B1273, high_weekday, 2, 0),
    AND(H1273="Saturday", J1273="High season"), VLOOKUP(B1273, high_saturday, 2, 0),
    AND(H1273="Sunday", J1273="High season"), VLOOKUP(B1273, high_sunday, 2, 0),
    AND(H1273="Weekday", J1273="Low season"), VLOOKUP(B1273, low_weekdays, 2, 0),
    AND(H1273="Saturday", J1273="Low season"), VLOOKUP(B1273, low_saturday, 2, 0),
    AND(H1273="Sunday", J1273="Low season"), VLOOKUP(B1273, low_sunday, 2, 0),
    TRUE, "error")</f>
        <v>Off-peak</v>
      </c>
    </row>
    <row r="1274" spans="1:11" x14ac:dyDescent="0.25">
      <c r="A1274" s="111">
        <v>45165</v>
      </c>
      <c r="B1274" s="86">
        <v>0.35416666666666702</v>
      </c>
      <c r="C1274" s="91">
        <v>56</v>
      </c>
      <c r="D1274" s="118">
        <v>17</v>
      </c>
      <c r="E1274" s="119">
        <v>0.33333333333333298</v>
      </c>
      <c r="F1274" s="119">
        <v>0.35416666666666702</v>
      </c>
      <c r="G1274" s="115">
        <f t="shared" si="58"/>
        <v>1</v>
      </c>
      <c r="H1274" s="116" t="str" cm="1">
        <f t="array" ref="H1274">_xlfn.IFS((G1274&gt;=2)*(G1274&lt;=6), "Weekday", G1274=7, "Saturday", G1274=1, "Sunday")</f>
        <v>Sunday</v>
      </c>
      <c r="I1274" s="116">
        <f t="shared" si="59"/>
        <v>8</v>
      </c>
      <c r="J1274" s="116" t="str">
        <f t="shared" ref="J1274:J1337" si="60">IF(AND(I1274&gt;6, I1274&lt;9), "High season", "Low season")</f>
        <v>High season</v>
      </c>
      <c r="K1274" s="117" t="str" cm="1">
        <f t="array" ref="K1274">_xlfn.IFS(AND(H1274="Weekday", J1274="High season"), VLOOKUP(B1274, high_weekday, 2, 0),
    AND(H1274="Saturday", J1274="High season"), VLOOKUP(B1274, high_saturday, 2, 0),
    AND(H1274="Sunday", J1274="High season"), VLOOKUP(B1274, high_sunday, 2, 0),
    AND(H1274="Weekday", J1274="Low season"), VLOOKUP(B1274, low_weekdays, 2, 0),
    AND(H1274="Saturday", J1274="Low season"), VLOOKUP(B1274, low_saturday, 2, 0),
    AND(H1274="Sunday", J1274="Low season"), VLOOKUP(B1274, low_sunday, 2, 0),
    TRUE, "error")</f>
        <v>Off-peak</v>
      </c>
    </row>
    <row r="1275" spans="1:11" x14ac:dyDescent="0.25">
      <c r="A1275" s="111">
        <v>45165</v>
      </c>
      <c r="B1275" s="86">
        <v>0.375</v>
      </c>
      <c r="C1275" s="91">
        <v>62</v>
      </c>
      <c r="D1275" s="118">
        <v>18</v>
      </c>
      <c r="E1275" s="119">
        <v>0.35416666666666702</v>
      </c>
      <c r="F1275" s="119">
        <v>0.375</v>
      </c>
      <c r="G1275" s="115">
        <f t="shared" ref="G1275:G1338" si="61">WEEKDAY(A1275)</f>
        <v>1</v>
      </c>
      <c r="H1275" s="116" t="str" cm="1">
        <f t="array" ref="H1275">_xlfn.IFS((G1275&gt;=2)*(G1275&lt;=6), "Weekday", G1275=7, "Saturday", G1275=1, "Sunday")</f>
        <v>Sunday</v>
      </c>
      <c r="I1275" s="116">
        <f t="shared" ref="I1275:I1338" si="62">MONTH(A1275)</f>
        <v>8</v>
      </c>
      <c r="J1275" s="116" t="str">
        <f t="shared" si="60"/>
        <v>High season</v>
      </c>
      <c r="K1275" s="117" t="str" cm="1">
        <f t="array" ref="K1275">_xlfn.IFS(AND(H1275="Weekday", J1275="High season"), VLOOKUP(B1275, high_weekday, 2, 0),
    AND(H1275="Saturday", J1275="High season"), VLOOKUP(B1275, high_saturday, 2, 0),
    AND(H1275="Sunday", J1275="High season"), VLOOKUP(B1275, high_sunday, 2, 0),
    AND(H1275="Weekday", J1275="Low season"), VLOOKUP(B1275, low_weekdays, 2, 0),
    AND(H1275="Saturday", J1275="Low season"), VLOOKUP(B1275, low_saturday, 2, 0),
    AND(H1275="Sunday", J1275="Low season"), VLOOKUP(B1275, low_sunday, 2, 0),
    TRUE, "error")</f>
        <v>Off-peak</v>
      </c>
    </row>
    <row r="1276" spans="1:11" x14ac:dyDescent="0.25">
      <c r="A1276" s="111">
        <v>45165</v>
      </c>
      <c r="B1276" s="86">
        <v>0.39583333333333298</v>
      </c>
      <c r="C1276" s="91">
        <v>82</v>
      </c>
      <c r="D1276" s="118">
        <v>19</v>
      </c>
      <c r="E1276" s="119">
        <v>0.375</v>
      </c>
      <c r="F1276" s="119">
        <v>0.39583333333333298</v>
      </c>
      <c r="G1276" s="115">
        <f t="shared" si="61"/>
        <v>1</v>
      </c>
      <c r="H1276" s="116" t="str" cm="1">
        <f t="array" ref="H1276">_xlfn.IFS((G1276&gt;=2)*(G1276&lt;=6), "Weekday", G1276=7, "Saturday", G1276=1, "Sunday")</f>
        <v>Sunday</v>
      </c>
      <c r="I1276" s="116">
        <f t="shared" si="62"/>
        <v>8</v>
      </c>
      <c r="J1276" s="116" t="str">
        <f t="shared" si="60"/>
        <v>High season</v>
      </c>
      <c r="K1276" s="117" t="str" cm="1">
        <f t="array" ref="K1276">_xlfn.IFS(AND(H1276="Weekday", J1276="High season"), VLOOKUP(B1276, high_weekday, 2, 0),
    AND(H1276="Saturday", J1276="High season"), VLOOKUP(B1276, high_saturday, 2, 0),
    AND(H1276="Sunday", J1276="High season"), VLOOKUP(B1276, high_sunday, 2, 0),
    AND(H1276="Weekday", J1276="Low season"), VLOOKUP(B1276, low_weekdays, 2, 0),
    AND(H1276="Saturday", J1276="Low season"), VLOOKUP(B1276, low_saturday, 2, 0),
    AND(H1276="Sunday", J1276="Low season"), VLOOKUP(B1276, low_sunday, 2, 0),
    TRUE, "error")</f>
        <v>Off-peak</v>
      </c>
    </row>
    <row r="1277" spans="1:11" x14ac:dyDescent="0.25">
      <c r="A1277" s="111">
        <v>45165</v>
      </c>
      <c r="B1277" s="86">
        <v>0.41666666666666702</v>
      </c>
      <c r="C1277" s="91">
        <v>94</v>
      </c>
      <c r="D1277" s="118">
        <v>20</v>
      </c>
      <c r="E1277" s="119">
        <v>0.39583333333333298</v>
      </c>
      <c r="F1277" s="119">
        <v>0.41666666666666702</v>
      </c>
      <c r="G1277" s="115">
        <f t="shared" si="61"/>
        <v>1</v>
      </c>
      <c r="H1277" s="116" t="str" cm="1">
        <f t="array" ref="H1277">_xlfn.IFS((G1277&gt;=2)*(G1277&lt;=6), "Weekday", G1277=7, "Saturday", G1277=1, "Sunday")</f>
        <v>Sunday</v>
      </c>
      <c r="I1277" s="116">
        <f t="shared" si="62"/>
        <v>8</v>
      </c>
      <c r="J1277" s="116" t="str">
        <f t="shared" si="60"/>
        <v>High season</v>
      </c>
      <c r="K1277" s="117" t="str" cm="1">
        <f t="array" ref="K1277">_xlfn.IFS(AND(H1277="Weekday", J1277="High season"), VLOOKUP(B1277, high_weekday, 2, 0),
    AND(H1277="Saturday", J1277="High season"), VLOOKUP(B1277, high_saturday, 2, 0),
    AND(H1277="Sunday", J1277="High season"), VLOOKUP(B1277, high_sunday, 2, 0),
    AND(H1277="Weekday", J1277="Low season"), VLOOKUP(B1277, low_weekdays, 2, 0),
    AND(H1277="Saturday", J1277="Low season"), VLOOKUP(B1277, low_saturday, 2, 0),
    AND(H1277="Sunday", J1277="Low season"), VLOOKUP(B1277, low_sunday, 2, 0),
    TRUE, "error")</f>
        <v>Off-peak</v>
      </c>
    </row>
    <row r="1278" spans="1:11" x14ac:dyDescent="0.25">
      <c r="A1278" s="111">
        <v>45165</v>
      </c>
      <c r="B1278" s="86">
        <v>0.4375</v>
      </c>
      <c r="C1278" s="91">
        <v>96</v>
      </c>
      <c r="D1278" s="118">
        <v>21</v>
      </c>
      <c r="E1278" s="119">
        <v>0.41666666666666702</v>
      </c>
      <c r="F1278" s="119">
        <v>0.4375</v>
      </c>
      <c r="G1278" s="115">
        <f t="shared" si="61"/>
        <v>1</v>
      </c>
      <c r="H1278" s="116" t="str" cm="1">
        <f t="array" ref="H1278">_xlfn.IFS((G1278&gt;=2)*(G1278&lt;=6), "Weekday", G1278=7, "Saturday", G1278=1, "Sunday")</f>
        <v>Sunday</v>
      </c>
      <c r="I1278" s="116">
        <f t="shared" si="62"/>
        <v>8</v>
      </c>
      <c r="J1278" s="116" t="str">
        <f t="shared" si="60"/>
        <v>High season</v>
      </c>
      <c r="K1278" s="117" t="str" cm="1">
        <f t="array" ref="K1278">_xlfn.IFS(AND(H1278="Weekday", J1278="High season"), VLOOKUP(B1278, high_weekday, 2, 0),
    AND(H1278="Saturday", J1278="High season"), VLOOKUP(B1278, high_saturday, 2, 0),
    AND(H1278="Sunday", J1278="High season"), VLOOKUP(B1278, high_sunday, 2, 0),
    AND(H1278="Weekday", J1278="Low season"), VLOOKUP(B1278, low_weekdays, 2, 0),
    AND(H1278="Saturday", J1278="Low season"), VLOOKUP(B1278, low_saturday, 2, 0),
    AND(H1278="Sunday", J1278="Low season"), VLOOKUP(B1278, low_sunday, 2, 0),
    TRUE, "error")</f>
        <v>Off-peak</v>
      </c>
    </row>
    <row r="1279" spans="1:11" x14ac:dyDescent="0.25">
      <c r="A1279" s="111">
        <v>45165</v>
      </c>
      <c r="B1279" s="86">
        <v>0.45833333333333298</v>
      </c>
      <c r="C1279" s="91">
        <v>100</v>
      </c>
      <c r="D1279" s="118">
        <v>22</v>
      </c>
      <c r="E1279" s="119">
        <v>0.4375</v>
      </c>
      <c r="F1279" s="119">
        <v>0.45833333333333298</v>
      </c>
      <c r="G1279" s="115">
        <f t="shared" si="61"/>
        <v>1</v>
      </c>
      <c r="H1279" s="116" t="str" cm="1">
        <f t="array" ref="H1279">_xlfn.IFS((G1279&gt;=2)*(G1279&lt;=6), "Weekday", G1279=7, "Saturday", G1279=1, "Sunday")</f>
        <v>Sunday</v>
      </c>
      <c r="I1279" s="116">
        <f t="shared" si="62"/>
        <v>8</v>
      </c>
      <c r="J1279" s="116" t="str">
        <f t="shared" si="60"/>
        <v>High season</v>
      </c>
      <c r="K1279" s="117" t="str" cm="1">
        <f t="array" ref="K1279">_xlfn.IFS(AND(H1279="Weekday", J1279="High season"), VLOOKUP(B1279, high_weekday, 2, 0),
    AND(H1279="Saturday", J1279="High season"), VLOOKUP(B1279, high_saturday, 2, 0),
    AND(H1279="Sunday", J1279="High season"), VLOOKUP(B1279, high_sunday, 2, 0),
    AND(H1279="Weekday", J1279="Low season"), VLOOKUP(B1279, low_weekdays, 2, 0),
    AND(H1279="Saturday", J1279="Low season"), VLOOKUP(B1279, low_saturday, 2, 0),
    AND(H1279="Sunday", J1279="Low season"), VLOOKUP(B1279, low_sunday, 2, 0),
    TRUE, "error")</f>
        <v>Off-peak</v>
      </c>
    </row>
    <row r="1280" spans="1:11" x14ac:dyDescent="0.25">
      <c r="A1280" s="111">
        <v>45165</v>
      </c>
      <c r="B1280" s="86">
        <v>0.47916666666666702</v>
      </c>
      <c r="C1280" s="91">
        <v>25</v>
      </c>
      <c r="D1280" s="118">
        <v>23</v>
      </c>
      <c r="E1280" s="119">
        <v>0.45833333333333298</v>
      </c>
      <c r="F1280" s="119">
        <v>0.47916666666666702</v>
      </c>
      <c r="G1280" s="115">
        <f t="shared" si="61"/>
        <v>1</v>
      </c>
      <c r="H1280" s="116" t="str" cm="1">
        <f t="array" ref="H1280">_xlfn.IFS((G1280&gt;=2)*(G1280&lt;=6), "Weekday", G1280=7, "Saturday", G1280=1, "Sunday")</f>
        <v>Sunday</v>
      </c>
      <c r="I1280" s="116">
        <f t="shared" si="62"/>
        <v>8</v>
      </c>
      <c r="J1280" s="116" t="str">
        <f t="shared" si="60"/>
        <v>High season</v>
      </c>
      <c r="K1280" s="117" t="str" cm="1">
        <f t="array" ref="K1280">_xlfn.IFS(AND(H1280="Weekday", J1280="High season"), VLOOKUP(B1280, high_weekday, 2, 0),
    AND(H1280="Saturday", J1280="High season"), VLOOKUP(B1280, high_saturday, 2, 0),
    AND(H1280="Sunday", J1280="High season"), VLOOKUP(B1280, high_sunday, 2, 0),
    AND(H1280="Weekday", J1280="Low season"), VLOOKUP(B1280, low_weekdays, 2, 0),
    AND(H1280="Saturday", J1280="Low season"), VLOOKUP(B1280, low_saturday, 2, 0),
    AND(H1280="Sunday", J1280="Low season"), VLOOKUP(B1280, low_sunday, 2, 0),
    TRUE, "error")</f>
        <v>Off-peak</v>
      </c>
    </row>
    <row r="1281" spans="1:11" x14ac:dyDescent="0.25">
      <c r="A1281" s="111">
        <v>45165</v>
      </c>
      <c r="B1281" s="86">
        <v>0.5</v>
      </c>
      <c r="C1281" s="91">
        <v>84</v>
      </c>
      <c r="D1281" s="118">
        <v>24</v>
      </c>
      <c r="E1281" s="119">
        <v>0.47916666666666702</v>
      </c>
      <c r="F1281" s="119">
        <v>0.5</v>
      </c>
      <c r="G1281" s="115">
        <f t="shared" si="61"/>
        <v>1</v>
      </c>
      <c r="H1281" s="116" t="str" cm="1">
        <f t="array" ref="H1281">_xlfn.IFS((G1281&gt;=2)*(G1281&lt;=6), "Weekday", G1281=7, "Saturday", G1281=1, "Sunday")</f>
        <v>Sunday</v>
      </c>
      <c r="I1281" s="116">
        <f t="shared" si="62"/>
        <v>8</v>
      </c>
      <c r="J1281" s="116" t="str">
        <f t="shared" si="60"/>
        <v>High season</v>
      </c>
      <c r="K1281" s="117" t="str" cm="1">
        <f t="array" ref="K1281">_xlfn.IFS(AND(H1281="Weekday", J1281="High season"), VLOOKUP(B1281, high_weekday, 2, 0),
    AND(H1281="Saturday", J1281="High season"), VLOOKUP(B1281, high_saturday, 2, 0),
    AND(H1281="Sunday", J1281="High season"), VLOOKUP(B1281, high_sunday, 2, 0),
    AND(H1281="Weekday", J1281="Low season"), VLOOKUP(B1281, low_weekdays, 2, 0),
    AND(H1281="Saturday", J1281="Low season"), VLOOKUP(B1281, low_saturday, 2, 0),
    AND(H1281="Sunday", J1281="Low season"), VLOOKUP(B1281, low_sunday, 2, 0),
    TRUE, "error")</f>
        <v>Off-peak</v>
      </c>
    </row>
    <row r="1282" spans="1:11" x14ac:dyDescent="0.25">
      <c r="A1282" s="111">
        <v>45165</v>
      </c>
      <c r="B1282" s="86">
        <v>0.52083333333333304</v>
      </c>
      <c r="C1282" s="91">
        <v>94</v>
      </c>
      <c r="D1282" s="118">
        <v>25</v>
      </c>
      <c r="E1282" s="119">
        <v>0.5</v>
      </c>
      <c r="F1282" s="119">
        <v>0.52083333333333304</v>
      </c>
      <c r="G1282" s="115">
        <f t="shared" si="61"/>
        <v>1</v>
      </c>
      <c r="H1282" s="116" t="str" cm="1">
        <f t="array" ref="H1282">_xlfn.IFS((G1282&gt;=2)*(G1282&lt;=6), "Weekday", G1282=7, "Saturday", G1282=1, "Sunday")</f>
        <v>Sunday</v>
      </c>
      <c r="I1282" s="116">
        <f t="shared" si="62"/>
        <v>8</v>
      </c>
      <c r="J1282" s="116" t="str">
        <f t="shared" si="60"/>
        <v>High season</v>
      </c>
      <c r="K1282" s="117" t="str" cm="1">
        <f t="array" ref="K1282">_xlfn.IFS(AND(H1282="Weekday", J1282="High season"), VLOOKUP(B1282, high_weekday, 2, 0),
    AND(H1282="Saturday", J1282="High season"), VLOOKUP(B1282, high_saturday, 2, 0),
    AND(H1282="Sunday", J1282="High season"), VLOOKUP(B1282, high_sunday, 2, 0),
    AND(H1282="Weekday", J1282="Low season"), VLOOKUP(B1282, low_weekdays, 2, 0),
    AND(H1282="Saturday", J1282="Low season"), VLOOKUP(B1282, low_saturday, 2, 0),
    AND(H1282="Sunday", J1282="Low season"), VLOOKUP(B1282, low_sunday, 2, 0),
    TRUE, "error")</f>
        <v>Off-peak</v>
      </c>
    </row>
    <row r="1283" spans="1:11" x14ac:dyDescent="0.25">
      <c r="A1283" s="111">
        <v>45165</v>
      </c>
      <c r="B1283" s="86">
        <v>0.54166666666666696</v>
      </c>
      <c r="C1283" s="91">
        <v>83</v>
      </c>
      <c r="D1283" s="118">
        <v>26</v>
      </c>
      <c r="E1283" s="119">
        <v>0.52083333333333304</v>
      </c>
      <c r="F1283" s="119">
        <v>0.54166666666666696</v>
      </c>
      <c r="G1283" s="115">
        <f t="shared" si="61"/>
        <v>1</v>
      </c>
      <c r="H1283" s="116" t="str" cm="1">
        <f t="array" ref="H1283">_xlfn.IFS((G1283&gt;=2)*(G1283&lt;=6), "Weekday", G1283=7, "Saturday", G1283=1, "Sunday")</f>
        <v>Sunday</v>
      </c>
      <c r="I1283" s="116">
        <f t="shared" si="62"/>
        <v>8</v>
      </c>
      <c r="J1283" s="116" t="str">
        <f t="shared" si="60"/>
        <v>High season</v>
      </c>
      <c r="K1283" s="117" t="str" cm="1">
        <f t="array" ref="K1283">_xlfn.IFS(AND(H1283="Weekday", J1283="High season"), VLOOKUP(B1283, high_weekday, 2, 0),
    AND(H1283="Saturday", J1283="High season"), VLOOKUP(B1283, high_saturday, 2, 0),
    AND(H1283="Sunday", J1283="High season"), VLOOKUP(B1283, high_sunday, 2, 0),
    AND(H1283="Weekday", J1283="Low season"), VLOOKUP(B1283, low_weekdays, 2, 0),
    AND(H1283="Saturday", J1283="Low season"), VLOOKUP(B1283, low_saturday, 2, 0),
    AND(H1283="Sunday", J1283="Low season"), VLOOKUP(B1283, low_sunday, 2, 0),
    TRUE, "error")</f>
        <v>Off-peak</v>
      </c>
    </row>
    <row r="1284" spans="1:11" x14ac:dyDescent="0.25">
      <c r="A1284" s="111">
        <v>45165</v>
      </c>
      <c r="B1284" s="86">
        <v>0.5625</v>
      </c>
      <c r="C1284" s="91">
        <v>73</v>
      </c>
      <c r="D1284" s="118">
        <v>27</v>
      </c>
      <c r="E1284" s="119">
        <v>0.54166666666666696</v>
      </c>
      <c r="F1284" s="119">
        <v>0.5625</v>
      </c>
      <c r="G1284" s="115">
        <f t="shared" si="61"/>
        <v>1</v>
      </c>
      <c r="H1284" s="116" t="str" cm="1">
        <f t="array" ref="H1284">_xlfn.IFS((G1284&gt;=2)*(G1284&lt;=6), "Weekday", G1284=7, "Saturday", G1284=1, "Sunday")</f>
        <v>Sunday</v>
      </c>
      <c r="I1284" s="116">
        <f t="shared" si="62"/>
        <v>8</v>
      </c>
      <c r="J1284" s="116" t="str">
        <f t="shared" si="60"/>
        <v>High season</v>
      </c>
      <c r="K1284" s="117" t="str" cm="1">
        <f t="array" ref="K1284">_xlfn.IFS(AND(H1284="Weekday", J1284="High season"), VLOOKUP(B1284, high_weekday, 2, 0),
    AND(H1284="Saturday", J1284="High season"), VLOOKUP(B1284, high_saturday, 2, 0),
    AND(H1284="Sunday", J1284="High season"), VLOOKUP(B1284, high_sunday, 2, 0),
    AND(H1284="Weekday", J1284="Low season"), VLOOKUP(B1284, low_weekdays, 2, 0),
    AND(H1284="Saturday", J1284="Low season"), VLOOKUP(B1284, low_saturday, 2, 0),
    AND(H1284="Sunday", J1284="Low season"), VLOOKUP(B1284, low_sunday, 2, 0),
    TRUE, "error")</f>
        <v>Off-peak</v>
      </c>
    </row>
    <row r="1285" spans="1:11" x14ac:dyDescent="0.25">
      <c r="A1285" s="111">
        <v>45165</v>
      </c>
      <c r="B1285" s="86">
        <v>0.58333333333333304</v>
      </c>
      <c r="C1285" s="91">
        <v>99</v>
      </c>
      <c r="D1285" s="118">
        <v>28</v>
      </c>
      <c r="E1285" s="119">
        <v>0.5625</v>
      </c>
      <c r="F1285" s="119">
        <v>0.58333333333333304</v>
      </c>
      <c r="G1285" s="115">
        <f t="shared" si="61"/>
        <v>1</v>
      </c>
      <c r="H1285" s="116" t="str" cm="1">
        <f t="array" ref="H1285">_xlfn.IFS((G1285&gt;=2)*(G1285&lt;=6), "Weekday", G1285=7, "Saturday", G1285=1, "Sunday")</f>
        <v>Sunday</v>
      </c>
      <c r="I1285" s="116">
        <f t="shared" si="62"/>
        <v>8</v>
      </c>
      <c r="J1285" s="116" t="str">
        <f t="shared" si="60"/>
        <v>High season</v>
      </c>
      <c r="K1285" s="117" t="str" cm="1">
        <f t="array" ref="K1285">_xlfn.IFS(AND(H1285="Weekday", J1285="High season"), VLOOKUP(B1285, high_weekday, 2, 0),
    AND(H1285="Saturday", J1285="High season"), VLOOKUP(B1285, high_saturday, 2, 0),
    AND(H1285="Sunday", J1285="High season"), VLOOKUP(B1285, high_sunday, 2, 0),
    AND(H1285="Weekday", J1285="Low season"), VLOOKUP(B1285, low_weekdays, 2, 0),
    AND(H1285="Saturday", J1285="Low season"), VLOOKUP(B1285, low_saturday, 2, 0),
    AND(H1285="Sunday", J1285="Low season"), VLOOKUP(B1285, low_sunday, 2, 0),
    TRUE, "error")</f>
        <v>Off-peak</v>
      </c>
    </row>
    <row r="1286" spans="1:11" x14ac:dyDescent="0.25">
      <c r="A1286" s="111">
        <v>45165</v>
      </c>
      <c r="B1286" s="86">
        <v>0.60416666666666696</v>
      </c>
      <c r="C1286" s="91">
        <v>46</v>
      </c>
      <c r="D1286" s="118">
        <v>29</v>
      </c>
      <c r="E1286" s="119">
        <v>0.58333333333333304</v>
      </c>
      <c r="F1286" s="119">
        <v>0.60416666666666696</v>
      </c>
      <c r="G1286" s="115">
        <f t="shared" si="61"/>
        <v>1</v>
      </c>
      <c r="H1286" s="116" t="str" cm="1">
        <f t="array" ref="H1286">_xlfn.IFS((G1286&gt;=2)*(G1286&lt;=6), "Weekday", G1286=7, "Saturday", G1286=1, "Sunday")</f>
        <v>Sunday</v>
      </c>
      <c r="I1286" s="116">
        <f t="shared" si="62"/>
        <v>8</v>
      </c>
      <c r="J1286" s="116" t="str">
        <f t="shared" si="60"/>
        <v>High season</v>
      </c>
      <c r="K1286" s="117" t="str" cm="1">
        <f t="array" ref="K1286">_xlfn.IFS(AND(H1286="Weekday", J1286="High season"), VLOOKUP(B1286, high_weekday, 2, 0),
    AND(H1286="Saturday", J1286="High season"), VLOOKUP(B1286, high_saturday, 2, 0),
    AND(H1286="Sunday", J1286="High season"), VLOOKUP(B1286, high_sunday, 2, 0),
    AND(H1286="Weekday", J1286="Low season"), VLOOKUP(B1286, low_weekdays, 2, 0),
    AND(H1286="Saturday", J1286="Low season"), VLOOKUP(B1286, low_saturday, 2, 0),
    AND(H1286="Sunday", J1286="Low season"), VLOOKUP(B1286, low_sunday, 2, 0),
    TRUE, "error")</f>
        <v>Off-peak</v>
      </c>
    </row>
    <row r="1287" spans="1:11" x14ac:dyDescent="0.25">
      <c r="A1287" s="111">
        <v>45165</v>
      </c>
      <c r="B1287" s="86">
        <v>0.625</v>
      </c>
      <c r="C1287" s="91">
        <v>88</v>
      </c>
      <c r="D1287" s="118">
        <v>30</v>
      </c>
      <c r="E1287" s="119">
        <v>0.60416666666666696</v>
      </c>
      <c r="F1287" s="119">
        <v>0.625</v>
      </c>
      <c r="G1287" s="115">
        <f t="shared" si="61"/>
        <v>1</v>
      </c>
      <c r="H1287" s="116" t="str" cm="1">
        <f t="array" ref="H1287">_xlfn.IFS((G1287&gt;=2)*(G1287&lt;=6), "Weekday", G1287=7, "Saturday", G1287=1, "Sunday")</f>
        <v>Sunday</v>
      </c>
      <c r="I1287" s="116">
        <f t="shared" si="62"/>
        <v>8</v>
      </c>
      <c r="J1287" s="116" t="str">
        <f t="shared" si="60"/>
        <v>High season</v>
      </c>
      <c r="K1287" s="117" t="str" cm="1">
        <f t="array" ref="K1287">_xlfn.IFS(AND(H1287="Weekday", J1287="High season"), VLOOKUP(B1287, high_weekday, 2, 0),
    AND(H1287="Saturday", J1287="High season"), VLOOKUP(B1287, high_saturday, 2, 0),
    AND(H1287="Sunday", J1287="High season"), VLOOKUP(B1287, high_sunday, 2, 0),
    AND(H1287="Weekday", J1287="Low season"), VLOOKUP(B1287, low_weekdays, 2, 0),
    AND(H1287="Saturday", J1287="Low season"), VLOOKUP(B1287, low_saturday, 2, 0),
    AND(H1287="Sunday", J1287="Low season"), VLOOKUP(B1287, low_sunday, 2, 0),
    TRUE, "error")</f>
        <v>Off-peak</v>
      </c>
    </row>
    <row r="1288" spans="1:11" x14ac:dyDescent="0.25">
      <c r="A1288" s="111">
        <v>45165</v>
      </c>
      <c r="B1288" s="86">
        <v>0.64583333333333304</v>
      </c>
      <c r="C1288" s="91">
        <v>97</v>
      </c>
      <c r="D1288" s="118">
        <v>31</v>
      </c>
      <c r="E1288" s="119">
        <v>0.625</v>
      </c>
      <c r="F1288" s="119">
        <v>0.64583333333333304</v>
      </c>
      <c r="G1288" s="115">
        <f t="shared" si="61"/>
        <v>1</v>
      </c>
      <c r="H1288" s="116" t="str" cm="1">
        <f t="array" ref="H1288">_xlfn.IFS((G1288&gt;=2)*(G1288&lt;=6), "Weekday", G1288=7, "Saturday", G1288=1, "Sunday")</f>
        <v>Sunday</v>
      </c>
      <c r="I1288" s="116">
        <f t="shared" si="62"/>
        <v>8</v>
      </c>
      <c r="J1288" s="116" t="str">
        <f t="shared" si="60"/>
        <v>High season</v>
      </c>
      <c r="K1288" s="117" t="str" cm="1">
        <f t="array" ref="K1288">_xlfn.IFS(AND(H1288="Weekday", J1288="High season"), VLOOKUP(B1288, high_weekday, 2, 0),
    AND(H1288="Saturday", J1288="High season"), VLOOKUP(B1288, high_saturday, 2, 0),
    AND(H1288="Sunday", J1288="High season"), VLOOKUP(B1288, high_sunday, 2, 0),
    AND(H1288="Weekday", J1288="Low season"), VLOOKUP(B1288, low_weekdays, 2, 0),
    AND(H1288="Saturday", J1288="Low season"), VLOOKUP(B1288, low_saturday, 2, 0),
    AND(H1288="Sunday", J1288="Low season"), VLOOKUP(B1288, low_sunday, 2, 0),
    TRUE, "error")</f>
        <v>Off-peak</v>
      </c>
    </row>
    <row r="1289" spans="1:11" x14ac:dyDescent="0.25">
      <c r="A1289" s="111">
        <v>45165</v>
      </c>
      <c r="B1289" s="86">
        <v>0.66666666666666696</v>
      </c>
      <c r="C1289" s="91">
        <v>57</v>
      </c>
      <c r="D1289" s="118">
        <v>32</v>
      </c>
      <c r="E1289" s="119">
        <v>0.64583333333333304</v>
      </c>
      <c r="F1289" s="119">
        <v>0.66666666666666696</v>
      </c>
      <c r="G1289" s="115">
        <f t="shared" si="61"/>
        <v>1</v>
      </c>
      <c r="H1289" s="116" t="str" cm="1">
        <f t="array" ref="H1289">_xlfn.IFS((G1289&gt;=2)*(G1289&lt;=6), "Weekday", G1289=7, "Saturday", G1289=1, "Sunday")</f>
        <v>Sunday</v>
      </c>
      <c r="I1289" s="116">
        <f t="shared" si="62"/>
        <v>8</v>
      </c>
      <c r="J1289" s="116" t="str">
        <f t="shared" si="60"/>
        <v>High season</v>
      </c>
      <c r="K1289" s="117" t="str" cm="1">
        <f t="array" ref="K1289">_xlfn.IFS(AND(H1289="Weekday", J1289="High season"), VLOOKUP(B1289, high_weekday, 2, 0),
    AND(H1289="Saturday", J1289="High season"), VLOOKUP(B1289, high_saturday, 2, 0),
    AND(H1289="Sunday", J1289="High season"), VLOOKUP(B1289, high_sunday, 2, 0),
    AND(H1289="Weekday", J1289="Low season"), VLOOKUP(B1289, low_weekdays, 2, 0),
    AND(H1289="Saturday", J1289="Low season"), VLOOKUP(B1289, low_saturday, 2, 0),
    AND(H1289="Sunday", J1289="Low season"), VLOOKUP(B1289, low_sunday, 2, 0),
    TRUE, "error")</f>
        <v>Off-peak</v>
      </c>
    </row>
    <row r="1290" spans="1:11" x14ac:dyDescent="0.25">
      <c r="A1290" s="111">
        <v>45165</v>
      </c>
      <c r="B1290" s="86">
        <v>0.6875</v>
      </c>
      <c r="C1290" s="91">
        <v>70</v>
      </c>
      <c r="D1290" s="118">
        <v>33</v>
      </c>
      <c r="E1290" s="119">
        <v>0.66666666666666696</v>
      </c>
      <c r="F1290" s="119">
        <v>0.6875</v>
      </c>
      <c r="G1290" s="115">
        <f t="shared" si="61"/>
        <v>1</v>
      </c>
      <c r="H1290" s="116" t="str" cm="1">
        <f t="array" ref="H1290">_xlfn.IFS((G1290&gt;=2)*(G1290&lt;=6), "Weekday", G1290=7, "Saturday", G1290=1, "Sunday")</f>
        <v>Sunday</v>
      </c>
      <c r="I1290" s="116">
        <f t="shared" si="62"/>
        <v>8</v>
      </c>
      <c r="J1290" s="116" t="str">
        <f t="shared" si="60"/>
        <v>High season</v>
      </c>
      <c r="K1290" s="117" t="str" cm="1">
        <f t="array" ref="K1290">_xlfn.IFS(AND(H1290="Weekday", J1290="High season"), VLOOKUP(B1290, high_weekday, 2, 0),
    AND(H1290="Saturday", J1290="High season"), VLOOKUP(B1290, high_saturday, 2, 0),
    AND(H1290="Sunday", J1290="High season"), VLOOKUP(B1290, high_sunday, 2, 0),
    AND(H1290="Weekday", J1290="Low season"), VLOOKUP(B1290, low_weekdays, 2, 0),
    AND(H1290="Saturday", J1290="Low season"), VLOOKUP(B1290, low_saturday, 2, 0),
    AND(H1290="Sunday", J1290="Low season"), VLOOKUP(B1290, low_sunday, 2, 0),
    TRUE, "error")</f>
        <v>Off-peak</v>
      </c>
    </row>
    <row r="1291" spans="1:11" x14ac:dyDescent="0.25">
      <c r="A1291" s="111">
        <v>45165</v>
      </c>
      <c r="B1291" s="86">
        <v>0.70833333333333304</v>
      </c>
      <c r="C1291" s="91">
        <v>17</v>
      </c>
      <c r="D1291" s="118">
        <v>34</v>
      </c>
      <c r="E1291" s="119">
        <v>0.6875</v>
      </c>
      <c r="F1291" s="119">
        <v>0.70833333333333304</v>
      </c>
      <c r="G1291" s="115">
        <f t="shared" si="61"/>
        <v>1</v>
      </c>
      <c r="H1291" s="116" t="str" cm="1">
        <f t="array" ref="H1291">_xlfn.IFS((G1291&gt;=2)*(G1291&lt;=6), "Weekday", G1291=7, "Saturday", G1291=1, "Sunday")</f>
        <v>Sunday</v>
      </c>
      <c r="I1291" s="116">
        <f t="shared" si="62"/>
        <v>8</v>
      </c>
      <c r="J1291" s="116" t="str">
        <f t="shared" si="60"/>
        <v>High season</v>
      </c>
      <c r="K1291" s="117" t="str" cm="1">
        <f t="array" ref="K1291">_xlfn.IFS(AND(H1291="Weekday", J1291="High season"), VLOOKUP(B1291, high_weekday, 2, 0),
    AND(H1291="Saturday", J1291="High season"), VLOOKUP(B1291, high_saturday, 2, 0),
    AND(H1291="Sunday", J1291="High season"), VLOOKUP(B1291, high_sunday, 2, 0),
    AND(H1291="Weekday", J1291="Low season"), VLOOKUP(B1291, low_weekdays, 2, 0),
    AND(H1291="Saturday", J1291="Low season"), VLOOKUP(B1291, low_saturday, 2, 0),
    AND(H1291="Sunday", J1291="Low season"), VLOOKUP(B1291, low_sunday, 2, 0),
    TRUE, "error")</f>
        <v>Off-peak</v>
      </c>
    </row>
    <row r="1292" spans="1:11" x14ac:dyDescent="0.25">
      <c r="A1292" s="111">
        <v>45165</v>
      </c>
      <c r="B1292" s="86">
        <v>0.72916666666666696</v>
      </c>
      <c r="C1292" s="91">
        <v>43</v>
      </c>
      <c r="D1292" s="118">
        <v>35</v>
      </c>
      <c r="E1292" s="119">
        <v>0.70833333333333304</v>
      </c>
      <c r="F1292" s="119">
        <v>0.72916666666666696</v>
      </c>
      <c r="G1292" s="115">
        <f t="shared" si="61"/>
        <v>1</v>
      </c>
      <c r="H1292" s="116" t="str" cm="1">
        <f t="array" ref="H1292">_xlfn.IFS((G1292&gt;=2)*(G1292&lt;=6), "Weekday", G1292=7, "Saturday", G1292=1, "Sunday")</f>
        <v>Sunday</v>
      </c>
      <c r="I1292" s="116">
        <f t="shared" si="62"/>
        <v>8</v>
      </c>
      <c r="J1292" s="116" t="str">
        <f t="shared" si="60"/>
        <v>High season</v>
      </c>
      <c r="K1292" s="117" t="str" cm="1">
        <f t="array" ref="K1292">_xlfn.IFS(AND(H1292="Weekday", J1292="High season"), VLOOKUP(B1292, high_weekday, 2, 0),
    AND(H1292="Saturday", J1292="High season"), VLOOKUP(B1292, high_saturday, 2, 0),
    AND(H1292="Sunday", J1292="High season"), VLOOKUP(B1292, high_sunday, 2, 0),
    AND(H1292="Weekday", J1292="Low season"), VLOOKUP(B1292, low_weekdays, 2, 0),
    AND(H1292="Saturday", J1292="Low season"), VLOOKUP(B1292, low_saturday, 2, 0),
    AND(H1292="Sunday", J1292="Low season"), VLOOKUP(B1292, low_sunday, 2, 0),
    TRUE, "error")</f>
        <v>Off-peak</v>
      </c>
    </row>
    <row r="1293" spans="1:11" x14ac:dyDescent="0.25">
      <c r="A1293" s="111">
        <v>45165</v>
      </c>
      <c r="B1293" s="86">
        <v>0.75</v>
      </c>
      <c r="C1293" s="91">
        <v>58</v>
      </c>
      <c r="D1293" s="118">
        <v>36</v>
      </c>
      <c r="E1293" s="119">
        <v>0.72916666666666696</v>
      </c>
      <c r="F1293" s="119">
        <v>0.75</v>
      </c>
      <c r="G1293" s="115">
        <f t="shared" si="61"/>
        <v>1</v>
      </c>
      <c r="H1293" s="116" t="str" cm="1">
        <f t="array" ref="H1293">_xlfn.IFS((G1293&gt;=2)*(G1293&lt;=6), "Weekday", G1293=7, "Saturday", G1293=1, "Sunday")</f>
        <v>Sunday</v>
      </c>
      <c r="I1293" s="116">
        <f t="shared" si="62"/>
        <v>8</v>
      </c>
      <c r="J1293" s="116" t="str">
        <f t="shared" si="60"/>
        <v>High season</v>
      </c>
      <c r="K1293" s="117" t="str" cm="1">
        <f t="array" ref="K1293">_xlfn.IFS(AND(H1293="Weekday", J1293="High season"), VLOOKUP(B1293, high_weekday, 2, 0),
    AND(H1293="Saturday", J1293="High season"), VLOOKUP(B1293, high_saturday, 2, 0),
    AND(H1293="Sunday", J1293="High season"), VLOOKUP(B1293, high_sunday, 2, 0),
    AND(H1293="Weekday", J1293="Low season"), VLOOKUP(B1293, low_weekdays, 2, 0),
    AND(H1293="Saturday", J1293="Low season"), VLOOKUP(B1293, low_saturday, 2, 0),
    AND(H1293="Sunday", J1293="Low season"), VLOOKUP(B1293, low_sunday, 2, 0),
    TRUE, "error")</f>
        <v>Off-peak</v>
      </c>
    </row>
    <row r="1294" spans="1:11" x14ac:dyDescent="0.25">
      <c r="A1294" s="111">
        <v>45165</v>
      </c>
      <c r="B1294" s="86">
        <v>0.77083333333333304</v>
      </c>
      <c r="C1294" s="91">
        <v>83</v>
      </c>
      <c r="D1294" s="118">
        <v>37</v>
      </c>
      <c r="E1294" s="119">
        <v>0.75</v>
      </c>
      <c r="F1294" s="119">
        <v>0.77083333333333304</v>
      </c>
      <c r="G1294" s="115">
        <f t="shared" si="61"/>
        <v>1</v>
      </c>
      <c r="H1294" s="116" t="str" cm="1">
        <f t="array" ref="H1294">_xlfn.IFS((G1294&gt;=2)*(G1294&lt;=6), "Weekday", G1294=7, "Saturday", G1294=1, "Sunday")</f>
        <v>Sunday</v>
      </c>
      <c r="I1294" s="116">
        <f t="shared" si="62"/>
        <v>8</v>
      </c>
      <c r="J1294" s="116" t="str">
        <f t="shared" si="60"/>
        <v>High season</v>
      </c>
      <c r="K1294" s="117" t="str" cm="1">
        <f t="array" ref="K1294">_xlfn.IFS(AND(H1294="Weekday", J1294="High season"), VLOOKUP(B1294, high_weekday, 2, 0),
    AND(H1294="Saturday", J1294="High season"), VLOOKUP(B1294, high_saturday, 2, 0),
    AND(H1294="Sunday", J1294="High season"), VLOOKUP(B1294, high_sunday, 2, 0),
    AND(H1294="Weekday", J1294="Low season"), VLOOKUP(B1294, low_weekdays, 2, 0),
    AND(H1294="Saturday", J1294="Low season"), VLOOKUP(B1294, low_saturday, 2, 0),
    AND(H1294="Sunday", J1294="Low season"), VLOOKUP(B1294, low_sunday, 2, 0),
    TRUE, "error")</f>
        <v>Off-peak</v>
      </c>
    </row>
    <row r="1295" spans="1:11" x14ac:dyDescent="0.25">
      <c r="A1295" s="111">
        <v>45165</v>
      </c>
      <c r="B1295" s="86">
        <v>0.79166666666666696</v>
      </c>
      <c r="C1295" s="91">
        <v>96</v>
      </c>
      <c r="D1295" s="118">
        <v>38</v>
      </c>
      <c r="E1295" s="119">
        <v>0.77083333333333304</v>
      </c>
      <c r="F1295" s="119">
        <v>0.79166666666666696</v>
      </c>
      <c r="G1295" s="115">
        <f t="shared" si="61"/>
        <v>1</v>
      </c>
      <c r="H1295" s="116" t="str" cm="1">
        <f t="array" ref="H1295">_xlfn.IFS((G1295&gt;=2)*(G1295&lt;=6), "Weekday", G1295=7, "Saturday", G1295=1, "Sunday")</f>
        <v>Sunday</v>
      </c>
      <c r="I1295" s="116">
        <f t="shared" si="62"/>
        <v>8</v>
      </c>
      <c r="J1295" s="116" t="str">
        <f t="shared" si="60"/>
        <v>High season</v>
      </c>
      <c r="K1295" s="117" t="str" cm="1">
        <f t="array" ref="K1295">_xlfn.IFS(AND(H1295="Weekday", J1295="High season"), VLOOKUP(B1295, high_weekday, 2, 0),
    AND(H1295="Saturday", J1295="High season"), VLOOKUP(B1295, high_saturday, 2, 0),
    AND(H1295="Sunday", J1295="High season"), VLOOKUP(B1295, high_sunday, 2, 0),
    AND(H1295="Weekday", J1295="Low season"), VLOOKUP(B1295, low_weekdays, 2, 0),
    AND(H1295="Saturday", J1295="Low season"), VLOOKUP(B1295, low_saturday, 2, 0),
    AND(H1295="Sunday", J1295="Low season"), VLOOKUP(B1295, low_sunday, 2, 0),
    TRUE, "error")</f>
        <v>Off-peak</v>
      </c>
    </row>
    <row r="1296" spans="1:11" x14ac:dyDescent="0.25">
      <c r="A1296" s="111">
        <v>45165</v>
      </c>
      <c r="B1296" s="86">
        <v>0.8125</v>
      </c>
      <c r="C1296" s="91">
        <v>86</v>
      </c>
      <c r="D1296" s="118">
        <v>39</v>
      </c>
      <c r="E1296" s="119">
        <v>0.79166666666666696</v>
      </c>
      <c r="F1296" s="119">
        <v>0.8125</v>
      </c>
      <c r="G1296" s="115">
        <f t="shared" si="61"/>
        <v>1</v>
      </c>
      <c r="H1296" s="116" t="str" cm="1">
        <f t="array" ref="H1296">_xlfn.IFS((G1296&gt;=2)*(G1296&lt;=6), "Weekday", G1296=7, "Saturday", G1296=1, "Sunday")</f>
        <v>Sunday</v>
      </c>
      <c r="I1296" s="116">
        <f t="shared" si="62"/>
        <v>8</v>
      </c>
      <c r="J1296" s="116" t="str">
        <f t="shared" si="60"/>
        <v>High season</v>
      </c>
      <c r="K1296" s="117" t="str" cm="1">
        <f t="array" ref="K1296">_xlfn.IFS(AND(H1296="Weekday", J1296="High season"), VLOOKUP(B1296, high_weekday, 2, 0),
    AND(H1296="Saturday", J1296="High season"), VLOOKUP(B1296, high_saturday, 2, 0),
    AND(H1296="Sunday", J1296="High season"), VLOOKUP(B1296, high_sunday, 2, 0),
    AND(H1296="Weekday", J1296="Low season"), VLOOKUP(B1296, low_weekdays, 2, 0),
    AND(H1296="Saturday", J1296="Low season"), VLOOKUP(B1296, low_saturday, 2, 0),
    AND(H1296="Sunday", J1296="Low season"), VLOOKUP(B1296, low_sunday, 2, 0),
    TRUE, "error")</f>
        <v>Off-peak</v>
      </c>
    </row>
    <row r="1297" spans="1:11" x14ac:dyDescent="0.25">
      <c r="A1297" s="111">
        <v>45165</v>
      </c>
      <c r="B1297" s="86">
        <v>0.83333333333333304</v>
      </c>
      <c r="C1297" s="91">
        <v>72</v>
      </c>
      <c r="D1297" s="118">
        <v>40</v>
      </c>
      <c r="E1297" s="119">
        <v>0.8125</v>
      </c>
      <c r="F1297" s="119">
        <v>0.83333333333333304</v>
      </c>
      <c r="G1297" s="115">
        <f t="shared" si="61"/>
        <v>1</v>
      </c>
      <c r="H1297" s="116" t="str" cm="1">
        <f t="array" ref="H1297">_xlfn.IFS((G1297&gt;=2)*(G1297&lt;=6), "Weekday", G1297=7, "Saturday", G1297=1, "Sunday")</f>
        <v>Sunday</v>
      </c>
      <c r="I1297" s="116">
        <f t="shared" si="62"/>
        <v>8</v>
      </c>
      <c r="J1297" s="116" t="str">
        <f t="shared" si="60"/>
        <v>High season</v>
      </c>
      <c r="K1297" s="117" t="str" cm="1">
        <f t="array" ref="K1297">_xlfn.IFS(AND(H1297="Weekday", J1297="High season"), VLOOKUP(B1297, high_weekday, 2, 0),
    AND(H1297="Saturday", J1297="High season"), VLOOKUP(B1297, high_saturday, 2, 0),
    AND(H1297="Sunday", J1297="High season"), VLOOKUP(B1297, high_sunday, 2, 0),
    AND(H1297="Weekday", J1297="Low season"), VLOOKUP(B1297, low_weekdays, 2, 0),
    AND(H1297="Saturday", J1297="Low season"), VLOOKUP(B1297, low_saturday, 2, 0),
    AND(H1297="Sunday", J1297="Low season"), VLOOKUP(B1297, low_sunday, 2, 0),
    TRUE, "error")</f>
        <v>Off-peak</v>
      </c>
    </row>
    <row r="1298" spans="1:11" x14ac:dyDescent="0.25">
      <c r="A1298" s="111">
        <v>45165</v>
      </c>
      <c r="B1298" s="86">
        <v>0.85416666666666696</v>
      </c>
      <c r="C1298" s="91">
        <v>27</v>
      </c>
      <c r="D1298" s="118">
        <v>41</v>
      </c>
      <c r="E1298" s="119">
        <v>0.83333333333333304</v>
      </c>
      <c r="F1298" s="119">
        <v>0.85416666666666696</v>
      </c>
      <c r="G1298" s="115">
        <f t="shared" si="61"/>
        <v>1</v>
      </c>
      <c r="H1298" s="116" t="str" cm="1">
        <f t="array" ref="H1298">_xlfn.IFS((G1298&gt;=2)*(G1298&lt;=6), "Weekday", G1298=7, "Saturday", G1298=1, "Sunday")</f>
        <v>Sunday</v>
      </c>
      <c r="I1298" s="116">
        <f t="shared" si="62"/>
        <v>8</v>
      </c>
      <c r="J1298" s="116" t="str">
        <f t="shared" si="60"/>
        <v>High season</v>
      </c>
      <c r="K1298" s="117" t="str" cm="1">
        <f t="array" ref="K1298">_xlfn.IFS(AND(H1298="Weekday", J1298="High season"), VLOOKUP(B1298, high_weekday, 2, 0),
    AND(H1298="Saturday", J1298="High season"), VLOOKUP(B1298, high_saturday, 2, 0),
    AND(H1298="Sunday", J1298="High season"), VLOOKUP(B1298, high_sunday, 2, 0),
    AND(H1298="Weekday", J1298="Low season"), VLOOKUP(B1298, low_weekdays, 2, 0),
    AND(H1298="Saturday", J1298="Low season"), VLOOKUP(B1298, low_saturday, 2, 0),
    AND(H1298="Sunday", J1298="Low season"), VLOOKUP(B1298, low_sunday, 2, 0),
    TRUE, "error")</f>
        <v>Off-peak</v>
      </c>
    </row>
    <row r="1299" spans="1:11" x14ac:dyDescent="0.25">
      <c r="A1299" s="111">
        <v>45165</v>
      </c>
      <c r="B1299" s="86">
        <v>0.875</v>
      </c>
      <c r="C1299" s="91">
        <v>53</v>
      </c>
      <c r="D1299" s="118">
        <v>42</v>
      </c>
      <c r="E1299" s="119">
        <v>0.85416666666666696</v>
      </c>
      <c r="F1299" s="119">
        <v>0.875</v>
      </c>
      <c r="G1299" s="115">
        <f t="shared" si="61"/>
        <v>1</v>
      </c>
      <c r="H1299" s="116" t="str" cm="1">
        <f t="array" ref="H1299">_xlfn.IFS((G1299&gt;=2)*(G1299&lt;=6), "Weekday", G1299=7, "Saturday", G1299=1, "Sunday")</f>
        <v>Sunday</v>
      </c>
      <c r="I1299" s="116">
        <f t="shared" si="62"/>
        <v>8</v>
      </c>
      <c r="J1299" s="116" t="str">
        <f t="shared" si="60"/>
        <v>High season</v>
      </c>
      <c r="K1299" s="117" t="str" cm="1">
        <f t="array" ref="K1299">_xlfn.IFS(AND(H1299="Weekday", J1299="High season"), VLOOKUP(B1299, high_weekday, 2, 0),
    AND(H1299="Saturday", J1299="High season"), VLOOKUP(B1299, high_saturday, 2, 0),
    AND(H1299="Sunday", J1299="High season"), VLOOKUP(B1299, high_sunday, 2, 0),
    AND(H1299="Weekday", J1299="Low season"), VLOOKUP(B1299, low_weekdays, 2, 0),
    AND(H1299="Saturday", J1299="Low season"), VLOOKUP(B1299, low_saturday, 2, 0),
    AND(H1299="Sunday", J1299="Low season"), VLOOKUP(B1299, low_sunday, 2, 0),
    TRUE, "error")</f>
        <v>Off-peak</v>
      </c>
    </row>
    <row r="1300" spans="1:11" x14ac:dyDescent="0.25">
      <c r="A1300" s="111">
        <v>45165</v>
      </c>
      <c r="B1300" s="86">
        <v>0.89583333333333304</v>
      </c>
      <c r="C1300" s="91">
        <v>75</v>
      </c>
      <c r="D1300" s="118">
        <v>43</v>
      </c>
      <c r="E1300" s="119">
        <v>0.875</v>
      </c>
      <c r="F1300" s="119">
        <v>0.89583333333333304</v>
      </c>
      <c r="G1300" s="115">
        <f t="shared" si="61"/>
        <v>1</v>
      </c>
      <c r="H1300" s="116" t="str" cm="1">
        <f t="array" ref="H1300">_xlfn.IFS((G1300&gt;=2)*(G1300&lt;=6), "Weekday", G1300=7, "Saturday", G1300=1, "Sunday")</f>
        <v>Sunday</v>
      </c>
      <c r="I1300" s="116">
        <f t="shared" si="62"/>
        <v>8</v>
      </c>
      <c r="J1300" s="116" t="str">
        <f t="shared" si="60"/>
        <v>High season</v>
      </c>
      <c r="K1300" s="117" t="str" cm="1">
        <f t="array" ref="K1300">_xlfn.IFS(AND(H1300="Weekday", J1300="High season"), VLOOKUP(B1300, high_weekday, 2, 0),
    AND(H1300="Saturday", J1300="High season"), VLOOKUP(B1300, high_saturday, 2, 0),
    AND(H1300="Sunday", J1300="High season"), VLOOKUP(B1300, high_sunday, 2, 0),
    AND(H1300="Weekday", J1300="Low season"), VLOOKUP(B1300, low_weekdays, 2, 0),
    AND(H1300="Saturday", J1300="Low season"), VLOOKUP(B1300, low_saturday, 2, 0),
    AND(H1300="Sunday", J1300="Low season"), VLOOKUP(B1300, low_sunday, 2, 0),
    TRUE, "error")</f>
        <v>Off-peak</v>
      </c>
    </row>
    <row r="1301" spans="1:11" x14ac:dyDescent="0.25">
      <c r="A1301" s="111">
        <v>45165</v>
      </c>
      <c r="B1301" s="86">
        <v>0.91666666666666696</v>
      </c>
      <c r="C1301" s="91">
        <v>41</v>
      </c>
      <c r="D1301" s="118">
        <v>44</v>
      </c>
      <c r="E1301" s="119">
        <v>0.89583333333333304</v>
      </c>
      <c r="F1301" s="119">
        <v>0.91666666666666696</v>
      </c>
      <c r="G1301" s="115">
        <f t="shared" si="61"/>
        <v>1</v>
      </c>
      <c r="H1301" s="116" t="str" cm="1">
        <f t="array" ref="H1301">_xlfn.IFS((G1301&gt;=2)*(G1301&lt;=6), "Weekday", G1301=7, "Saturday", G1301=1, "Sunday")</f>
        <v>Sunday</v>
      </c>
      <c r="I1301" s="116">
        <f t="shared" si="62"/>
        <v>8</v>
      </c>
      <c r="J1301" s="116" t="str">
        <f t="shared" si="60"/>
        <v>High season</v>
      </c>
      <c r="K1301" s="117" t="str" cm="1">
        <f t="array" ref="K1301">_xlfn.IFS(AND(H1301="Weekday", J1301="High season"), VLOOKUP(B1301, high_weekday, 2, 0),
    AND(H1301="Saturday", J1301="High season"), VLOOKUP(B1301, high_saturday, 2, 0),
    AND(H1301="Sunday", J1301="High season"), VLOOKUP(B1301, high_sunday, 2, 0),
    AND(H1301="Weekday", J1301="Low season"), VLOOKUP(B1301, low_weekdays, 2, 0),
    AND(H1301="Saturday", J1301="Low season"), VLOOKUP(B1301, low_saturday, 2, 0),
    AND(H1301="Sunday", J1301="Low season"), VLOOKUP(B1301, low_sunday, 2, 0),
    TRUE, "error")</f>
        <v>Off-peak</v>
      </c>
    </row>
    <row r="1302" spans="1:11" x14ac:dyDescent="0.25">
      <c r="A1302" s="111">
        <v>45165</v>
      </c>
      <c r="B1302" s="86">
        <v>0.9375</v>
      </c>
      <c r="C1302" s="91">
        <v>100</v>
      </c>
      <c r="D1302" s="118">
        <v>45</v>
      </c>
      <c r="E1302" s="119">
        <v>0.91666666666666696</v>
      </c>
      <c r="F1302" s="119">
        <v>0.9375</v>
      </c>
      <c r="G1302" s="115">
        <f t="shared" si="61"/>
        <v>1</v>
      </c>
      <c r="H1302" s="116" t="str" cm="1">
        <f t="array" ref="H1302">_xlfn.IFS((G1302&gt;=2)*(G1302&lt;=6), "Weekday", G1302=7, "Saturday", G1302=1, "Sunday")</f>
        <v>Sunday</v>
      </c>
      <c r="I1302" s="116">
        <f t="shared" si="62"/>
        <v>8</v>
      </c>
      <c r="J1302" s="116" t="str">
        <f t="shared" si="60"/>
        <v>High season</v>
      </c>
      <c r="K1302" s="117" t="str" cm="1">
        <f t="array" ref="K1302">_xlfn.IFS(AND(H1302="Weekday", J1302="High season"), VLOOKUP(B1302, high_weekday, 2, 0),
    AND(H1302="Saturday", J1302="High season"), VLOOKUP(B1302, high_saturday, 2, 0),
    AND(H1302="Sunday", J1302="High season"), VLOOKUP(B1302, high_sunday, 2, 0),
    AND(H1302="Weekday", J1302="Low season"), VLOOKUP(B1302, low_weekdays, 2, 0),
    AND(H1302="Saturday", J1302="Low season"), VLOOKUP(B1302, low_saturday, 2, 0),
    AND(H1302="Sunday", J1302="Low season"), VLOOKUP(B1302, low_sunday, 2, 0),
    TRUE, "error")</f>
        <v>Off-peak</v>
      </c>
    </row>
    <row r="1303" spans="1:11" x14ac:dyDescent="0.25">
      <c r="A1303" s="111">
        <v>45165</v>
      </c>
      <c r="B1303" s="86">
        <v>0.95833333333333304</v>
      </c>
      <c r="C1303" s="91">
        <v>25</v>
      </c>
      <c r="D1303" s="118">
        <v>46</v>
      </c>
      <c r="E1303" s="119">
        <v>0.9375</v>
      </c>
      <c r="F1303" s="119">
        <v>0.95833333333333304</v>
      </c>
      <c r="G1303" s="115">
        <f t="shared" si="61"/>
        <v>1</v>
      </c>
      <c r="H1303" s="116" t="str" cm="1">
        <f t="array" ref="H1303">_xlfn.IFS((G1303&gt;=2)*(G1303&lt;=6), "Weekday", G1303=7, "Saturday", G1303=1, "Sunday")</f>
        <v>Sunday</v>
      </c>
      <c r="I1303" s="116">
        <f t="shared" si="62"/>
        <v>8</v>
      </c>
      <c r="J1303" s="116" t="str">
        <f t="shared" si="60"/>
        <v>High season</v>
      </c>
      <c r="K1303" s="117" t="str" cm="1">
        <f t="array" ref="K1303">_xlfn.IFS(AND(H1303="Weekday", J1303="High season"), VLOOKUP(B1303, high_weekday, 2, 0),
    AND(H1303="Saturday", J1303="High season"), VLOOKUP(B1303, high_saturday, 2, 0),
    AND(H1303="Sunday", J1303="High season"), VLOOKUP(B1303, high_sunday, 2, 0),
    AND(H1303="Weekday", J1303="Low season"), VLOOKUP(B1303, low_weekdays, 2, 0),
    AND(H1303="Saturday", J1303="Low season"), VLOOKUP(B1303, low_saturday, 2, 0),
    AND(H1303="Sunday", J1303="Low season"), VLOOKUP(B1303, low_sunday, 2, 0),
    TRUE, "error")</f>
        <v>Off-peak</v>
      </c>
    </row>
    <row r="1304" spans="1:11" x14ac:dyDescent="0.25">
      <c r="A1304" s="111">
        <v>45165</v>
      </c>
      <c r="B1304" s="86">
        <v>0.97916666666666696</v>
      </c>
      <c r="C1304" s="91">
        <v>32</v>
      </c>
      <c r="D1304" s="118">
        <v>47</v>
      </c>
      <c r="E1304" s="119">
        <v>0.95833333333333304</v>
      </c>
      <c r="F1304" s="119">
        <v>0.97916666666666696</v>
      </c>
      <c r="G1304" s="115">
        <f t="shared" si="61"/>
        <v>1</v>
      </c>
      <c r="H1304" s="116" t="str" cm="1">
        <f t="array" ref="H1304">_xlfn.IFS((G1304&gt;=2)*(G1304&lt;=6), "Weekday", G1304=7, "Saturday", G1304=1, "Sunday")</f>
        <v>Sunday</v>
      </c>
      <c r="I1304" s="116">
        <f t="shared" si="62"/>
        <v>8</v>
      </c>
      <c r="J1304" s="116" t="str">
        <f t="shared" si="60"/>
        <v>High season</v>
      </c>
      <c r="K1304" s="117" t="str" cm="1">
        <f t="array" ref="K1304">_xlfn.IFS(AND(H1304="Weekday", J1304="High season"), VLOOKUP(B1304, high_weekday, 2, 0),
    AND(H1304="Saturday", J1304="High season"), VLOOKUP(B1304, high_saturday, 2, 0),
    AND(H1304="Sunday", J1304="High season"), VLOOKUP(B1304, high_sunday, 2, 0),
    AND(H1304="Weekday", J1304="Low season"), VLOOKUP(B1304, low_weekdays, 2, 0),
    AND(H1304="Saturday", J1304="Low season"), VLOOKUP(B1304, low_saturday, 2, 0),
    AND(H1304="Sunday", J1304="Low season"), VLOOKUP(B1304, low_sunday, 2, 0),
    TRUE, "error")</f>
        <v>Off-peak</v>
      </c>
    </row>
    <row r="1305" spans="1:11" x14ac:dyDescent="0.25">
      <c r="A1305" s="111">
        <v>45165</v>
      </c>
      <c r="B1305" s="86">
        <v>1</v>
      </c>
      <c r="C1305" s="91">
        <v>37</v>
      </c>
      <c r="D1305" s="118">
        <v>48</v>
      </c>
      <c r="E1305" s="119">
        <v>0.97916666666666696</v>
      </c>
      <c r="F1305" s="119">
        <v>1</v>
      </c>
      <c r="G1305" s="115">
        <f t="shared" si="61"/>
        <v>1</v>
      </c>
      <c r="H1305" s="116" t="str" cm="1">
        <f t="array" ref="H1305">_xlfn.IFS((G1305&gt;=2)*(G1305&lt;=6), "Weekday", G1305=7, "Saturday", G1305=1, "Sunday")</f>
        <v>Sunday</v>
      </c>
      <c r="I1305" s="116">
        <f t="shared" si="62"/>
        <v>8</v>
      </c>
      <c r="J1305" s="116" t="str">
        <f t="shared" si="60"/>
        <v>High season</v>
      </c>
      <c r="K1305" s="117" t="str" cm="1">
        <f t="array" ref="K1305">_xlfn.IFS(AND(H1305="Weekday", J1305="High season"), VLOOKUP(B1305, high_weekday, 2, 0),
    AND(H1305="Saturday", J1305="High season"), VLOOKUP(B1305, high_saturday, 2, 0),
    AND(H1305="Sunday", J1305="High season"), VLOOKUP(B1305, high_sunday, 2, 0),
    AND(H1305="Weekday", J1305="Low season"), VLOOKUP(B1305, low_weekdays, 2, 0),
    AND(H1305="Saturday", J1305="Low season"), VLOOKUP(B1305, low_saturday, 2, 0),
    AND(H1305="Sunday", J1305="Low season"), VLOOKUP(B1305, low_sunday, 2, 0),
    TRUE, "error")</f>
        <v>Off-peak</v>
      </c>
    </row>
    <row r="1306" spans="1:11" x14ac:dyDescent="0.25">
      <c r="A1306" s="111">
        <v>45166</v>
      </c>
      <c r="B1306" s="86">
        <v>2.0833333333333332E-2</v>
      </c>
      <c r="C1306" s="91">
        <v>12</v>
      </c>
      <c r="D1306" s="118">
        <v>1</v>
      </c>
      <c r="E1306" s="119">
        <v>0</v>
      </c>
      <c r="F1306" s="119">
        <v>2.0833333333333332E-2</v>
      </c>
      <c r="G1306" s="115">
        <f t="shared" si="61"/>
        <v>2</v>
      </c>
      <c r="H1306" s="116" t="str" cm="1">
        <f t="array" ref="H1306">_xlfn.IFS((G1306&gt;=2)*(G1306&lt;=6), "Weekday", G1306=7, "Saturday", G1306=1, "Sunday")</f>
        <v>Weekday</v>
      </c>
      <c r="I1306" s="116">
        <f t="shared" si="62"/>
        <v>8</v>
      </c>
      <c r="J1306" s="116" t="str">
        <f t="shared" si="60"/>
        <v>High season</v>
      </c>
      <c r="K1306" s="117" t="str" cm="1">
        <f t="array" ref="K1306">_xlfn.IFS(AND(H1306="Weekday", J1306="High season"), VLOOKUP(B1306, high_weekday, 2, 0),
    AND(H1306="Saturday", J1306="High season"), VLOOKUP(B1306, high_saturday, 2, 0),
    AND(H1306="Sunday", J1306="High season"), VLOOKUP(B1306, high_sunday, 2, 0),
    AND(H1306="Weekday", J1306="Low season"), VLOOKUP(B1306, low_weekdays, 2, 0),
    AND(H1306="Saturday", J1306="Low season"), VLOOKUP(B1306, low_saturday, 2, 0),
    AND(H1306="Sunday", J1306="Low season"), VLOOKUP(B1306, low_sunday, 2, 0),
    TRUE, "error")</f>
        <v>Off-peak</v>
      </c>
    </row>
    <row r="1307" spans="1:11" x14ac:dyDescent="0.25">
      <c r="A1307" s="111">
        <v>45166</v>
      </c>
      <c r="B1307" s="86">
        <v>4.1666666666666664E-2</v>
      </c>
      <c r="C1307" s="91">
        <v>10</v>
      </c>
      <c r="D1307" s="118">
        <v>2</v>
      </c>
      <c r="E1307" s="119">
        <v>2.0833333333333332E-2</v>
      </c>
      <c r="F1307" s="119">
        <v>4.1666666666666664E-2</v>
      </c>
      <c r="G1307" s="115">
        <f t="shared" si="61"/>
        <v>2</v>
      </c>
      <c r="H1307" s="116" t="str" cm="1">
        <f t="array" ref="H1307">_xlfn.IFS((G1307&gt;=2)*(G1307&lt;=6), "Weekday", G1307=7, "Saturday", G1307=1, "Sunday")</f>
        <v>Weekday</v>
      </c>
      <c r="I1307" s="116">
        <f t="shared" si="62"/>
        <v>8</v>
      </c>
      <c r="J1307" s="116" t="str">
        <f t="shared" si="60"/>
        <v>High season</v>
      </c>
      <c r="K1307" s="117" t="str" cm="1">
        <f t="array" ref="K1307">_xlfn.IFS(AND(H1307="Weekday", J1307="High season"), VLOOKUP(B1307, high_weekday, 2, 0),
    AND(H1307="Saturday", J1307="High season"), VLOOKUP(B1307, high_saturday, 2, 0),
    AND(H1307="Sunday", J1307="High season"), VLOOKUP(B1307, high_sunday, 2, 0),
    AND(H1307="Weekday", J1307="Low season"), VLOOKUP(B1307, low_weekdays, 2, 0),
    AND(H1307="Saturday", J1307="Low season"), VLOOKUP(B1307, low_saturday, 2, 0),
    AND(H1307="Sunday", J1307="Low season"), VLOOKUP(B1307, low_sunday, 2, 0),
    TRUE, "error")</f>
        <v>Off-peak</v>
      </c>
    </row>
    <row r="1308" spans="1:11" x14ac:dyDescent="0.25">
      <c r="A1308" s="111">
        <v>45166</v>
      </c>
      <c r="B1308" s="86">
        <v>6.25E-2</v>
      </c>
      <c r="C1308" s="91">
        <v>81</v>
      </c>
      <c r="D1308" s="118">
        <v>3</v>
      </c>
      <c r="E1308" s="119">
        <v>4.1666666666666664E-2</v>
      </c>
      <c r="F1308" s="119">
        <v>6.25E-2</v>
      </c>
      <c r="G1308" s="115">
        <f t="shared" si="61"/>
        <v>2</v>
      </c>
      <c r="H1308" s="116" t="str" cm="1">
        <f t="array" ref="H1308">_xlfn.IFS((G1308&gt;=2)*(G1308&lt;=6), "Weekday", G1308=7, "Saturday", G1308=1, "Sunday")</f>
        <v>Weekday</v>
      </c>
      <c r="I1308" s="116">
        <f t="shared" si="62"/>
        <v>8</v>
      </c>
      <c r="J1308" s="116" t="str">
        <f t="shared" si="60"/>
        <v>High season</v>
      </c>
      <c r="K1308" s="117" t="str" cm="1">
        <f t="array" ref="K1308">_xlfn.IFS(AND(H1308="Weekday", J1308="High season"), VLOOKUP(B1308, high_weekday, 2, 0),
    AND(H1308="Saturday", J1308="High season"), VLOOKUP(B1308, high_saturday, 2, 0),
    AND(H1308="Sunday", J1308="High season"), VLOOKUP(B1308, high_sunday, 2, 0),
    AND(H1308="Weekday", J1308="Low season"), VLOOKUP(B1308, low_weekdays, 2, 0),
    AND(H1308="Saturday", J1308="Low season"), VLOOKUP(B1308, low_saturday, 2, 0),
    AND(H1308="Sunday", J1308="Low season"), VLOOKUP(B1308, low_sunday, 2, 0),
    TRUE, "error")</f>
        <v>Off-peak</v>
      </c>
    </row>
    <row r="1309" spans="1:11" x14ac:dyDescent="0.25">
      <c r="A1309" s="111">
        <v>45166</v>
      </c>
      <c r="B1309" s="86">
        <v>8.3333333333333301E-2</v>
      </c>
      <c r="C1309" s="91">
        <v>34</v>
      </c>
      <c r="D1309" s="118">
        <v>4</v>
      </c>
      <c r="E1309" s="119">
        <v>6.25E-2</v>
      </c>
      <c r="F1309" s="119">
        <v>8.3333333333333301E-2</v>
      </c>
      <c r="G1309" s="115">
        <f t="shared" si="61"/>
        <v>2</v>
      </c>
      <c r="H1309" s="116" t="str" cm="1">
        <f t="array" ref="H1309">_xlfn.IFS((G1309&gt;=2)*(G1309&lt;=6), "Weekday", G1309=7, "Saturday", G1309=1, "Sunday")</f>
        <v>Weekday</v>
      </c>
      <c r="I1309" s="116">
        <f t="shared" si="62"/>
        <v>8</v>
      </c>
      <c r="J1309" s="116" t="str">
        <f t="shared" si="60"/>
        <v>High season</v>
      </c>
      <c r="K1309" s="117" t="str" cm="1">
        <f t="array" ref="K1309">_xlfn.IFS(AND(H1309="Weekday", J1309="High season"), VLOOKUP(B1309, high_weekday, 2, 0),
    AND(H1309="Saturday", J1309="High season"), VLOOKUP(B1309, high_saturday, 2, 0),
    AND(H1309="Sunday", J1309="High season"), VLOOKUP(B1309, high_sunday, 2, 0),
    AND(H1309="Weekday", J1309="Low season"), VLOOKUP(B1309, low_weekdays, 2, 0),
    AND(H1309="Saturday", J1309="Low season"), VLOOKUP(B1309, low_saturday, 2, 0),
    AND(H1309="Sunday", J1309="Low season"), VLOOKUP(B1309, low_sunday, 2, 0),
    TRUE, "error")</f>
        <v>Off-peak</v>
      </c>
    </row>
    <row r="1310" spans="1:11" x14ac:dyDescent="0.25">
      <c r="A1310" s="111">
        <v>45166</v>
      </c>
      <c r="B1310" s="86">
        <v>0.104166666666667</v>
      </c>
      <c r="C1310" s="91">
        <v>67</v>
      </c>
      <c r="D1310" s="118">
        <v>5</v>
      </c>
      <c r="E1310" s="119">
        <v>8.3333333333333301E-2</v>
      </c>
      <c r="F1310" s="119">
        <v>0.104166666666667</v>
      </c>
      <c r="G1310" s="115">
        <f t="shared" si="61"/>
        <v>2</v>
      </c>
      <c r="H1310" s="116" t="str" cm="1">
        <f t="array" ref="H1310">_xlfn.IFS((G1310&gt;=2)*(G1310&lt;=6), "Weekday", G1310=7, "Saturday", G1310=1, "Sunday")</f>
        <v>Weekday</v>
      </c>
      <c r="I1310" s="116">
        <f t="shared" si="62"/>
        <v>8</v>
      </c>
      <c r="J1310" s="116" t="str">
        <f t="shared" si="60"/>
        <v>High season</v>
      </c>
      <c r="K1310" s="117" t="str" cm="1">
        <f t="array" ref="K1310">_xlfn.IFS(AND(H1310="Weekday", J1310="High season"), VLOOKUP(B1310, high_weekday, 2, 0),
    AND(H1310="Saturday", J1310="High season"), VLOOKUP(B1310, high_saturday, 2, 0),
    AND(H1310="Sunday", J1310="High season"), VLOOKUP(B1310, high_sunday, 2, 0),
    AND(H1310="Weekday", J1310="Low season"), VLOOKUP(B1310, low_weekdays, 2, 0),
    AND(H1310="Saturday", J1310="Low season"), VLOOKUP(B1310, low_saturday, 2, 0),
    AND(H1310="Sunday", J1310="Low season"), VLOOKUP(B1310, low_sunday, 2, 0),
    TRUE, "error")</f>
        <v>Off-peak</v>
      </c>
    </row>
    <row r="1311" spans="1:11" x14ac:dyDescent="0.25">
      <c r="A1311" s="111">
        <v>45166</v>
      </c>
      <c r="B1311" s="86">
        <v>0.125</v>
      </c>
      <c r="C1311" s="91">
        <v>26</v>
      </c>
      <c r="D1311" s="118">
        <v>6</v>
      </c>
      <c r="E1311" s="119">
        <v>0.104166666666667</v>
      </c>
      <c r="F1311" s="119">
        <v>0.125</v>
      </c>
      <c r="G1311" s="115">
        <f t="shared" si="61"/>
        <v>2</v>
      </c>
      <c r="H1311" s="116" t="str" cm="1">
        <f t="array" ref="H1311">_xlfn.IFS((G1311&gt;=2)*(G1311&lt;=6), "Weekday", G1311=7, "Saturday", G1311=1, "Sunday")</f>
        <v>Weekday</v>
      </c>
      <c r="I1311" s="116">
        <f t="shared" si="62"/>
        <v>8</v>
      </c>
      <c r="J1311" s="116" t="str">
        <f t="shared" si="60"/>
        <v>High season</v>
      </c>
      <c r="K1311" s="117" t="str" cm="1">
        <f t="array" ref="K1311">_xlfn.IFS(AND(H1311="Weekday", J1311="High season"), VLOOKUP(B1311, high_weekday, 2, 0),
    AND(H1311="Saturday", J1311="High season"), VLOOKUP(B1311, high_saturday, 2, 0),
    AND(H1311="Sunday", J1311="High season"), VLOOKUP(B1311, high_sunday, 2, 0),
    AND(H1311="Weekday", J1311="Low season"), VLOOKUP(B1311, low_weekdays, 2, 0),
    AND(H1311="Saturday", J1311="Low season"), VLOOKUP(B1311, low_saturday, 2, 0),
    AND(H1311="Sunday", J1311="Low season"), VLOOKUP(B1311, low_sunday, 2, 0),
    TRUE, "error")</f>
        <v>Off-peak</v>
      </c>
    </row>
    <row r="1312" spans="1:11" x14ac:dyDescent="0.25">
      <c r="A1312" s="111">
        <v>45166</v>
      </c>
      <c r="B1312" s="86">
        <v>0.14583333333333301</v>
      </c>
      <c r="C1312" s="91">
        <v>22</v>
      </c>
      <c r="D1312" s="118">
        <v>7</v>
      </c>
      <c r="E1312" s="119">
        <v>0.125</v>
      </c>
      <c r="F1312" s="119">
        <v>0.14583333333333301</v>
      </c>
      <c r="G1312" s="115">
        <f t="shared" si="61"/>
        <v>2</v>
      </c>
      <c r="H1312" s="116" t="str" cm="1">
        <f t="array" ref="H1312">_xlfn.IFS((G1312&gt;=2)*(G1312&lt;=6), "Weekday", G1312=7, "Saturday", G1312=1, "Sunday")</f>
        <v>Weekday</v>
      </c>
      <c r="I1312" s="116">
        <f t="shared" si="62"/>
        <v>8</v>
      </c>
      <c r="J1312" s="116" t="str">
        <f t="shared" si="60"/>
        <v>High season</v>
      </c>
      <c r="K1312" s="117" t="str" cm="1">
        <f t="array" ref="K1312">_xlfn.IFS(AND(H1312="Weekday", J1312="High season"), VLOOKUP(B1312, high_weekday, 2, 0),
    AND(H1312="Saturday", J1312="High season"), VLOOKUP(B1312, high_saturday, 2, 0),
    AND(H1312="Sunday", J1312="High season"), VLOOKUP(B1312, high_sunday, 2, 0),
    AND(H1312="Weekday", J1312="Low season"), VLOOKUP(B1312, low_weekdays, 2, 0),
    AND(H1312="Saturday", J1312="Low season"), VLOOKUP(B1312, low_saturday, 2, 0),
    AND(H1312="Sunday", J1312="Low season"), VLOOKUP(B1312, low_sunday, 2, 0),
    TRUE, "error")</f>
        <v>Off-peak</v>
      </c>
    </row>
    <row r="1313" spans="1:11" x14ac:dyDescent="0.25">
      <c r="A1313" s="111">
        <v>45166</v>
      </c>
      <c r="B1313" s="86">
        <v>0.16666666666666699</v>
      </c>
      <c r="C1313" s="91">
        <v>69</v>
      </c>
      <c r="D1313" s="118">
        <v>8</v>
      </c>
      <c r="E1313" s="119">
        <v>0.14583333333333301</v>
      </c>
      <c r="F1313" s="119">
        <v>0.16666666666666699</v>
      </c>
      <c r="G1313" s="115">
        <f t="shared" si="61"/>
        <v>2</v>
      </c>
      <c r="H1313" s="116" t="str" cm="1">
        <f t="array" ref="H1313">_xlfn.IFS((G1313&gt;=2)*(G1313&lt;=6), "Weekday", G1313=7, "Saturday", G1313=1, "Sunday")</f>
        <v>Weekday</v>
      </c>
      <c r="I1313" s="116">
        <f t="shared" si="62"/>
        <v>8</v>
      </c>
      <c r="J1313" s="116" t="str">
        <f t="shared" si="60"/>
        <v>High season</v>
      </c>
      <c r="K1313" s="117" t="str" cm="1">
        <f t="array" ref="K1313">_xlfn.IFS(AND(H1313="Weekday", J1313="High season"), VLOOKUP(B1313, high_weekday, 2, 0),
    AND(H1313="Saturday", J1313="High season"), VLOOKUP(B1313, high_saturday, 2, 0),
    AND(H1313="Sunday", J1313="High season"), VLOOKUP(B1313, high_sunday, 2, 0),
    AND(H1313="Weekday", J1313="Low season"), VLOOKUP(B1313, low_weekdays, 2, 0),
    AND(H1313="Saturday", J1313="Low season"), VLOOKUP(B1313, low_saturday, 2, 0),
    AND(H1313="Sunday", J1313="Low season"), VLOOKUP(B1313, low_sunday, 2, 0),
    TRUE, "error")</f>
        <v>Off-peak</v>
      </c>
    </row>
    <row r="1314" spans="1:11" x14ac:dyDescent="0.25">
      <c r="A1314" s="111">
        <v>45166</v>
      </c>
      <c r="B1314" s="86">
        <v>0.1875</v>
      </c>
      <c r="C1314" s="91">
        <v>88</v>
      </c>
      <c r="D1314" s="118">
        <v>9</v>
      </c>
      <c r="E1314" s="119">
        <v>0.16666666666666699</v>
      </c>
      <c r="F1314" s="119">
        <v>0.1875</v>
      </c>
      <c r="G1314" s="115">
        <f t="shared" si="61"/>
        <v>2</v>
      </c>
      <c r="H1314" s="116" t="str" cm="1">
        <f t="array" ref="H1314">_xlfn.IFS((G1314&gt;=2)*(G1314&lt;=6), "Weekday", G1314=7, "Saturday", G1314=1, "Sunday")</f>
        <v>Weekday</v>
      </c>
      <c r="I1314" s="116">
        <f t="shared" si="62"/>
        <v>8</v>
      </c>
      <c r="J1314" s="116" t="str">
        <f t="shared" si="60"/>
        <v>High season</v>
      </c>
      <c r="K1314" s="117" t="str" cm="1">
        <f t="array" ref="K1314">_xlfn.IFS(AND(H1314="Weekday", J1314="High season"), VLOOKUP(B1314, high_weekday, 2, 0),
    AND(H1314="Saturday", J1314="High season"), VLOOKUP(B1314, high_saturday, 2, 0),
    AND(H1314="Sunday", J1314="High season"), VLOOKUP(B1314, high_sunday, 2, 0),
    AND(H1314="Weekday", J1314="Low season"), VLOOKUP(B1314, low_weekdays, 2, 0),
    AND(H1314="Saturday", J1314="Low season"), VLOOKUP(B1314, low_saturday, 2, 0),
    AND(H1314="Sunday", J1314="Low season"), VLOOKUP(B1314, low_sunday, 2, 0),
    TRUE, "error")</f>
        <v>Off-peak</v>
      </c>
    </row>
    <row r="1315" spans="1:11" x14ac:dyDescent="0.25">
      <c r="A1315" s="111">
        <v>45166</v>
      </c>
      <c r="B1315" s="86">
        <v>0.20833333333333301</v>
      </c>
      <c r="C1315" s="91">
        <v>15</v>
      </c>
      <c r="D1315" s="118">
        <v>10</v>
      </c>
      <c r="E1315" s="119">
        <v>0.1875</v>
      </c>
      <c r="F1315" s="119">
        <v>0.20833333333333301</v>
      </c>
      <c r="G1315" s="115">
        <f t="shared" si="61"/>
        <v>2</v>
      </c>
      <c r="H1315" s="116" t="str" cm="1">
        <f t="array" ref="H1315">_xlfn.IFS((G1315&gt;=2)*(G1315&lt;=6), "Weekday", G1315=7, "Saturday", G1315=1, "Sunday")</f>
        <v>Weekday</v>
      </c>
      <c r="I1315" s="116">
        <f t="shared" si="62"/>
        <v>8</v>
      </c>
      <c r="J1315" s="116" t="str">
        <f t="shared" si="60"/>
        <v>High season</v>
      </c>
      <c r="K1315" s="117" t="str" cm="1">
        <f t="array" ref="K1315">_xlfn.IFS(AND(H1315="Weekday", J1315="High season"), VLOOKUP(B1315, high_weekday, 2, 0),
    AND(H1315="Saturday", J1315="High season"), VLOOKUP(B1315, high_saturday, 2, 0),
    AND(H1315="Sunday", J1315="High season"), VLOOKUP(B1315, high_sunday, 2, 0),
    AND(H1315="Weekday", J1315="Low season"), VLOOKUP(B1315, low_weekdays, 2, 0),
    AND(H1315="Saturday", J1315="Low season"), VLOOKUP(B1315, low_saturday, 2, 0),
    AND(H1315="Sunday", J1315="Low season"), VLOOKUP(B1315, low_sunday, 2, 0),
    TRUE, "error")</f>
        <v>Off-peak</v>
      </c>
    </row>
    <row r="1316" spans="1:11" x14ac:dyDescent="0.25">
      <c r="A1316" s="111">
        <v>45166</v>
      </c>
      <c r="B1316" s="86">
        <v>0.22916666666666699</v>
      </c>
      <c r="C1316" s="91">
        <v>22</v>
      </c>
      <c r="D1316" s="118">
        <v>11</v>
      </c>
      <c r="E1316" s="119">
        <v>0.20833333333333301</v>
      </c>
      <c r="F1316" s="119">
        <v>0.22916666666666699</v>
      </c>
      <c r="G1316" s="115">
        <f t="shared" si="61"/>
        <v>2</v>
      </c>
      <c r="H1316" s="116" t="str" cm="1">
        <f t="array" ref="H1316">_xlfn.IFS((G1316&gt;=2)*(G1316&lt;=6), "Weekday", G1316=7, "Saturday", G1316=1, "Sunday")</f>
        <v>Weekday</v>
      </c>
      <c r="I1316" s="116">
        <f t="shared" si="62"/>
        <v>8</v>
      </c>
      <c r="J1316" s="116" t="str">
        <f t="shared" si="60"/>
        <v>High season</v>
      </c>
      <c r="K1316" s="117" t="str" cm="1">
        <f t="array" ref="K1316">_xlfn.IFS(AND(H1316="Weekday", J1316="High season"), VLOOKUP(B1316, high_weekday, 2, 0),
    AND(H1316="Saturday", J1316="High season"), VLOOKUP(B1316, high_saturday, 2, 0),
    AND(H1316="Sunday", J1316="High season"), VLOOKUP(B1316, high_sunday, 2, 0),
    AND(H1316="Weekday", J1316="Low season"), VLOOKUP(B1316, low_weekdays, 2, 0),
    AND(H1316="Saturday", J1316="Low season"), VLOOKUP(B1316, low_saturday, 2, 0),
    AND(H1316="Sunday", J1316="Low season"), VLOOKUP(B1316, low_sunday, 2, 0),
    TRUE, "error")</f>
        <v>Off-peak</v>
      </c>
    </row>
    <row r="1317" spans="1:11" x14ac:dyDescent="0.25">
      <c r="A1317" s="111">
        <v>45166</v>
      </c>
      <c r="B1317" s="86">
        <v>0.25</v>
      </c>
      <c r="C1317" s="91">
        <v>20</v>
      </c>
      <c r="D1317" s="118">
        <v>12</v>
      </c>
      <c r="E1317" s="119">
        <v>0.22916666666666699</v>
      </c>
      <c r="F1317" s="119">
        <v>0.25</v>
      </c>
      <c r="G1317" s="115">
        <f t="shared" si="61"/>
        <v>2</v>
      </c>
      <c r="H1317" s="116" t="str" cm="1">
        <f t="array" ref="H1317">_xlfn.IFS((G1317&gt;=2)*(G1317&lt;=6), "Weekday", G1317=7, "Saturday", G1317=1, "Sunday")</f>
        <v>Weekday</v>
      </c>
      <c r="I1317" s="116">
        <f t="shared" si="62"/>
        <v>8</v>
      </c>
      <c r="J1317" s="116" t="str">
        <f t="shared" si="60"/>
        <v>High season</v>
      </c>
      <c r="K1317" s="117" t="str" cm="1">
        <f t="array" ref="K1317">_xlfn.IFS(AND(H1317="Weekday", J1317="High season"), VLOOKUP(B1317, high_weekday, 2, 0),
    AND(H1317="Saturday", J1317="High season"), VLOOKUP(B1317, high_saturday, 2, 0),
    AND(H1317="Sunday", J1317="High season"), VLOOKUP(B1317, high_sunday, 2, 0),
    AND(H1317="Weekday", J1317="Low season"), VLOOKUP(B1317, low_weekdays, 2, 0),
    AND(H1317="Saturday", J1317="Low season"), VLOOKUP(B1317, low_saturday, 2, 0),
    AND(H1317="Sunday", J1317="Low season"), VLOOKUP(B1317, low_sunday, 2, 0),
    TRUE, "error")</f>
        <v>Off-peak</v>
      </c>
    </row>
    <row r="1318" spans="1:11" x14ac:dyDescent="0.25">
      <c r="A1318" s="111">
        <v>45166</v>
      </c>
      <c r="B1318" s="86">
        <v>0.27083333333333298</v>
      </c>
      <c r="C1318" s="91">
        <v>93</v>
      </c>
      <c r="D1318" s="118">
        <v>13</v>
      </c>
      <c r="E1318" s="119">
        <v>0.25</v>
      </c>
      <c r="F1318" s="119">
        <v>0.27083333333333298</v>
      </c>
      <c r="G1318" s="115">
        <f t="shared" si="61"/>
        <v>2</v>
      </c>
      <c r="H1318" s="116" t="str" cm="1">
        <f t="array" ref="H1318">_xlfn.IFS((G1318&gt;=2)*(G1318&lt;=6), "Weekday", G1318=7, "Saturday", G1318=1, "Sunday")</f>
        <v>Weekday</v>
      </c>
      <c r="I1318" s="116">
        <f t="shared" si="62"/>
        <v>8</v>
      </c>
      <c r="J1318" s="116" t="str">
        <f t="shared" si="60"/>
        <v>High season</v>
      </c>
      <c r="K1318" s="117" t="str" cm="1">
        <f t="array" ref="K1318">_xlfn.IFS(AND(H1318="Weekday", J1318="High season"), VLOOKUP(B1318, high_weekday, 2, 0),
    AND(H1318="Saturday", J1318="High season"), VLOOKUP(B1318, high_saturday, 2, 0),
    AND(H1318="Sunday", J1318="High season"), VLOOKUP(B1318, high_sunday, 2, 0),
    AND(H1318="Weekday", J1318="Low season"), VLOOKUP(B1318, low_weekdays, 2, 0),
    AND(H1318="Saturday", J1318="Low season"), VLOOKUP(B1318, low_saturday, 2, 0),
    AND(H1318="Sunday", J1318="Low season"), VLOOKUP(B1318, low_sunday, 2, 0),
    TRUE, "error")</f>
        <v>Peak</v>
      </c>
    </row>
    <row r="1319" spans="1:11" x14ac:dyDescent="0.25">
      <c r="A1319" s="111">
        <v>45166</v>
      </c>
      <c r="B1319" s="86">
        <v>0.29166666666666702</v>
      </c>
      <c r="C1319" s="91">
        <v>95</v>
      </c>
      <c r="D1319" s="118">
        <v>14</v>
      </c>
      <c r="E1319" s="119">
        <v>0.27083333333333298</v>
      </c>
      <c r="F1319" s="119">
        <v>0.29166666666666702</v>
      </c>
      <c r="G1319" s="115">
        <f t="shared" si="61"/>
        <v>2</v>
      </c>
      <c r="H1319" s="116" t="str" cm="1">
        <f t="array" ref="H1319">_xlfn.IFS((G1319&gt;=2)*(G1319&lt;=6), "Weekday", G1319=7, "Saturday", G1319=1, "Sunday")</f>
        <v>Weekday</v>
      </c>
      <c r="I1319" s="116">
        <f t="shared" si="62"/>
        <v>8</v>
      </c>
      <c r="J1319" s="116" t="str">
        <f t="shared" si="60"/>
        <v>High season</v>
      </c>
      <c r="K1319" s="117" t="str" cm="1">
        <f t="array" ref="K1319">_xlfn.IFS(AND(H1319="Weekday", J1319="High season"), VLOOKUP(B1319, high_weekday, 2, 0),
    AND(H1319="Saturday", J1319="High season"), VLOOKUP(B1319, high_saturday, 2, 0),
    AND(H1319="Sunday", J1319="High season"), VLOOKUP(B1319, high_sunday, 2, 0),
    AND(H1319="Weekday", J1319="Low season"), VLOOKUP(B1319, low_weekdays, 2, 0),
    AND(H1319="Saturday", J1319="Low season"), VLOOKUP(B1319, low_saturday, 2, 0),
    AND(H1319="Sunday", J1319="Low season"), VLOOKUP(B1319, low_sunday, 2, 0),
    TRUE, "error")</f>
        <v>Peak</v>
      </c>
    </row>
    <row r="1320" spans="1:11" x14ac:dyDescent="0.25">
      <c r="A1320" s="111">
        <v>45166</v>
      </c>
      <c r="B1320" s="86">
        <v>0.3125</v>
      </c>
      <c r="C1320" s="91">
        <v>89</v>
      </c>
      <c r="D1320" s="118">
        <v>15</v>
      </c>
      <c r="E1320" s="119">
        <v>0.29166666666666702</v>
      </c>
      <c r="F1320" s="119">
        <v>0.3125</v>
      </c>
      <c r="G1320" s="115">
        <f t="shared" si="61"/>
        <v>2</v>
      </c>
      <c r="H1320" s="116" t="str" cm="1">
        <f t="array" ref="H1320">_xlfn.IFS((G1320&gt;=2)*(G1320&lt;=6), "Weekday", G1320=7, "Saturday", G1320=1, "Sunday")</f>
        <v>Weekday</v>
      </c>
      <c r="I1320" s="116">
        <f t="shared" si="62"/>
        <v>8</v>
      </c>
      <c r="J1320" s="116" t="str">
        <f t="shared" si="60"/>
        <v>High season</v>
      </c>
      <c r="K1320" s="117" t="str" cm="1">
        <f t="array" ref="K1320">_xlfn.IFS(AND(H1320="Weekday", J1320="High season"), VLOOKUP(B1320, high_weekday, 2, 0),
    AND(H1320="Saturday", J1320="High season"), VLOOKUP(B1320, high_saturday, 2, 0),
    AND(H1320="Sunday", J1320="High season"), VLOOKUP(B1320, high_sunday, 2, 0),
    AND(H1320="Weekday", J1320="Low season"), VLOOKUP(B1320, low_weekdays, 2, 0),
    AND(H1320="Saturday", J1320="Low season"), VLOOKUP(B1320, low_saturday, 2, 0),
    AND(H1320="Sunday", J1320="Low season"), VLOOKUP(B1320, low_sunday, 2, 0),
    TRUE, "error")</f>
        <v>Peak</v>
      </c>
    </row>
    <row r="1321" spans="1:11" x14ac:dyDescent="0.25">
      <c r="A1321" s="111">
        <v>45166</v>
      </c>
      <c r="B1321" s="86">
        <v>0.33333333333333298</v>
      </c>
      <c r="C1321" s="91">
        <v>86</v>
      </c>
      <c r="D1321" s="118">
        <v>16</v>
      </c>
      <c r="E1321" s="119">
        <v>0.3125</v>
      </c>
      <c r="F1321" s="119">
        <v>0.33333333333333298</v>
      </c>
      <c r="G1321" s="115">
        <f t="shared" si="61"/>
        <v>2</v>
      </c>
      <c r="H1321" s="116" t="str" cm="1">
        <f t="array" ref="H1321">_xlfn.IFS((G1321&gt;=2)*(G1321&lt;=6), "Weekday", G1321=7, "Saturday", G1321=1, "Sunday")</f>
        <v>Weekday</v>
      </c>
      <c r="I1321" s="116">
        <f t="shared" si="62"/>
        <v>8</v>
      </c>
      <c r="J1321" s="116" t="str">
        <f t="shared" si="60"/>
        <v>High season</v>
      </c>
      <c r="K1321" s="117" t="str" cm="1">
        <f t="array" ref="K1321">_xlfn.IFS(AND(H1321="Weekday", J1321="High season"), VLOOKUP(B1321, high_weekday, 2, 0),
    AND(H1321="Saturday", J1321="High season"), VLOOKUP(B1321, high_saturday, 2, 0),
    AND(H1321="Sunday", J1321="High season"), VLOOKUP(B1321, high_sunday, 2, 0),
    AND(H1321="Weekday", J1321="Low season"), VLOOKUP(B1321, low_weekdays, 2, 0),
    AND(H1321="Saturday", J1321="Low season"), VLOOKUP(B1321, low_saturday, 2, 0),
    AND(H1321="Sunday", J1321="Low season"), VLOOKUP(B1321, low_sunday, 2, 0),
    TRUE, "error")</f>
        <v>Peak</v>
      </c>
    </row>
    <row r="1322" spans="1:11" x14ac:dyDescent="0.25">
      <c r="A1322" s="111">
        <v>45166</v>
      </c>
      <c r="B1322" s="86">
        <v>0.35416666666666702</v>
      </c>
      <c r="C1322" s="91">
        <v>56</v>
      </c>
      <c r="D1322" s="118">
        <v>17</v>
      </c>
      <c r="E1322" s="119">
        <v>0.33333333333333298</v>
      </c>
      <c r="F1322" s="119">
        <v>0.35416666666666702</v>
      </c>
      <c r="G1322" s="115">
        <f t="shared" si="61"/>
        <v>2</v>
      </c>
      <c r="H1322" s="116" t="str" cm="1">
        <f t="array" ref="H1322">_xlfn.IFS((G1322&gt;=2)*(G1322&lt;=6), "Weekday", G1322=7, "Saturday", G1322=1, "Sunday")</f>
        <v>Weekday</v>
      </c>
      <c r="I1322" s="116">
        <f t="shared" si="62"/>
        <v>8</v>
      </c>
      <c r="J1322" s="116" t="str">
        <f t="shared" si="60"/>
        <v>High season</v>
      </c>
      <c r="K1322" s="117" t="str" cm="1">
        <f t="array" ref="K1322">_xlfn.IFS(AND(H1322="Weekday", J1322="High season"), VLOOKUP(B1322, high_weekday, 2, 0),
    AND(H1322="Saturday", J1322="High season"), VLOOKUP(B1322, high_saturday, 2, 0),
    AND(H1322="Sunday", J1322="High season"), VLOOKUP(B1322, high_sunday, 2, 0),
    AND(H1322="Weekday", J1322="Low season"), VLOOKUP(B1322, low_weekdays, 2, 0),
    AND(H1322="Saturday", J1322="Low season"), VLOOKUP(B1322, low_saturday, 2, 0),
    AND(H1322="Sunday", J1322="Low season"), VLOOKUP(B1322, low_sunday, 2, 0),
    TRUE, "error")</f>
        <v>Peak</v>
      </c>
    </row>
    <row r="1323" spans="1:11" x14ac:dyDescent="0.25">
      <c r="A1323" s="111">
        <v>45166</v>
      </c>
      <c r="B1323" s="86">
        <v>0.375</v>
      </c>
      <c r="C1323" s="91">
        <v>62</v>
      </c>
      <c r="D1323" s="118">
        <v>18</v>
      </c>
      <c r="E1323" s="119">
        <v>0.35416666666666702</v>
      </c>
      <c r="F1323" s="119">
        <v>0.375</v>
      </c>
      <c r="G1323" s="115">
        <f t="shared" si="61"/>
        <v>2</v>
      </c>
      <c r="H1323" s="116" t="str" cm="1">
        <f t="array" ref="H1323">_xlfn.IFS((G1323&gt;=2)*(G1323&lt;=6), "Weekday", G1323=7, "Saturday", G1323=1, "Sunday")</f>
        <v>Weekday</v>
      </c>
      <c r="I1323" s="116">
        <f t="shared" si="62"/>
        <v>8</v>
      </c>
      <c r="J1323" s="116" t="str">
        <f t="shared" si="60"/>
        <v>High season</v>
      </c>
      <c r="K1323" s="117" t="str" cm="1">
        <f t="array" ref="K1323">_xlfn.IFS(AND(H1323="Weekday", J1323="High season"), VLOOKUP(B1323, high_weekday, 2, 0),
    AND(H1323="Saturday", J1323="High season"), VLOOKUP(B1323, high_saturday, 2, 0),
    AND(H1323="Sunday", J1323="High season"), VLOOKUP(B1323, high_sunday, 2, 0),
    AND(H1323="Weekday", J1323="Low season"), VLOOKUP(B1323, low_weekdays, 2, 0),
    AND(H1323="Saturday", J1323="Low season"), VLOOKUP(B1323, low_saturday, 2, 0),
    AND(H1323="Sunday", J1323="Low season"), VLOOKUP(B1323, low_sunday, 2, 0),
    TRUE, "error")</f>
        <v>Peak</v>
      </c>
    </row>
    <row r="1324" spans="1:11" x14ac:dyDescent="0.25">
      <c r="A1324" s="111">
        <v>45166</v>
      </c>
      <c r="B1324" s="86">
        <v>0.39583333333333298</v>
      </c>
      <c r="C1324" s="91">
        <v>82</v>
      </c>
      <c r="D1324" s="118">
        <v>19</v>
      </c>
      <c r="E1324" s="119">
        <v>0.375</v>
      </c>
      <c r="F1324" s="119">
        <v>0.39583333333333298</v>
      </c>
      <c r="G1324" s="115">
        <f t="shared" si="61"/>
        <v>2</v>
      </c>
      <c r="H1324" s="116" t="str" cm="1">
        <f t="array" ref="H1324">_xlfn.IFS((G1324&gt;=2)*(G1324&lt;=6), "Weekday", G1324=7, "Saturday", G1324=1, "Sunday")</f>
        <v>Weekday</v>
      </c>
      <c r="I1324" s="116">
        <f t="shared" si="62"/>
        <v>8</v>
      </c>
      <c r="J1324" s="116" t="str">
        <f t="shared" si="60"/>
        <v>High season</v>
      </c>
      <c r="K1324" s="117" t="str" cm="1">
        <f t="array" ref="K1324">_xlfn.IFS(AND(H1324="Weekday", J1324="High season"), VLOOKUP(B1324, high_weekday, 2, 0),
    AND(H1324="Saturday", J1324="High season"), VLOOKUP(B1324, high_saturday, 2, 0),
    AND(H1324="Sunday", J1324="High season"), VLOOKUP(B1324, high_sunday, 2, 0),
    AND(H1324="Weekday", J1324="Low season"), VLOOKUP(B1324, low_weekdays, 2, 0),
    AND(H1324="Saturday", J1324="Low season"), VLOOKUP(B1324, low_saturday, 2, 0),
    AND(H1324="Sunday", J1324="Low season"), VLOOKUP(B1324, low_sunday, 2, 0),
    TRUE, "error")</f>
        <v>Standard</v>
      </c>
    </row>
    <row r="1325" spans="1:11" x14ac:dyDescent="0.25">
      <c r="A1325" s="111">
        <v>45166</v>
      </c>
      <c r="B1325" s="86">
        <v>0.41666666666666702</v>
      </c>
      <c r="C1325" s="91">
        <v>94</v>
      </c>
      <c r="D1325" s="118">
        <v>20</v>
      </c>
      <c r="E1325" s="119">
        <v>0.39583333333333298</v>
      </c>
      <c r="F1325" s="119">
        <v>0.41666666666666702</v>
      </c>
      <c r="G1325" s="115">
        <f t="shared" si="61"/>
        <v>2</v>
      </c>
      <c r="H1325" s="116" t="str" cm="1">
        <f t="array" ref="H1325">_xlfn.IFS((G1325&gt;=2)*(G1325&lt;=6), "Weekday", G1325=7, "Saturday", G1325=1, "Sunday")</f>
        <v>Weekday</v>
      </c>
      <c r="I1325" s="116">
        <f t="shared" si="62"/>
        <v>8</v>
      </c>
      <c r="J1325" s="116" t="str">
        <f t="shared" si="60"/>
        <v>High season</v>
      </c>
      <c r="K1325" s="117" t="str" cm="1">
        <f t="array" ref="K1325">_xlfn.IFS(AND(H1325="Weekday", J1325="High season"), VLOOKUP(B1325, high_weekday, 2, 0),
    AND(H1325="Saturday", J1325="High season"), VLOOKUP(B1325, high_saturday, 2, 0),
    AND(H1325="Sunday", J1325="High season"), VLOOKUP(B1325, high_sunday, 2, 0),
    AND(H1325="Weekday", J1325="Low season"), VLOOKUP(B1325, low_weekdays, 2, 0),
    AND(H1325="Saturday", J1325="Low season"), VLOOKUP(B1325, low_saturday, 2, 0),
    AND(H1325="Sunday", J1325="Low season"), VLOOKUP(B1325, low_sunday, 2, 0),
    TRUE, "error")</f>
        <v>Standard</v>
      </c>
    </row>
    <row r="1326" spans="1:11" x14ac:dyDescent="0.25">
      <c r="A1326" s="111">
        <v>45166</v>
      </c>
      <c r="B1326" s="86">
        <v>0.4375</v>
      </c>
      <c r="C1326" s="91">
        <v>96</v>
      </c>
      <c r="D1326" s="118">
        <v>21</v>
      </c>
      <c r="E1326" s="119">
        <v>0.41666666666666702</v>
      </c>
      <c r="F1326" s="119">
        <v>0.4375</v>
      </c>
      <c r="G1326" s="115">
        <f t="shared" si="61"/>
        <v>2</v>
      </c>
      <c r="H1326" s="116" t="str" cm="1">
        <f t="array" ref="H1326">_xlfn.IFS((G1326&gt;=2)*(G1326&lt;=6), "Weekday", G1326=7, "Saturday", G1326=1, "Sunday")</f>
        <v>Weekday</v>
      </c>
      <c r="I1326" s="116">
        <f t="shared" si="62"/>
        <v>8</v>
      </c>
      <c r="J1326" s="116" t="str">
        <f t="shared" si="60"/>
        <v>High season</v>
      </c>
      <c r="K1326" s="117" t="str" cm="1">
        <f t="array" ref="K1326">_xlfn.IFS(AND(H1326="Weekday", J1326="High season"), VLOOKUP(B1326, high_weekday, 2, 0),
    AND(H1326="Saturday", J1326="High season"), VLOOKUP(B1326, high_saturday, 2, 0),
    AND(H1326="Sunday", J1326="High season"), VLOOKUP(B1326, high_sunday, 2, 0),
    AND(H1326="Weekday", J1326="Low season"), VLOOKUP(B1326, low_weekdays, 2, 0),
    AND(H1326="Saturday", J1326="Low season"), VLOOKUP(B1326, low_saturday, 2, 0),
    AND(H1326="Sunday", J1326="Low season"), VLOOKUP(B1326, low_sunday, 2, 0),
    TRUE, "error")</f>
        <v>Standard</v>
      </c>
    </row>
    <row r="1327" spans="1:11" x14ac:dyDescent="0.25">
      <c r="A1327" s="111">
        <v>45166</v>
      </c>
      <c r="B1327" s="86">
        <v>0.45833333333333298</v>
      </c>
      <c r="C1327" s="91">
        <v>100</v>
      </c>
      <c r="D1327" s="118">
        <v>22</v>
      </c>
      <c r="E1327" s="119">
        <v>0.4375</v>
      </c>
      <c r="F1327" s="119">
        <v>0.45833333333333298</v>
      </c>
      <c r="G1327" s="115">
        <f t="shared" si="61"/>
        <v>2</v>
      </c>
      <c r="H1327" s="116" t="str" cm="1">
        <f t="array" ref="H1327">_xlfn.IFS((G1327&gt;=2)*(G1327&lt;=6), "Weekday", G1327=7, "Saturday", G1327=1, "Sunday")</f>
        <v>Weekday</v>
      </c>
      <c r="I1327" s="116">
        <f t="shared" si="62"/>
        <v>8</v>
      </c>
      <c r="J1327" s="116" t="str">
        <f t="shared" si="60"/>
        <v>High season</v>
      </c>
      <c r="K1327" s="117" t="str" cm="1">
        <f t="array" ref="K1327">_xlfn.IFS(AND(H1327="Weekday", J1327="High season"), VLOOKUP(B1327, high_weekday, 2, 0),
    AND(H1327="Saturday", J1327="High season"), VLOOKUP(B1327, high_saturday, 2, 0),
    AND(H1327="Sunday", J1327="High season"), VLOOKUP(B1327, high_sunday, 2, 0),
    AND(H1327="Weekday", J1327="Low season"), VLOOKUP(B1327, low_weekdays, 2, 0),
    AND(H1327="Saturday", J1327="Low season"), VLOOKUP(B1327, low_saturday, 2, 0),
    AND(H1327="Sunday", J1327="Low season"), VLOOKUP(B1327, low_sunday, 2, 0),
    TRUE, "error")</f>
        <v>Standard</v>
      </c>
    </row>
    <row r="1328" spans="1:11" x14ac:dyDescent="0.25">
      <c r="A1328" s="111">
        <v>45166</v>
      </c>
      <c r="B1328" s="86">
        <v>0.47916666666666702</v>
      </c>
      <c r="C1328" s="91">
        <v>25</v>
      </c>
      <c r="D1328" s="118">
        <v>23</v>
      </c>
      <c r="E1328" s="119">
        <v>0.45833333333333298</v>
      </c>
      <c r="F1328" s="119">
        <v>0.47916666666666702</v>
      </c>
      <c r="G1328" s="115">
        <f t="shared" si="61"/>
        <v>2</v>
      </c>
      <c r="H1328" s="116" t="str" cm="1">
        <f t="array" ref="H1328">_xlfn.IFS((G1328&gt;=2)*(G1328&lt;=6), "Weekday", G1328=7, "Saturday", G1328=1, "Sunday")</f>
        <v>Weekday</v>
      </c>
      <c r="I1328" s="116">
        <f t="shared" si="62"/>
        <v>8</v>
      </c>
      <c r="J1328" s="116" t="str">
        <f t="shared" si="60"/>
        <v>High season</v>
      </c>
      <c r="K1328" s="117" t="str" cm="1">
        <f t="array" ref="K1328">_xlfn.IFS(AND(H1328="Weekday", J1328="High season"), VLOOKUP(B1328, high_weekday, 2, 0),
    AND(H1328="Saturday", J1328="High season"), VLOOKUP(B1328, high_saturday, 2, 0),
    AND(H1328="Sunday", J1328="High season"), VLOOKUP(B1328, high_sunday, 2, 0),
    AND(H1328="Weekday", J1328="Low season"), VLOOKUP(B1328, low_weekdays, 2, 0),
    AND(H1328="Saturday", J1328="Low season"), VLOOKUP(B1328, low_saturday, 2, 0),
    AND(H1328="Sunday", J1328="Low season"), VLOOKUP(B1328, low_sunday, 2, 0),
    TRUE, "error")</f>
        <v>Standard</v>
      </c>
    </row>
    <row r="1329" spans="1:11" x14ac:dyDescent="0.25">
      <c r="A1329" s="111">
        <v>45166</v>
      </c>
      <c r="B1329" s="86">
        <v>0.5</v>
      </c>
      <c r="C1329" s="91">
        <v>84</v>
      </c>
      <c r="D1329" s="118">
        <v>24</v>
      </c>
      <c r="E1329" s="119">
        <v>0.47916666666666702</v>
      </c>
      <c r="F1329" s="119">
        <v>0.5</v>
      </c>
      <c r="G1329" s="115">
        <f t="shared" si="61"/>
        <v>2</v>
      </c>
      <c r="H1329" s="116" t="str" cm="1">
        <f t="array" ref="H1329">_xlfn.IFS((G1329&gt;=2)*(G1329&lt;=6), "Weekday", G1329=7, "Saturday", G1329=1, "Sunday")</f>
        <v>Weekday</v>
      </c>
      <c r="I1329" s="116">
        <f t="shared" si="62"/>
        <v>8</v>
      </c>
      <c r="J1329" s="116" t="str">
        <f t="shared" si="60"/>
        <v>High season</v>
      </c>
      <c r="K1329" s="117" t="str" cm="1">
        <f t="array" ref="K1329">_xlfn.IFS(AND(H1329="Weekday", J1329="High season"), VLOOKUP(B1329, high_weekday, 2, 0),
    AND(H1329="Saturday", J1329="High season"), VLOOKUP(B1329, high_saturday, 2, 0),
    AND(H1329="Sunday", J1329="High season"), VLOOKUP(B1329, high_sunday, 2, 0),
    AND(H1329="Weekday", J1329="Low season"), VLOOKUP(B1329, low_weekdays, 2, 0),
    AND(H1329="Saturday", J1329="Low season"), VLOOKUP(B1329, low_saturday, 2, 0),
    AND(H1329="Sunday", J1329="Low season"), VLOOKUP(B1329, low_sunday, 2, 0),
    TRUE, "error")</f>
        <v>Standard</v>
      </c>
    </row>
    <row r="1330" spans="1:11" x14ac:dyDescent="0.25">
      <c r="A1330" s="111">
        <v>45166</v>
      </c>
      <c r="B1330" s="86">
        <v>0.52083333333333304</v>
      </c>
      <c r="C1330" s="91">
        <v>94</v>
      </c>
      <c r="D1330" s="118">
        <v>25</v>
      </c>
      <c r="E1330" s="119">
        <v>0.5</v>
      </c>
      <c r="F1330" s="119">
        <v>0.52083333333333304</v>
      </c>
      <c r="G1330" s="115">
        <f t="shared" si="61"/>
        <v>2</v>
      </c>
      <c r="H1330" s="116" t="str" cm="1">
        <f t="array" ref="H1330">_xlfn.IFS((G1330&gt;=2)*(G1330&lt;=6), "Weekday", G1330=7, "Saturday", G1330=1, "Sunday")</f>
        <v>Weekday</v>
      </c>
      <c r="I1330" s="116">
        <f t="shared" si="62"/>
        <v>8</v>
      </c>
      <c r="J1330" s="116" t="str">
        <f t="shared" si="60"/>
        <v>High season</v>
      </c>
      <c r="K1330" s="117" t="str" cm="1">
        <f t="array" ref="K1330">_xlfn.IFS(AND(H1330="Weekday", J1330="High season"), VLOOKUP(B1330, high_weekday, 2, 0),
    AND(H1330="Saturday", J1330="High season"), VLOOKUP(B1330, high_saturday, 2, 0),
    AND(H1330="Sunday", J1330="High season"), VLOOKUP(B1330, high_sunday, 2, 0),
    AND(H1330="Weekday", J1330="Low season"), VLOOKUP(B1330, low_weekdays, 2, 0),
    AND(H1330="Saturday", J1330="Low season"), VLOOKUP(B1330, low_saturday, 2, 0),
    AND(H1330="Sunday", J1330="Low season"), VLOOKUP(B1330, low_sunday, 2, 0),
    TRUE, "error")</f>
        <v>Standard</v>
      </c>
    </row>
    <row r="1331" spans="1:11" x14ac:dyDescent="0.25">
      <c r="A1331" s="111">
        <v>45166</v>
      </c>
      <c r="B1331" s="86">
        <v>0.54166666666666696</v>
      </c>
      <c r="C1331" s="91">
        <v>83</v>
      </c>
      <c r="D1331" s="118">
        <v>26</v>
      </c>
      <c r="E1331" s="119">
        <v>0.52083333333333304</v>
      </c>
      <c r="F1331" s="119">
        <v>0.54166666666666696</v>
      </c>
      <c r="G1331" s="115">
        <f t="shared" si="61"/>
        <v>2</v>
      </c>
      <c r="H1331" s="116" t="str" cm="1">
        <f t="array" ref="H1331">_xlfn.IFS((G1331&gt;=2)*(G1331&lt;=6), "Weekday", G1331=7, "Saturday", G1331=1, "Sunday")</f>
        <v>Weekday</v>
      </c>
      <c r="I1331" s="116">
        <f t="shared" si="62"/>
        <v>8</v>
      </c>
      <c r="J1331" s="116" t="str">
        <f t="shared" si="60"/>
        <v>High season</v>
      </c>
      <c r="K1331" s="117" t="str" cm="1">
        <f t="array" ref="K1331">_xlfn.IFS(AND(H1331="Weekday", J1331="High season"), VLOOKUP(B1331, high_weekday, 2, 0),
    AND(H1331="Saturday", J1331="High season"), VLOOKUP(B1331, high_saturday, 2, 0),
    AND(H1331="Sunday", J1331="High season"), VLOOKUP(B1331, high_sunday, 2, 0),
    AND(H1331="Weekday", J1331="Low season"), VLOOKUP(B1331, low_weekdays, 2, 0),
    AND(H1331="Saturday", J1331="Low season"), VLOOKUP(B1331, low_saturday, 2, 0),
    AND(H1331="Sunday", J1331="Low season"), VLOOKUP(B1331, low_sunday, 2, 0),
    TRUE, "error")</f>
        <v>Standard</v>
      </c>
    </row>
    <row r="1332" spans="1:11" x14ac:dyDescent="0.25">
      <c r="A1332" s="111">
        <v>45166</v>
      </c>
      <c r="B1332" s="86">
        <v>0.5625</v>
      </c>
      <c r="C1332" s="91">
        <v>73</v>
      </c>
      <c r="D1332" s="118">
        <v>27</v>
      </c>
      <c r="E1332" s="119">
        <v>0.54166666666666696</v>
      </c>
      <c r="F1332" s="119">
        <v>0.5625</v>
      </c>
      <c r="G1332" s="115">
        <f t="shared" si="61"/>
        <v>2</v>
      </c>
      <c r="H1332" s="116" t="str" cm="1">
        <f t="array" ref="H1332">_xlfn.IFS((G1332&gt;=2)*(G1332&lt;=6), "Weekday", G1332=7, "Saturday", G1332=1, "Sunday")</f>
        <v>Weekday</v>
      </c>
      <c r="I1332" s="116">
        <f t="shared" si="62"/>
        <v>8</v>
      </c>
      <c r="J1332" s="116" t="str">
        <f t="shared" si="60"/>
        <v>High season</v>
      </c>
      <c r="K1332" s="117" t="str" cm="1">
        <f t="array" ref="K1332">_xlfn.IFS(AND(H1332="Weekday", J1332="High season"), VLOOKUP(B1332, high_weekday, 2, 0),
    AND(H1332="Saturday", J1332="High season"), VLOOKUP(B1332, high_saturday, 2, 0),
    AND(H1332="Sunday", J1332="High season"), VLOOKUP(B1332, high_sunday, 2, 0),
    AND(H1332="Weekday", J1332="Low season"), VLOOKUP(B1332, low_weekdays, 2, 0),
    AND(H1332="Saturday", J1332="Low season"), VLOOKUP(B1332, low_saturday, 2, 0),
    AND(H1332="Sunday", J1332="Low season"), VLOOKUP(B1332, low_sunday, 2, 0),
    TRUE, "error")</f>
        <v>Standard</v>
      </c>
    </row>
    <row r="1333" spans="1:11" x14ac:dyDescent="0.25">
      <c r="A1333" s="111">
        <v>45166</v>
      </c>
      <c r="B1333" s="86">
        <v>0.58333333333333304</v>
      </c>
      <c r="C1333" s="91">
        <v>99</v>
      </c>
      <c r="D1333" s="118">
        <v>28</v>
      </c>
      <c r="E1333" s="119">
        <v>0.5625</v>
      </c>
      <c r="F1333" s="119">
        <v>0.58333333333333304</v>
      </c>
      <c r="G1333" s="115">
        <f t="shared" si="61"/>
        <v>2</v>
      </c>
      <c r="H1333" s="116" t="str" cm="1">
        <f t="array" ref="H1333">_xlfn.IFS((G1333&gt;=2)*(G1333&lt;=6), "Weekday", G1333=7, "Saturday", G1333=1, "Sunday")</f>
        <v>Weekday</v>
      </c>
      <c r="I1333" s="116">
        <f t="shared" si="62"/>
        <v>8</v>
      </c>
      <c r="J1333" s="116" t="str">
        <f t="shared" si="60"/>
        <v>High season</v>
      </c>
      <c r="K1333" s="117" t="str" cm="1">
        <f t="array" ref="K1333">_xlfn.IFS(AND(H1333="Weekday", J1333="High season"), VLOOKUP(B1333, high_weekday, 2, 0),
    AND(H1333="Saturday", J1333="High season"), VLOOKUP(B1333, high_saturday, 2, 0),
    AND(H1333="Sunday", J1333="High season"), VLOOKUP(B1333, high_sunday, 2, 0),
    AND(H1333="Weekday", J1333="Low season"), VLOOKUP(B1333, low_weekdays, 2, 0),
    AND(H1333="Saturday", J1333="Low season"), VLOOKUP(B1333, low_saturday, 2, 0),
    AND(H1333="Sunday", J1333="Low season"), VLOOKUP(B1333, low_sunday, 2, 0),
    TRUE, "error")</f>
        <v>Standard</v>
      </c>
    </row>
    <row r="1334" spans="1:11" x14ac:dyDescent="0.25">
      <c r="A1334" s="111">
        <v>45166</v>
      </c>
      <c r="B1334" s="86">
        <v>0.60416666666666696</v>
      </c>
      <c r="C1334" s="91">
        <v>46</v>
      </c>
      <c r="D1334" s="118">
        <v>29</v>
      </c>
      <c r="E1334" s="119">
        <v>0.58333333333333304</v>
      </c>
      <c r="F1334" s="119">
        <v>0.60416666666666696</v>
      </c>
      <c r="G1334" s="115">
        <f t="shared" si="61"/>
        <v>2</v>
      </c>
      <c r="H1334" s="116" t="str" cm="1">
        <f t="array" ref="H1334">_xlfn.IFS((G1334&gt;=2)*(G1334&lt;=6), "Weekday", G1334=7, "Saturday", G1334=1, "Sunday")</f>
        <v>Weekday</v>
      </c>
      <c r="I1334" s="116">
        <f t="shared" si="62"/>
        <v>8</v>
      </c>
      <c r="J1334" s="116" t="str">
        <f t="shared" si="60"/>
        <v>High season</v>
      </c>
      <c r="K1334" s="117" t="str" cm="1">
        <f t="array" ref="K1334">_xlfn.IFS(AND(H1334="Weekday", J1334="High season"), VLOOKUP(B1334, high_weekday, 2, 0),
    AND(H1334="Saturday", J1334="High season"), VLOOKUP(B1334, high_saturday, 2, 0),
    AND(H1334="Sunday", J1334="High season"), VLOOKUP(B1334, high_sunday, 2, 0),
    AND(H1334="Weekday", J1334="Low season"), VLOOKUP(B1334, low_weekdays, 2, 0),
    AND(H1334="Saturday", J1334="Low season"), VLOOKUP(B1334, low_saturday, 2, 0),
    AND(H1334="Sunday", J1334="Low season"), VLOOKUP(B1334, low_sunday, 2, 0),
    TRUE, "error")</f>
        <v>Standard</v>
      </c>
    </row>
    <row r="1335" spans="1:11" x14ac:dyDescent="0.25">
      <c r="A1335" s="111">
        <v>45166</v>
      </c>
      <c r="B1335" s="86">
        <v>0.625</v>
      </c>
      <c r="C1335" s="91">
        <v>88</v>
      </c>
      <c r="D1335" s="118">
        <v>30</v>
      </c>
      <c r="E1335" s="119">
        <v>0.60416666666666696</v>
      </c>
      <c r="F1335" s="119">
        <v>0.625</v>
      </c>
      <c r="G1335" s="115">
        <f t="shared" si="61"/>
        <v>2</v>
      </c>
      <c r="H1335" s="116" t="str" cm="1">
        <f t="array" ref="H1335">_xlfn.IFS((G1335&gt;=2)*(G1335&lt;=6), "Weekday", G1335=7, "Saturday", G1335=1, "Sunday")</f>
        <v>Weekday</v>
      </c>
      <c r="I1335" s="116">
        <f t="shared" si="62"/>
        <v>8</v>
      </c>
      <c r="J1335" s="116" t="str">
        <f t="shared" si="60"/>
        <v>High season</v>
      </c>
      <c r="K1335" s="117" t="str" cm="1">
        <f t="array" ref="K1335">_xlfn.IFS(AND(H1335="Weekday", J1335="High season"), VLOOKUP(B1335, high_weekday, 2, 0),
    AND(H1335="Saturday", J1335="High season"), VLOOKUP(B1335, high_saturday, 2, 0),
    AND(H1335="Sunday", J1335="High season"), VLOOKUP(B1335, high_sunday, 2, 0),
    AND(H1335="Weekday", J1335="Low season"), VLOOKUP(B1335, low_weekdays, 2, 0),
    AND(H1335="Saturday", J1335="Low season"), VLOOKUP(B1335, low_saturday, 2, 0),
    AND(H1335="Sunday", J1335="Low season"), VLOOKUP(B1335, low_sunday, 2, 0),
    TRUE, "error")</f>
        <v>Standard</v>
      </c>
    </row>
    <row r="1336" spans="1:11" x14ac:dyDescent="0.25">
      <c r="A1336" s="111">
        <v>45166</v>
      </c>
      <c r="B1336" s="86">
        <v>0.64583333333333304</v>
      </c>
      <c r="C1336" s="91">
        <v>97</v>
      </c>
      <c r="D1336" s="118">
        <v>31</v>
      </c>
      <c r="E1336" s="119">
        <v>0.625</v>
      </c>
      <c r="F1336" s="119">
        <v>0.64583333333333304</v>
      </c>
      <c r="G1336" s="115">
        <f t="shared" si="61"/>
        <v>2</v>
      </c>
      <c r="H1336" s="116" t="str" cm="1">
        <f t="array" ref="H1336">_xlfn.IFS((G1336&gt;=2)*(G1336&lt;=6), "Weekday", G1336=7, "Saturday", G1336=1, "Sunday")</f>
        <v>Weekday</v>
      </c>
      <c r="I1336" s="116">
        <f t="shared" si="62"/>
        <v>8</v>
      </c>
      <c r="J1336" s="116" t="str">
        <f t="shared" si="60"/>
        <v>High season</v>
      </c>
      <c r="K1336" s="117" t="str" cm="1">
        <f t="array" ref="K1336">_xlfn.IFS(AND(H1336="Weekday", J1336="High season"), VLOOKUP(B1336, high_weekday, 2, 0),
    AND(H1336="Saturday", J1336="High season"), VLOOKUP(B1336, high_saturday, 2, 0),
    AND(H1336="Sunday", J1336="High season"), VLOOKUP(B1336, high_sunday, 2, 0),
    AND(H1336="Weekday", J1336="Low season"), VLOOKUP(B1336, low_weekdays, 2, 0),
    AND(H1336="Saturday", J1336="Low season"), VLOOKUP(B1336, low_saturday, 2, 0),
    AND(H1336="Sunday", J1336="Low season"), VLOOKUP(B1336, low_sunday, 2, 0),
    TRUE, "error")</f>
        <v>Standard</v>
      </c>
    </row>
    <row r="1337" spans="1:11" x14ac:dyDescent="0.25">
      <c r="A1337" s="111">
        <v>45166</v>
      </c>
      <c r="B1337" s="86">
        <v>0.66666666666666696</v>
      </c>
      <c r="C1337" s="91">
        <v>57</v>
      </c>
      <c r="D1337" s="118">
        <v>32</v>
      </c>
      <c r="E1337" s="119">
        <v>0.64583333333333304</v>
      </c>
      <c r="F1337" s="119">
        <v>0.66666666666666696</v>
      </c>
      <c r="G1337" s="115">
        <f t="shared" si="61"/>
        <v>2</v>
      </c>
      <c r="H1337" s="116" t="str" cm="1">
        <f t="array" ref="H1337">_xlfn.IFS((G1337&gt;=2)*(G1337&lt;=6), "Weekday", G1337=7, "Saturday", G1337=1, "Sunday")</f>
        <v>Weekday</v>
      </c>
      <c r="I1337" s="116">
        <f t="shared" si="62"/>
        <v>8</v>
      </c>
      <c r="J1337" s="116" t="str">
        <f t="shared" si="60"/>
        <v>High season</v>
      </c>
      <c r="K1337" s="117" t="str" cm="1">
        <f t="array" ref="K1337">_xlfn.IFS(AND(H1337="Weekday", J1337="High season"), VLOOKUP(B1337, high_weekday, 2, 0),
    AND(H1337="Saturday", J1337="High season"), VLOOKUP(B1337, high_saturday, 2, 0),
    AND(H1337="Sunday", J1337="High season"), VLOOKUP(B1337, high_sunday, 2, 0),
    AND(H1337="Weekday", J1337="Low season"), VLOOKUP(B1337, low_weekdays, 2, 0),
    AND(H1337="Saturday", J1337="Low season"), VLOOKUP(B1337, low_saturday, 2, 0),
    AND(H1337="Sunday", J1337="Low season"), VLOOKUP(B1337, low_sunday, 2, 0),
    TRUE, "error")</f>
        <v>Standard</v>
      </c>
    </row>
    <row r="1338" spans="1:11" x14ac:dyDescent="0.25">
      <c r="A1338" s="111">
        <v>45166</v>
      </c>
      <c r="B1338" s="86">
        <v>0.6875</v>
      </c>
      <c r="C1338" s="91">
        <v>70</v>
      </c>
      <c r="D1338" s="118">
        <v>33</v>
      </c>
      <c r="E1338" s="119">
        <v>0.66666666666666696</v>
      </c>
      <c r="F1338" s="119">
        <v>0.6875</v>
      </c>
      <c r="G1338" s="115">
        <f t="shared" si="61"/>
        <v>2</v>
      </c>
      <c r="H1338" s="116" t="str" cm="1">
        <f t="array" ref="H1338">_xlfn.IFS((G1338&gt;=2)*(G1338&lt;=6), "Weekday", G1338=7, "Saturday", G1338=1, "Sunday")</f>
        <v>Weekday</v>
      </c>
      <c r="I1338" s="116">
        <f t="shared" si="62"/>
        <v>8</v>
      </c>
      <c r="J1338" s="116" t="str">
        <f t="shared" ref="J1338:J1401" si="63">IF(AND(I1338&gt;6, I1338&lt;9), "High season", "Low season")</f>
        <v>High season</v>
      </c>
      <c r="K1338" s="117" t="str" cm="1">
        <f t="array" ref="K1338">_xlfn.IFS(AND(H1338="Weekday", J1338="High season"), VLOOKUP(B1338, high_weekday, 2, 0),
    AND(H1338="Saturday", J1338="High season"), VLOOKUP(B1338, high_saturday, 2, 0),
    AND(H1338="Sunday", J1338="High season"), VLOOKUP(B1338, high_sunday, 2, 0),
    AND(H1338="Weekday", J1338="Low season"), VLOOKUP(B1338, low_weekdays, 2, 0),
    AND(H1338="Saturday", J1338="Low season"), VLOOKUP(B1338, low_saturday, 2, 0),
    AND(H1338="Sunday", J1338="Low season"), VLOOKUP(B1338, low_sunday, 2, 0),
    TRUE, "error")</f>
        <v>Standard</v>
      </c>
    </row>
    <row r="1339" spans="1:11" x14ac:dyDescent="0.25">
      <c r="A1339" s="111">
        <v>45166</v>
      </c>
      <c r="B1339" s="86">
        <v>0.70833333333333304</v>
      </c>
      <c r="C1339" s="91">
        <v>17</v>
      </c>
      <c r="D1339" s="118">
        <v>34</v>
      </c>
      <c r="E1339" s="119">
        <v>0.6875</v>
      </c>
      <c r="F1339" s="119">
        <v>0.70833333333333304</v>
      </c>
      <c r="G1339" s="115">
        <f t="shared" ref="G1339:G1402" si="64">WEEKDAY(A1339)</f>
        <v>2</v>
      </c>
      <c r="H1339" s="116" t="str" cm="1">
        <f t="array" ref="H1339">_xlfn.IFS((G1339&gt;=2)*(G1339&lt;=6), "Weekday", G1339=7, "Saturday", G1339=1, "Sunday")</f>
        <v>Weekday</v>
      </c>
      <c r="I1339" s="116">
        <f t="shared" ref="I1339:I1402" si="65">MONTH(A1339)</f>
        <v>8</v>
      </c>
      <c r="J1339" s="116" t="str">
        <f t="shared" si="63"/>
        <v>High season</v>
      </c>
      <c r="K1339" s="117" t="str" cm="1">
        <f t="array" ref="K1339">_xlfn.IFS(AND(H1339="Weekday", J1339="High season"), VLOOKUP(B1339, high_weekday, 2, 0),
    AND(H1339="Saturday", J1339="High season"), VLOOKUP(B1339, high_saturday, 2, 0),
    AND(H1339="Sunday", J1339="High season"), VLOOKUP(B1339, high_sunday, 2, 0),
    AND(H1339="Weekday", J1339="Low season"), VLOOKUP(B1339, low_weekdays, 2, 0),
    AND(H1339="Saturday", J1339="Low season"), VLOOKUP(B1339, low_saturday, 2, 0),
    AND(H1339="Sunday", J1339="Low season"), VLOOKUP(B1339, low_sunday, 2, 0),
    TRUE, "error")</f>
        <v>Standard</v>
      </c>
    </row>
    <row r="1340" spans="1:11" x14ac:dyDescent="0.25">
      <c r="A1340" s="111">
        <v>45166</v>
      </c>
      <c r="B1340" s="86">
        <v>0.72916666666666696</v>
      </c>
      <c r="C1340" s="91">
        <v>43</v>
      </c>
      <c r="D1340" s="118">
        <v>35</v>
      </c>
      <c r="E1340" s="119">
        <v>0.70833333333333304</v>
      </c>
      <c r="F1340" s="119">
        <v>0.72916666666666696</v>
      </c>
      <c r="G1340" s="115">
        <f t="shared" si="64"/>
        <v>2</v>
      </c>
      <c r="H1340" s="116" t="str" cm="1">
        <f t="array" ref="H1340">_xlfn.IFS((G1340&gt;=2)*(G1340&lt;=6), "Weekday", G1340=7, "Saturday", G1340=1, "Sunday")</f>
        <v>Weekday</v>
      </c>
      <c r="I1340" s="116">
        <f t="shared" si="65"/>
        <v>8</v>
      </c>
      <c r="J1340" s="116" t="str">
        <f t="shared" si="63"/>
        <v>High season</v>
      </c>
      <c r="K1340" s="117" t="str" cm="1">
        <f t="array" ref="K1340">_xlfn.IFS(AND(H1340="Weekday", J1340="High season"), VLOOKUP(B1340, high_weekday, 2, 0),
    AND(H1340="Saturday", J1340="High season"), VLOOKUP(B1340, high_saturday, 2, 0),
    AND(H1340="Sunday", J1340="High season"), VLOOKUP(B1340, high_sunday, 2, 0),
    AND(H1340="Weekday", J1340="Low season"), VLOOKUP(B1340, low_weekdays, 2, 0),
    AND(H1340="Saturday", J1340="Low season"), VLOOKUP(B1340, low_saturday, 2, 0),
    AND(H1340="Sunday", J1340="Low season"), VLOOKUP(B1340, low_sunday, 2, 0),
    TRUE, "error")</f>
        <v>Peak</v>
      </c>
    </row>
    <row r="1341" spans="1:11" x14ac:dyDescent="0.25">
      <c r="A1341" s="111">
        <v>45166</v>
      </c>
      <c r="B1341" s="86">
        <v>0.75</v>
      </c>
      <c r="C1341" s="91">
        <v>58</v>
      </c>
      <c r="D1341" s="118">
        <v>36</v>
      </c>
      <c r="E1341" s="119">
        <v>0.72916666666666696</v>
      </c>
      <c r="F1341" s="119">
        <v>0.75</v>
      </c>
      <c r="G1341" s="115">
        <f t="shared" si="64"/>
        <v>2</v>
      </c>
      <c r="H1341" s="116" t="str" cm="1">
        <f t="array" ref="H1341">_xlfn.IFS((G1341&gt;=2)*(G1341&lt;=6), "Weekday", G1341=7, "Saturday", G1341=1, "Sunday")</f>
        <v>Weekday</v>
      </c>
      <c r="I1341" s="116">
        <f t="shared" si="65"/>
        <v>8</v>
      </c>
      <c r="J1341" s="116" t="str">
        <f t="shared" si="63"/>
        <v>High season</v>
      </c>
      <c r="K1341" s="117" t="str" cm="1">
        <f t="array" ref="K1341">_xlfn.IFS(AND(H1341="Weekday", J1341="High season"), VLOOKUP(B1341, high_weekday, 2, 0),
    AND(H1341="Saturday", J1341="High season"), VLOOKUP(B1341, high_saturday, 2, 0),
    AND(H1341="Sunday", J1341="High season"), VLOOKUP(B1341, high_sunday, 2, 0),
    AND(H1341="Weekday", J1341="Low season"), VLOOKUP(B1341, low_weekdays, 2, 0),
    AND(H1341="Saturday", J1341="Low season"), VLOOKUP(B1341, low_saturday, 2, 0),
    AND(H1341="Sunday", J1341="Low season"), VLOOKUP(B1341, low_sunday, 2, 0),
    TRUE, "error")</f>
        <v>Peak</v>
      </c>
    </row>
    <row r="1342" spans="1:11" x14ac:dyDescent="0.25">
      <c r="A1342" s="111">
        <v>45166</v>
      </c>
      <c r="B1342" s="86">
        <v>0.77083333333333304</v>
      </c>
      <c r="C1342" s="91">
        <v>83</v>
      </c>
      <c r="D1342" s="118">
        <v>37</v>
      </c>
      <c r="E1342" s="119">
        <v>0.75</v>
      </c>
      <c r="F1342" s="119">
        <v>0.77083333333333304</v>
      </c>
      <c r="G1342" s="115">
        <f t="shared" si="64"/>
        <v>2</v>
      </c>
      <c r="H1342" s="116" t="str" cm="1">
        <f t="array" ref="H1342">_xlfn.IFS((G1342&gt;=2)*(G1342&lt;=6), "Weekday", G1342=7, "Saturday", G1342=1, "Sunday")</f>
        <v>Weekday</v>
      </c>
      <c r="I1342" s="116">
        <f t="shared" si="65"/>
        <v>8</v>
      </c>
      <c r="J1342" s="116" t="str">
        <f t="shared" si="63"/>
        <v>High season</v>
      </c>
      <c r="K1342" s="117" t="str" cm="1">
        <f t="array" ref="K1342">_xlfn.IFS(AND(H1342="Weekday", J1342="High season"), VLOOKUP(B1342, high_weekday, 2, 0),
    AND(H1342="Saturday", J1342="High season"), VLOOKUP(B1342, high_saturday, 2, 0),
    AND(H1342="Sunday", J1342="High season"), VLOOKUP(B1342, high_sunday, 2, 0),
    AND(H1342="Weekday", J1342="Low season"), VLOOKUP(B1342, low_weekdays, 2, 0),
    AND(H1342="Saturday", J1342="Low season"), VLOOKUP(B1342, low_saturday, 2, 0),
    AND(H1342="Sunday", J1342="Low season"), VLOOKUP(B1342, low_sunday, 2, 0),
    TRUE, "error")</f>
        <v>Peak</v>
      </c>
    </row>
    <row r="1343" spans="1:11" x14ac:dyDescent="0.25">
      <c r="A1343" s="111">
        <v>45166</v>
      </c>
      <c r="B1343" s="86">
        <v>0.79166666666666696</v>
      </c>
      <c r="C1343" s="91">
        <v>96</v>
      </c>
      <c r="D1343" s="118">
        <v>38</v>
      </c>
      <c r="E1343" s="119">
        <v>0.77083333333333304</v>
      </c>
      <c r="F1343" s="119">
        <v>0.79166666666666696</v>
      </c>
      <c r="G1343" s="115">
        <f t="shared" si="64"/>
        <v>2</v>
      </c>
      <c r="H1343" s="116" t="str" cm="1">
        <f t="array" ref="H1343">_xlfn.IFS((G1343&gt;=2)*(G1343&lt;=6), "Weekday", G1343=7, "Saturday", G1343=1, "Sunday")</f>
        <v>Weekday</v>
      </c>
      <c r="I1343" s="116">
        <f t="shared" si="65"/>
        <v>8</v>
      </c>
      <c r="J1343" s="116" t="str">
        <f t="shared" si="63"/>
        <v>High season</v>
      </c>
      <c r="K1343" s="117" t="str" cm="1">
        <f t="array" ref="K1343">_xlfn.IFS(AND(H1343="Weekday", J1343="High season"), VLOOKUP(B1343, high_weekday, 2, 0),
    AND(H1343="Saturday", J1343="High season"), VLOOKUP(B1343, high_saturday, 2, 0),
    AND(H1343="Sunday", J1343="High season"), VLOOKUP(B1343, high_sunday, 2, 0),
    AND(H1343="Weekday", J1343="Low season"), VLOOKUP(B1343, low_weekdays, 2, 0),
    AND(H1343="Saturday", J1343="Low season"), VLOOKUP(B1343, low_saturday, 2, 0),
    AND(H1343="Sunday", J1343="Low season"), VLOOKUP(B1343, low_sunday, 2, 0),
    TRUE, "error")</f>
        <v>Peak</v>
      </c>
    </row>
    <row r="1344" spans="1:11" x14ac:dyDescent="0.25">
      <c r="A1344" s="111">
        <v>45166</v>
      </c>
      <c r="B1344" s="86">
        <v>0.8125</v>
      </c>
      <c r="C1344" s="91">
        <v>86</v>
      </c>
      <c r="D1344" s="118">
        <v>39</v>
      </c>
      <c r="E1344" s="119">
        <v>0.79166666666666696</v>
      </c>
      <c r="F1344" s="119">
        <v>0.8125</v>
      </c>
      <c r="G1344" s="115">
        <f t="shared" si="64"/>
        <v>2</v>
      </c>
      <c r="H1344" s="116" t="str" cm="1">
        <f t="array" ref="H1344">_xlfn.IFS((G1344&gt;=2)*(G1344&lt;=6), "Weekday", G1344=7, "Saturday", G1344=1, "Sunday")</f>
        <v>Weekday</v>
      </c>
      <c r="I1344" s="116">
        <f t="shared" si="65"/>
        <v>8</v>
      </c>
      <c r="J1344" s="116" t="str">
        <f t="shared" si="63"/>
        <v>High season</v>
      </c>
      <c r="K1344" s="117" t="str" cm="1">
        <f t="array" ref="K1344">_xlfn.IFS(AND(H1344="Weekday", J1344="High season"), VLOOKUP(B1344, high_weekday, 2, 0),
    AND(H1344="Saturday", J1344="High season"), VLOOKUP(B1344, high_saturday, 2, 0),
    AND(H1344="Sunday", J1344="High season"), VLOOKUP(B1344, high_sunday, 2, 0),
    AND(H1344="Weekday", J1344="Low season"), VLOOKUP(B1344, low_weekdays, 2, 0),
    AND(H1344="Saturday", J1344="Low season"), VLOOKUP(B1344, low_saturday, 2, 0),
    AND(H1344="Sunday", J1344="Low season"), VLOOKUP(B1344, low_sunday, 2, 0),
    TRUE, "error")</f>
        <v>Standard</v>
      </c>
    </row>
    <row r="1345" spans="1:11" x14ac:dyDescent="0.25">
      <c r="A1345" s="111">
        <v>45166</v>
      </c>
      <c r="B1345" s="86">
        <v>0.83333333333333304</v>
      </c>
      <c r="C1345" s="91">
        <v>72</v>
      </c>
      <c r="D1345" s="118">
        <v>40</v>
      </c>
      <c r="E1345" s="119">
        <v>0.8125</v>
      </c>
      <c r="F1345" s="119">
        <v>0.83333333333333304</v>
      </c>
      <c r="G1345" s="115">
        <f t="shared" si="64"/>
        <v>2</v>
      </c>
      <c r="H1345" s="116" t="str" cm="1">
        <f t="array" ref="H1345">_xlfn.IFS((G1345&gt;=2)*(G1345&lt;=6), "Weekday", G1345=7, "Saturday", G1345=1, "Sunday")</f>
        <v>Weekday</v>
      </c>
      <c r="I1345" s="116">
        <f t="shared" si="65"/>
        <v>8</v>
      </c>
      <c r="J1345" s="116" t="str">
        <f t="shared" si="63"/>
        <v>High season</v>
      </c>
      <c r="K1345" s="117" t="str" cm="1">
        <f t="array" ref="K1345">_xlfn.IFS(AND(H1345="Weekday", J1345="High season"), VLOOKUP(B1345, high_weekday, 2, 0),
    AND(H1345="Saturday", J1345="High season"), VLOOKUP(B1345, high_saturday, 2, 0),
    AND(H1345="Sunday", J1345="High season"), VLOOKUP(B1345, high_sunday, 2, 0),
    AND(H1345="Weekday", J1345="Low season"), VLOOKUP(B1345, low_weekdays, 2, 0),
    AND(H1345="Saturday", J1345="Low season"), VLOOKUP(B1345, low_saturday, 2, 0),
    AND(H1345="Sunday", J1345="Low season"), VLOOKUP(B1345, low_sunday, 2, 0),
    TRUE, "error")</f>
        <v>Standard</v>
      </c>
    </row>
    <row r="1346" spans="1:11" x14ac:dyDescent="0.25">
      <c r="A1346" s="111">
        <v>45166</v>
      </c>
      <c r="B1346" s="86">
        <v>0.85416666666666696</v>
      </c>
      <c r="C1346" s="91">
        <v>27</v>
      </c>
      <c r="D1346" s="118">
        <v>41</v>
      </c>
      <c r="E1346" s="119">
        <v>0.83333333333333304</v>
      </c>
      <c r="F1346" s="119">
        <v>0.85416666666666696</v>
      </c>
      <c r="G1346" s="115">
        <f t="shared" si="64"/>
        <v>2</v>
      </c>
      <c r="H1346" s="116" t="str" cm="1">
        <f t="array" ref="H1346">_xlfn.IFS((G1346&gt;=2)*(G1346&lt;=6), "Weekday", G1346=7, "Saturday", G1346=1, "Sunday")</f>
        <v>Weekday</v>
      </c>
      <c r="I1346" s="116">
        <f t="shared" si="65"/>
        <v>8</v>
      </c>
      <c r="J1346" s="116" t="str">
        <f t="shared" si="63"/>
        <v>High season</v>
      </c>
      <c r="K1346" s="117" t="str" cm="1">
        <f t="array" ref="K1346">_xlfn.IFS(AND(H1346="Weekday", J1346="High season"), VLOOKUP(B1346, high_weekday, 2, 0),
    AND(H1346="Saturday", J1346="High season"), VLOOKUP(B1346, high_saturday, 2, 0),
    AND(H1346="Sunday", J1346="High season"), VLOOKUP(B1346, high_sunday, 2, 0),
    AND(H1346="Weekday", J1346="Low season"), VLOOKUP(B1346, low_weekdays, 2, 0),
    AND(H1346="Saturday", J1346="Low season"), VLOOKUP(B1346, low_saturday, 2, 0),
    AND(H1346="Sunday", J1346="Low season"), VLOOKUP(B1346, low_sunday, 2, 0),
    TRUE, "error")</f>
        <v>Standard</v>
      </c>
    </row>
    <row r="1347" spans="1:11" x14ac:dyDescent="0.25">
      <c r="A1347" s="111">
        <v>45166</v>
      </c>
      <c r="B1347" s="86">
        <v>0.875</v>
      </c>
      <c r="C1347" s="91">
        <v>53</v>
      </c>
      <c r="D1347" s="118">
        <v>42</v>
      </c>
      <c r="E1347" s="119">
        <v>0.85416666666666696</v>
      </c>
      <c r="F1347" s="119">
        <v>0.875</v>
      </c>
      <c r="G1347" s="115">
        <f t="shared" si="64"/>
        <v>2</v>
      </c>
      <c r="H1347" s="116" t="str" cm="1">
        <f t="array" ref="H1347">_xlfn.IFS((G1347&gt;=2)*(G1347&lt;=6), "Weekday", G1347=7, "Saturday", G1347=1, "Sunday")</f>
        <v>Weekday</v>
      </c>
      <c r="I1347" s="116">
        <f t="shared" si="65"/>
        <v>8</v>
      </c>
      <c r="J1347" s="116" t="str">
        <f t="shared" si="63"/>
        <v>High season</v>
      </c>
      <c r="K1347" s="117" t="str" cm="1">
        <f t="array" ref="K1347">_xlfn.IFS(AND(H1347="Weekday", J1347="High season"), VLOOKUP(B1347, high_weekday, 2, 0),
    AND(H1347="Saturday", J1347="High season"), VLOOKUP(B1347, high_saturday, 2, 0),
    AND(H1347="Sunday", J1347="High season"), VLOOKUP(B1347, high_sunday, 2, 0),
    AND(H1347="Weekday", J1347="Low season"), VLOOKUP(B1347, low_weekdays, 2, 0),
    AND(H1347="Saturday", J1347="Low season"), VLOOKUP(B1347, low_saturday, 2, 0),
    AND(H1347="Sunday", J1347="Low season"), VLOOKUP(B1347, low_sunday, 2, 0),
    TRUE, "error")</f>
        <v>Standard</v>
      </c>
    </row>
    <row r="1348" spans="1:11" x14ac:dyDescent="0.25">
      <c r="A1348" s="111">
        <v>45166</v>
      </c>
      <c r="B1348" s="86">
        <v>0.89583333333333304</v>
      </c>
      <c r="C1348" s="91">
        <v>75</v>
      </c>
      <c r="D1348" s="118">
        <v>43</v>
      </c>
      <c r="E1348" s="119">
        <v>0.875</v>
      </c>
      <c r="F1348" s="119">
        <v>0.89583333333333304</v>
      </c>
      <c r="G1348" s="115">
        <f t="shared" si="64"/>
        <v>2</v>
      </c>
      <c r="H1348" s="116" t="str" cm="1">
        <f t="array" ref="H1348">_xlfn.IFS((G1348&gt;=2)*(G1348&lt;=6), "Weekday", G1348=7, "Saturday", G1348=1, "Sunday")</f>
        <v>Weekday</v>
      </c>
      <c r="I1348" s="116">
        <f t="shared" si="65"/>
        <v>8</v>
      </c>
      <c r="J1348" s="116" t="str">
        <f t="shared" si="63"/>
        <v>High season</v>
      </c>
      <c r="K1348" s="117" t="str" cm="1">
        <f t="array" ref="K1348">_xlfn.IFS(AND(H1348="Weekday", J1348="High season"), VLOOKUP(B1348, high_weekday, 2, 0),
    AND(H1348="Saturday", J1348="High season"), VLOOKUP(B1348, high_saturday, 2, 0),
    AND(H1348="Sunday", J1348="High season"), VLOOKUP(B1348, high_sunday, 2, 0),
    AND(H1348="Weekday", J1348="Low season"), VLOOKUP(B1348, low_weekdays, 2, 0),
    AND(H1348="Saturday", J1348="Low season"), VLOOKUP(B1348, low_saturday, 2, 0),
    AND(H1348="Sunday", J1348="Low season"), VLOOKUP(B1348, low_sunday, 2, 0),
    TRUE, "error")</f>
        <v>Standard</v>
      </c>
    </row>
    <row r="1349" spans="1:11" x14ac:dyDescent="0.25">
      <c r="A1349" s="111">
        <v>45166</v>
      </c>
      <c r="B1349" s="86">
        <v>0.91666666666666696</v>
      </c>
      <c r="C1349" s="91">
        <v>41</v>
      </c>
      <c r="D1349" s="118">
        <v>44</v>
      </c>
      <c r="E1349" s="119">
        <v>0.89583333333333304</v>
      </c>
      <c r="F1349" s="119">
        <v>0.91666666666666696</v>
      </c>
      <c r="G1349" s="115">
        <f t="shared" si="64"/>
        <v>2</v>
      </c>
      <c r="H1349" s="116" t="str" cm="1">
        <f t="array" ref="H1349">_xlfn.IFS((G1349&gt;=2)*(G1349&lt;=6), "Weekday", G1349=7, "Saturday", G1349=1, "Sunday")</f>
        <v>Weekday</v>
      </c>
      <c r="I1349" s="116">
        <f t="shared" si="65"/>
        <v>8</v>
      </c>
      <c r="J1349" s="116" t="str">
        <f t="shared" si="63"/>
        <v>High season</v>
      </c>
      <c r="K1349" s="117" t="str" cm="1">
        <f t="array" ref="K1349">_xlfn.IFS(AND(H1349="Weekday", J1349="High season"), VLOOKUP(B1349, high_weekday, 2, 0),
    AND(H1349="Saturday", J1349="High season"), VLOOKUP(B1349, high_saturday, 2, 0),
    AND(H1349="Sunday", J1349="High season"), VLOOKUP(B1349, high_sunday, 2, 0),
    AND(H1349="Weekday", J1349="Low season"), VLOOKUP(B1349, low_weekdays, 2, 0),
    AND(H1349="Saturday", J1349="Low season"), VLOOKUP(B1349, low_saturday, 2, 0),
    AND(H1349="Sunday", J1349="Low season"), VLOOKUP(B1349, low_sunday, 2, 0),
    TRUE, "error")</f>
        <v>Standard</v>
      </c>
    </row>
    <row r="1350" spans="1:11" x14ac:dyDescent="0.25">
      <c r="A1350" s="111">
        <v>45166</v>
      </c>
      <c r="B1350" s="86">
        <v>0.9375</v>
      </c>
      <c r="C1350" s="91">
        <v>100</v>
      </c>
      <c r="D1350" s="118">
        <v>45</v>
      </c>
      <c r="E1350" s="119">
        <v>0.91666666666666696</v>
      </c>
      <c r="F1350" s="119">
        <v>0.9375</v>
      </c>
      <c r="G1350" s="115">
        <f t="shared" si="64"/>
        <v>2</v>
      </c>
      <c r="H1350" s="116" t="str" cm="1">
        <f t="array" ref="H1350">_xlfn.IFS((G1350&gt;=2)*(G1350&lt;=6), "Weekday", G1350=7, "Saturday", G1350=1, "Sunday")</f>
        <v>Weekday</v>
      </c>
      <c r="I1350" s="116">
        <f t="shared" si="65"/>
        <v>8</v>
      </c>
      <c r="J1350" s="116" t="str">
        <f t="shared" si="63"/>
        <v>High season</v>
      </c>
      <c r="K1350" s="117" t="str" cm="1">
        <f t="array" ref="K1350">_xlfn.IFS(AND(H1350="Weekday", J1350="High season"), VLOOKUP(B1350, high_weekday, 2, 0),
    AND(H1350="Saturday", J1350="High season"), VLOOKUP(B1350, high_saturday, 2, 0),
    AND(H1350="Sunday", J1350="High season"), VLOOKUP(B1350, high_sunday, 2, 0),
    AND(H1350="Weekday", J1350="Low season"), VLOOKUP(B1350, low_weekdays, 2, 0),
    AND(H1350="Saturday", J1350="Low season"), VLOOKUP(B1350, low_saturday, 2, 0),
    AND(H1350="Sunday", J1350="Low season"), VLOOKUP(B1350, low_sunday, 2, 0),
    TRUE, "error")</f>
        <v>Off-peak</v>
      </c>
    </row>
    <row r="1351" spans="1:11" x14ac:dyDescent="0.25">
      <c r="A1351" s="111">
        <v>45166</v>
      </c>
      <c r="B1351" s="86">
        <v>0.95833333333333304</v>
      </c>
      <c r="C1351" s="91">
        <v>25</v>
      </c>
      <c r="D1351" s="118">
        <v>46</v>
      </c>
      <c r="E1351" s="119">
        <v>0.9375</v>
      </c>
      <c r="F1351" s="119">
        <v>0.95833333333333304</v>
      </c>
      <c r="G1351" s="115">
        <f t="shared" si="64"/>
        <v>2</v>
      </c>
      <c r="H1351" s="116" t="str" cm="1">
        <f t="array" ref="H1351">_xlfn.IFS((G1351&gt;=2)*(G1351&lt;=6), "Weekday", G1351=7, "Saturday", G1351=1, "Sunday")</f>
        <v>Weekday</v>
      </c>
      <c r="I1351" s="116">
        <f t="shared" si="65"/>
        <v>8</v>
      </c>
      <c r="J1351" s="116" t="str">
        <f t="shared" si="63"/>
        <v>High season</v>
      </c>
      <c r="K1351" s="117" t="str" cm="1">
        <f t="array" ref="K1351">_xlfn.IFS(AND(H1351="Weekday", J1351="High season"), VLOOKUP(B1351, high_weekday, 2, 0),
    AND(H1351="Saturday", J1351="High season"), VLOOKUP(B1351, high_saturday, 2, 0),
    AND(H1351="Sunday", J1351="High season"), VLOOKUP(B1351, high_sunday, 2, 0),
    AND(H1351="Weekday", J1351="Low season"), VLOOKUP(B1351, low_weekdays, 2, 0),
    AND(H1351="Saturday", J1351="Low season"), VLOOKUP(B1351, low_saturday, 2, 0),
    AND(H1351="Sunday", J1351="Low season"), VLOOKUP(B1351, low_sunday, 2, 0),
    TRUE, "error")</f>
        <v>Off-peak</v>
      </c>
    </row>
    <row r="1352" spans="1:11" x14ac:dyDescent="0.25">
      <c r="A1352" s="111">
        <v>45166</v>
      </c>
      <c r="B1352" s="86">
        <v>0.97916666666666696</v>
      </c>
      <c r="C1352" s="91">
        <v>32</v>
      </c>
      <c r="D1352" s="118">
        <v>47</v>
      </c>
      <c r="E1352" s="119">
        <v>0.95833333333333304</v>
      </c>
      <c r="F1352" s="119">
        <v>0.97916666666666696</v>
      </c>
      <c r="G1352" s="115">
        <f t="shared" si="64"/>
        <v>2</v>
      </c>
      <c r="H1352" s="116" t="str" cm="1">
        <f t="array" ref="H1352">_xlfn.IFS((G1352&gt;=2)*(G1352&lt;=6), "Weekday", G1352=7, "Saturday", G1352=1, "Sunday")</f>
        <v>Weekday</v>
      </c>
      <c r="I1352" s="116">
        <f t="shared" si="65"/>
        <v>8</v>
      </c>
      <c r="J1352" s="116" t="str">
        <f t="shared" si="63"/>
        <v>High season</v>
      </c>
      <c r="K1352" s="117" t="str" cm="1">
        <f t="array" ref="K1352">_xlfn.IFS(AND(H1352="Weekday", J1352="High season"), VLOOKUP(B1352, high_weekday, 2, 0),
    AND(H1352="Saturday", J1352="High season"), VLOOKUP(B1352, high_saturday, 2, 0),
    AND(H1352="Sunday", J1352="High season"), VLOOKUP(B1352, high_sunday, 2, 0),
    AND(H1352="Weekday", J1352="Low season"), VLOOKUP(B1352, low_weekdays, 2, 0),
    AND(H1352="Saturday", J1352="Low season"), VLOOKUP(B1352, low_saturday, 2, 0),
    AND(H1352="Sunday", J1352="Low season"), VLOOKUP(B1352, low_sunday, 2, 0),
    TRUE, "error")</f>
        <v>Off-peak</v>
      </c>
    </row>
    <row r="1353" spans="1:11" x14ac:dyDescent="0.25">
      <c r="A1353" s="111">
        <v>45166</v>
      </c>
      <c r="B1353" s="86">
        <v>1</v>
      </c>
      <c r="C1353" s="91">
        <v>37</v>
      </c>
      <c r="D1353" s="118">
        <v>48</v>
      </c>
      <c r="E1353" s="119">
        <v>0.97916666666666696</v>
      </c>
      <c r="F1353" s="119">
        <v>1</v>
      </c>
      <c r="G1353" s="115">
        <f t="shared" si="64"/>
        <v>2</v>
      </c>
      <c r="H1353" s="116" t="str" cm="1">
        <f t="array" ref="H1353">_xlfn.IFS((G1353&gt;=2)*(G1353&lt;=6), "Weekday", G1353=7, "Saturday", G1353=1, "Sunday")</f>
        <v>Weekday</v>
      </c>
      <c r="I1353" s="116">
        <f t="shared" si="65"/>
        <v>8</v>
      </c>
      <c r="J1353" s="116" t="str">
        <f t="shared" si="63"/>
        <v>High season</v>
      </c>
      <c r="K1353" s="117" t="str" cm="1">
        <f t="array" ref="K1353">_xlfn.IFS(AND(H1353="Weekday", J1353="High season"), VLOOKUP(B1353, high_weekday, 2, 0),
    AND(H1353="Saturday", J1353="High season"), VLOOKUP(B1353, high_saturday, 2, 0),
    AND(H1353="Sunday", J1353="High season"), VLOOKUP(B1353, high_sunday, 2, 0),
    AND(H1353="Weekday", J1353="Low season"), VLOOKUP(B1353, low_weekdays, 2, 0),
    AND(H1353="Saturday", J1353="Low season"), VLOOKUP(B1353, low_saturday, 2, 0),
    AND(H1353="Sunday", J1353="Low season"), VLOOKUP(B1353, low_sunday, 2, 0),
    TRUE, "error")</f>
        <v>Off-peak</v>
      </c>
    </row>
    <row r="1354" spans="1:11" x14ac:dyDescent="0.25">
      <c r="A1354" s="111">
        <v>45167</v>
      </c>
      <c r="B1354" s="86">
        <v>2.0833333333333332E-2</v>
      </c>
      <c r="C1354" s="91">
        <v>12</v>
      </c>
      <c r="D1354" s="118">
        <v>1</v>
      </c>
      <c r="E1354" s="119">
        <v>0</v>
      </c>
      <c r="F1354" s="119">
        <v>2.0833333333333332E-2</v>
      </c>
      <c r="G1354" s="115">
        <f t="shared" si="64"/>
        <v>3</v>
      </c>
      <c r="H1354" s="116" t="str" cm="1">
        <f t="array" ref="H1354">_xlfn.IFS((G1354&gt;=2)*(G1354&lt;=6), "Weekday", G1354=7, "Saturday", G1354=1, "Sunday")</f>
        <v>Weekday</v>
      </c>
      <c r="I1354" s="116">
        <f t="shared" si="65"/>
        <v>8</v>
      </c>
      <c r="J1354" s="116" t="str">
        <f t="shared" si="63"/>
        <v>High season</v>
      </c>
      <c r="K1354" s="117" t="str" cm="1">
        <f t="array" ref="K1354">_xlfn.IFS(AND(H1354="Weekday", J1354="High season"), VLOOKUP(B1354, high_weekday, 2, 0),
    AND(H1354="Saturday", J1354="High season"), VLOOKUP(B1354, high_saturday, 2, 0),
    AND(H1354="Sunday", J1354="High season"), VLOOKUP(B1354, high_sunday, 2, 0),
    AND(H1354="Weekday", J1354="Low season"), VLOOKUP(B1354, low_weekdays, 2, 0),
    AND(H1354="Saturday", J1354="Low season"), VLOOKUP(B1354, low_saturday, 2, 0),
    AND(H1354="Sunday", J1354="Low season"), VLOOKUP(B1354, low_sunday, 2, 0),
    TRUE, "error")</f>
        <v>Off-peak</v>
      </c>
    </row>
    <row r="1355" spans="1:11" x14ac:dyDescent="0.25">
      <c r="A1355" s="111">
        <v>45167</v>
      </c>
      <c r="B1355" s="86">
        <v>4.1666666666666664E-2</v>
      </c>
      <c r="C1355" s="91">
        <v>10</v>
      </c>
      <c r="D1355" s="118">
        <v>2</v>
      </c>
      <c r="E1355" s="119">
        <v>2.0833333333333332E-2</v>
      </c>
      <c r="F1355" s="119">
        <v>4.1666666666666664E-2</v>
      </c>
      <c r="G1355" s="115">
        <f t="shared" si="64"/>
        <v>3</v>
      </c>
      <c r="H1355" s="116" t="str" cm="1">
        <f t="array" ref="H1355">_xlfn.IFS((G1355&gt;=2)*(G1355&lt;=6), "Weekday", G1355=7, "Saturday", G1355=1, "Sunday")</f>
        <v>Weekday</v>
      </c>
      <c r="I1355" s="116">
        <f t="shared" si="65"/>
        <v>8</v>
      </c>
      <c r="J1355" s="116" t="str">
        <f t="shared" si="63"/>
        <v>High season</v>
      </c>
      <c r="K1355" s="117" t="str" cm="1">
        <f t="array" ref="K1355">_xlfn.IFS(AND(H1355="Weekday", J1355="High season"), VLOOKUP(B1355, high_weekday, 2, 0),
    AND(H1355="Saturday", J1355="High season"), VLOOKUP(B1355, high_saturday, 2, 0),
    AND(H1355="Sunday", J1355="High season"), VLOOKUP(B1355, high_sunday, 2, 0),
    AND(H1355="Weekday", J1355="Low season"), VLOOKUP(B1355, low_weekdays, 2, 0),
    AND(H1355="Saturday", J1355="Low season"), VLOOKUP(B1355, low_saturday, 2, 0),
    AND(H1355="Sunday", J1355="Low season"), VLOOKUP(B1355, low_sunday, 2, 0),
    TRUE, "error")</f>
        <v>Off-peak</v>
      </c>
    </row>
    <row r="1356" spans="1:11" x14ac:dyDescent="0.25">
      <c r="A1356" s="111">
        <v>45167</v>
      </c>
      <c r="B1356" s="86">
        <v>6.25E-2</v>
      </c>
      <c r="C1356" s="91">
        <v>81</v>
      </c>
      <c r="D1356" s="118">
        <v>3</v>
      </c>
      <c r="E1356" s="119">
        <v>4.1666666666666664E-2</v>
      </c>
      <c r="F1356" s="119">
        <v>6.25E-2</v>
      </c>
      <c r="G1356" s="115">
        <f t="shared" si="64"/>
        <v>3</v>
      </c>
      <c r="H1356" s="116" t="str" cm="1">
        <f t="array" ref="H1356">_xlfn.IFS((G1356&gt;=2)*(G1356&lt;=6), "Weekday", G1356=7, "Saturday", G1356=1, "Sunday")</f>
        <v>Weekday</v>
      </c>
      <c r="I1356" s="116">
        <f t="shared" si="65"/>
        <v>8</v>
      </c>
      <c r="J1356" s="116" t="str">
        <f t="shared" si="63"/>
        <v>High season</v>
      </c>
      <c r="K1356" s="117" t="str" cm="1">
        <f t="array" ref="K1356">_xlfn.IFS(AND(H1356="Weekday", J1356="High season"), VLOOKUP(B1356, high_weekday, 2, 0),
    AND(H1356="Saturday", J1356="High season"), VLOOKUP(B1356, high_saturday, 2, 0),
    AND(H1356="Sunday", J1356="High season"), VLOOKUP(B1356, high_sunday, 2, 0),
    AND(H1356="Weekday", J1356="Low season"), VLOOKUP(B1356, low_weekdays, 2, 0),
    AND(H1356="Saturday", J1356="Low season"), VLOOKUP(B1356, low_saturday, 2, 0),
    AND(H1356="Sunday", J1356="Low season"), VLOOKUP(B1356, low_sunday, 2, 0),
    TRUE, "error")</f>
        <v>Off-peak</v>
      </c>
    </row>
    <row r="1357" spans="1:11" x14ac:dyDescent="0.25">
      <c r="A1357" s="111">
        <v>45167</v>
      </c>
      <c r="B1357" s="86">
        <v>8.3333333333333301E-2</v>
      </c>
      <c r="C1357" s="91">
        <v>34</v>
      </c>
      <c r="D1357" s="118">
        <v>4</v>
      </c>
      <c r="E1357" s="119">
        <v>6.25E-2</v>
      </c>
      <c r="F1357" s="119">
        <v>8.3333333333333301E-2</v>
      </c>
      <c r="G1357" s="115">
        <f t="shared" si="64"/>
        <v>3</v>
      </c>
      <c r="H1357" s="116" t="str" cm="1">
        <f t="array" ref="H1357">_xlfn.IFS((G1357&gt;=2)*(G1357&lt;=6), "Weekday", G1357=7, "Saturday", G1357=1, "Sunday")</f>
        <v>Weekday</v>
      </c>
      <c r="I1357" s="116">
        <f t="shared" si="65"/>
        <v>8</v>
      </c>
      <c r="J1357" s="116" t="str">
        <f t="shared" si="63"/>
        <v>High season</v>
      </c>
      <c r="K1357" s="117" t="str" cm="1">
        <f t="array" ref="K1357">_xlfn.IFS(AND(H1357="Weekday", J1357="High season"), VLOOKUP(B1357, high_weekday, 2, 0),
    AND(H1357="Saturday", J1357="High season"), VLOOKUP(B1357, high_saturday, 2, 0),
    AND(H1357="Sunday", J1357="High season"), VLOOKUP(B1357, high_sunday, 2, 0),
    AND(H1357="Weekday", J1357="Low season"), VLOOKUP(B1357, low_weekdays, 2, 0),
    AND(H1357="Saturday", J1357="Low season"), VLOOKUP(B1357, low_saturday, 2, 0),
    AND(H1357="Sunday", J1357="Low season"), VLOOKUP(B1357, low_sunday, 2, 0),
    TRUE, "error")</f>
        <v>Off-peak</v>
      </c>
    </row>
    <row r="1358" spans="1:11" x14ac:dyDescent="0.25">
      <c r="A1358" s="111">
        <v>45167</v>
      </c>
      <c r="B1358" s="86">
        <v>0.104166666666667</v>
      </c>
      <c r="C1358" s="91">
        <v>67</v>
      </c>
      <c r="D1358" s="118">
        <v>5</v>
      </c>
      <c r="E1358" s="119">
        <v>8.3333333333333301E-2</v>
      </c>
      <c r="F1358" s="119">
        <v>0.104166666666667</v>
      </c>
      <c r="G1358" s="115">
        <f t="shared" si="64"/>
        <v>3</v>
      </c>
      <c r="H1358" s="116" t="str" cm="1">
        <f t="array" ref="H1358">_xlfn.IFS((G1358&gt;=2)*(G1358&lt;=6), "Weekday", G1358=7, "Saturday", G1358=1, "Sunday")</f>
        <v>Weekday</v>
      </c>
      <c r="I1358" s="116">
        <f t="shared" si="65"/>
        <v>8</v>
      </c>
      <c r="J1358" s="116" t="str">
        <f t="shared" si="63"/>
        <v>High season</v>
      </c>
      <c r="K1358" s="117" t="str" cm="1">
        <f t="array" ref="K1358">_xlfn.IFS(AND(H1358="Weekday", J1358="High season"), VLOOKUP(B1358, high_weekday, 2, 0),
    AND(H1358="Saturday", J1358="High season"), VLOOKUP(B1358, high_saturday, 2, 0),
    AND(H1358="Sunday", J1358="High season"), VLOOKUP(B1358, high_sunday, 2, 0),
    AND(H1358="Weekday", J1358="Low season"), VLOOKUP(B1358, low_weekdays, 2, 0),
    AND(H1358="Saturday", J1358="Low season"), VLOOKUP(B1358, low_saturday, 2, 0),
    AND(H1358="Sunday", J1358="Low season"), VLOOKUP(B1358, low_sunday, 2, 0),
    TRUE, "error")</f>
        <v>Off-peak</v>
      </c>
    </row>
    <row r="1359" spans="1:11" x14ac:dyDescent="0.25">
      <c r="A1359" s="111">
        <v>45167</v>
      </c>
      <c r="B1359" s="86">
        <v>0.125</v>
      </c>
      <c r="C1359" s="91">
        <v>26</v>
      </c>
      <c r="D1359" s="118">
        <v>6</v>
      </c>
      <c r="E1359" s="119">
        <v>0.104166666666667</v>
      </c>
      <c r="F1359" s="119">
        <v>0.125</v>
      </c>
      <c r="G1359" s="115">
        <f t="shared" si="64"/>
        <v>3</v>
      </c>
      <c r="H1359" s="116" t="str" cm="1">
        <f t="array" ref="H1359">_xlfn.IFS((G1359&gt;=2)*(G1359&lt;=6), "Weekday", G1359=7, "Saturday", G1359=1, "Sunday")</f>
        <v>Weekday</v>
      </c>
      <c r="I1359" s="116">
        <f t="shared" si="65"/>
        <v>8</v>
      </c>
      <c r="J1359" s="116" t="str">
        <f t="shared" si="63"/>
        <v>High season</v>
      </c>
      <c r="K1359" s="117" t="str" cm="1">
        <f t="array" ref="K1359">_xlfn.IFS(AND(H1359="Weekday", J1359="High season"), VLOOKUP(B1359, high_weekday, 2, 0),
    AND(H1359="Saturday", J1359="High season"), VLOOKUP(B1359, high_saturday, 2, 0),
    AND(H1359="Sunday", J1359="High season"), VLOOKUP(B1359, high_sunday, 2, 0),
    AND(H1359="Weekday", J1359="Low season"), VLOOKUP(B1359, low_weekdays, 2, 0),
    AND(H1359="Saturday", J1359="Low season"), VLOOKUP(B1359, low_saturday, 2, 0),
    AND(H1359="Sunday", J1359="Low season"), VLOOKUP(B1359, low_sunday, 2, 0),
    TRUE, "error")</f>
        <v>Off-peak</v>
      </c>
    </row>
    <row r="1360" spans="1:11" x14ac:dyDescent="0.25">
      <c r="A1360" s="111">
        <v>45167</v>
      </c>
      <c r="B1360" s="86">
        <v>0.14583333333333301</v>
      </c>
      <c r="C1360" s="91">
        <v>22</v>
      </c>
      <c r="D1360" s="118">
        <v>7</v>
      </c>
      <c r="E1360" s="119">
        <v>0.125</v>
      </c>
      <c r="F1360" s="119">
        <v>0.14583333333333301</v>
      </c>
      <c r="G1360" s="115">
        <f t="shared" si="64"/>
        <v>3</v>
      </c>
      <c r="H1360" s="116" t="str" cm="1">
        <f t="array" ref="H1360">_xlfn.IFS((G1360&gt;=2)*(G1360&lt;=6), "Weekday", G1360=7, "Saturday", G1360=1, "Sunday")</f>
        <v>Weekday</v>
      </c>
      <c r="I1360" s="116">
        <f t="shared" si="65"/>
        <v>8</v>
      </c>
      <c r="J1360" s="116" t="str">
        <f t="shared" si="63"/>
        <v>High season</v>
      </c>
      <c r="K1360" s="117" t="str" cm="1">
        <f t="array" ref="K1360">_xlfn.IFS(AND(H1360="Weekday", J1360="High season"), VLOOKUP(B1360, high_weekday, 2, 0),
    AND(H1360="Saturday", J1360="High season"), VLOOKUP(B1360, high_saturday, 2, 0),
    AND(H1360="Sunday", J1360="High season"), VLOOKUP(B1360, high_sunday, 2, 0),
    AND(H1360="Weekday", J1360="Low season"), VLOOKUP(B1360, low_weekdays, 2, 0),
    AND(H1360="Saturday", J1360="Low season"), VLOOKUP(B1360, low_saturday, 2, 0),
    AND(H1360="Sunday", J1360="Low season"), VLOOKUP(B1360, low_sunday, 2, 0),
    TRUE, "error")</f>
        <v>Off-peak</v>
      </c>
    </row>
    <row r="1361" spans="1:11" x14ac:dyDescent="0.25">
      <c r="A1361" s="111">
        <v>45167</v>
      </c>
      <c r="B1361" s="86">
        <v>0.16666666666666699</v>
      </c>
      <c r="C1361" s="91">
        <v>69</v>
      </c>
      <c r="D1361" s="118">
        <v>8</v>
      </c>
      <c r="E1361" s="119">
        <v>0.14583333333333301</v>
      </c>
      <c r="F1361" s="119">
        <v>0.16666666666666699</v>
      </c>
      <c r="G1361" s="115">
        <f t="shared" si="64"/>
        <v>3</v>
      </c>
      <c r="H1361" s="116" t="str" cm="1">
        <f t="array" ref="H1361">_xlfn.IFS((G1361&gt;=2)*(G1361&lt;=6), "Weekday", G1361=7, "Saturday", G1361=1, "Sunday")</f>
        <v>Weekday</v>
      </c>
      <c r="I1361" s="116">
        <f t="shared" si="65"/>
        <v>8</v>
      </c>
      <c r="J1361" s="116" t="str">
        <f t="shared" si="63"/>
        <v>High season</v>
      </c>
      <c r="K1361" s="117" t="str" cm="1">
        <f t="array" ref="K1361">_xlfn.IFS(AND(H1361="Weekday", J1361="High season"), VLOOKUP(B1361, high_weekday, 2, 0),
    AND(H1361="Saturday", J1361="High season"), VLOOKUP(B1361, high_saturday, 2, 0),
    AND(H1361="Sunday", J1361="High season"), VLOOKUP(B1361, high_sunday, 2, 0),
    AND(H1361="Weekday", J1361="Low season"), VLOOKUP(B1361, low_weekdays, 2, 0),
    AND(H1361="Saturday", J1361="Low season"), VLOOKUP(B1361, low_saturday, 2, 0),
    AND(H1361="Sunday", J1361="Low season"), VLOOKUP(B1361, low_sunday, 2, 0),
    TRUE, "error")</f>
        <v>Off-peak</v>
      </c>
    </row>
    <row r="1362" spans="1:11" x14ac:dyDescent="0.25">
      <c r="A1362" s="111">
        <v>45167</v>
      </c>
      <c r="B1362" s="86">
        <v>0.1875</v>
      </c>
      <c r="C1362" s="91">
        <v>88</v>
      </c>
      <c r="D1362" s="118">
        <v>9</v>
      </c>
      <c r="E1362" s="119">
        <v>0.16666666666666699</v>
      </c>
      <c r="F1362" s="119">
        <v>0.1875</v>
      </c>
      <c r="G1362" s="115">
        <f t="shared" si="64"/>
        <v>3</v>
      </c>
      <c r="H1362" s="116" t="str" cm="1">
        <f t="array" ref="H1362">_xlfn.IFS((G1362&gt;=2)*(G1362&lt;=6), "Weekday", G1362=7, "Saturday", G1362=1, "Sunday")</f>
        <v>Weekday</v>
      </c>
      <c r="I1362" s="116">
        <f t="shared" si="65"/>
        <v>8</v>
      </c>
      <c r="J1362" s="116" t="str">
        <f t="shared" si="63"/>
        <v>High season</v>
      </c>
      <c r="K1362" s="117" t="str" cm="1">
        <f t="array" ref="K1362">_xlfn.IFS(AND(H1362="Weekday", J1362="High season"), VLOOKUP(B1362, high_weekday, 2, 0),
    AND(H1362="Saturday", J1362="High season"), VLOOKUP(B1362, high_saturday, 2, 0),
    AND(H1362="Sunday", J1362="High season"), VLOOKUP(B1362, high_sunday, 2, 0),
    AND(H1362="Weekday", J1362="Low season"), VLOOKUP(B1362, low_weekdays, 2, 0),
    AND(H1362="Saturday", J1362="Low season"), VLOOKUP(B1362, low_saturday, 2, 0),
    AND(H1362="Sunday", J1362="Low season"), VLOOKUP(B1362, low_sunday, 2, 0),
    TRUE, "error")</f>
        <v>Off-peak</v>
      </c>
    </row>
    <row r="1363" spans="1:11" x14ac:dyDescent="0.25">
      <c r="A1363" s="111">
        <v>45167</v>
      </c>
      <c r="B1363" s="86">
        <v>0.20833333333333301</v>
      </c>
      <c r="C1363" s="91">
        <v>15</v>
      </c>
      <c r="D1363" s="118">
        <v>10</v>
      </c>
      <c r="E1363" s="119">
        <v>0.1875</v>
      </c>
      <c r="F1363" s="119">
        <v>0.20833333333333301</v>
      </c>
      <c r="G1363" s="115">
        <f t="shared" si="64"/>
        <v>3</v>
      </c>
      <c r="H1363" s="116" t="str" cm="1">
        <f t="array" ref="H1363">_xlfn.IFS((G1363&gt;=2)*(G1363&lt;=6), "Weekday", G1363=7, "Saturday", G1363=1, "Sunday")</f>
        <v>Weekday</v>
      </c>
      <c r="I1363" s="116">
        <f t="shared" si="65"/>
        <v>8</v>
      </c>
      <c r="J1363" s="116" t="str">
        <f t="shared" si="63"/>
        <v>High season</v>
      </c>
      <c r="K1363" s="117" t="str" cm="1">
        <f t="array" ref="K1363">_xlfn.IFS(AND(H1363="Weekday", J1363="High season"), VLOOKUP(B1363, high_weekday, 2, 0),
    AND(H1363="Saturday", J1363="High season"), VLOOKUP(B1363, high_saturday, 2, 0),
    AND(H1363="Sunday", J1363="High season"), VLOOKUP(B1363, high_sunday, 2, 0),
    AND(H1363="Weekday", J1363="Low season"), VLOOKUP(B1363, low_weekdays, 2, 0),
    AND(H1363="Saturday", J1363="Low season"), VLOOKUP(B1363, low_saturday, 2, 0),
    AND(H1363="Sunday", J1363="Low season"), VLOOKUP(B1363, low_sunday, 2, 0),
    TRUE, "error")</f>
        <v>Off-peak</v>
      </c>
    </row>
    <row r="1364" spans="1:11" x14ac:dyDescent="0.25">
      <c r="A1364" s="111">
        <v>45167</v>
      </c>
      <c r="B1364" s="86">
        <v>0.22916666666666699</v>
      </c>
      <c r="C1364" s="91">
        <v>22</v>
      </c>
      <c r="D1364" s="118">
        <v>11</v>
      </c>
      <c r="E1364" s="119">
        <v>0.20833333333333301</v>
      </c>
      <c r="F1364" s="119">
        <v>0.22916666666666699</v>
      </c>
      <c r="G1364" s="115">
        <f t="shared" si="64"/>
        <v>3</v>
      </c>
      <c r="H1364" s="116" t="str" cm="1">
        <f t="array" ref="H1364">_xlfn.IFS((G1364&gt;=2)*(G1364&lt;=6), "Weekday", G1364=7, "Saturday", G1364=1, "Sunday")</f>
        <v>Weekday</v>
      </c>
      <c r="I1364" s="116">
        <f t="shared" si="65"/>
        <v>8</v>
      </c>
      <c r="J1364" s="116" t="str">
        <f t="shared" si="63"/>
        <v>High season</v>
      </c>
      <c r="K1364" s="117" t="str" cm="1">
        <f t="array" ref="K1364">_xlfn.IFS(AND(H1364="Weekday", J1364="High season"), VLOOKUP(B1364, high_weekday, 2, 0),
    AND(H1364="Saturday", J1364="High season"), VLOOKUP(B1364, high_saturday, 2, 0),
    AND(H1364="Sunday", J1364="High season"), VLOOKUP(B1364, high_sunday, 2, 0),
    AND(H1364="Weekday", J1364="Low season"), VLOOKUP(B1364, low_weekdays, 2, 0),
    AND(H1364="Saturday", J1364="Low season"), VLOOKUP(B1364, low_saturday, 2, 0),
    AND(H1364="Sunday", J1364="Low season"), VLOOKUP(B1364, low_sunday, 2, 0),
    TRUE, "error")</f>
        <v>Off-peak</v>
      </c>
    </row>
    <row r="1365" spans="1:11" x14ac:dyDescent="0.25">
      <c r="A1365" s="111">
        <v>45167</v>
      </c>
      <c r="B1365" s="86">
        <v>0.25</v>
      </c>
      <c r="C1365" s="91">
        <v>20</v>
      </c>
      <c r="D1365" s="118">
        <v>12</v>
      </c>
      <c r="E1365" s="119">
        <v>0.22916666666666699</v>
      </c>
      <c r="F1365" s="119">
        <v>0.25</v>
      </c>
      <c r="G1365" s="115">
        <f t="shared" si="64"/>
        <v>3</v>
      </c>
      <c r="H1365" s="116" t="str" cm="1">
        <f t="array" ref="H1365">_xlfn.IFS((G1365&gt;=2)*(G1365&lt;=6), "Weekday", G1365=7, "Saturday", G1365=1, "Sunday")</f>
        <v>Weekday</v>
      </c>
      <c r="I1365" s="116">
        <f t="shared" si="65"/>
        <v>8</v>
      </c>
      <c r="J1365" s="116" t="str">
        <f t="shared" si="63"/>
        <v>High season</v>
      </c>
      <c r="K1365" s="117" t="str" cm="1">
        <f t="array" ref="K1365">_xlfn.IFS(AND(H1365="Weekday", J1365="High season"), VLOOKUP(B1365, high_weekday, 2, 0),
    AND(H1365="Saturday", J1365="High season"), VLOOKUP(B1365, high_saturday, 2, 0),
    AND(H1365="Sunday", J1365="High season"), VLOOKUP(B1365, high_sunday, 2, 0),
    AND(H1365="Weekday", J1365="Low season"), VLOOKUP(B1365, low_weekdays, 2, 0),
    AND(H1365="Saturday", J1365="Low season"), VLOOKUP(B1365, low_saturday, 2, 0),
    AND(H1365="Sunday", J1365="Low season"), VLOOKUP(B1365, low_sunday, 2, 0),
    TRUE, "error")</f>
        <v>Off-peak</v>
      </c>
    </row>
    <row r="1366" spans="1:11" x14ac:dyDescent="0.25">
      <c r="A1366" s="111">
        <v>45167</v>
      </c>
      <c r="B1366" s="86">
        <v>0.27083333333333298</v>
      </c>
      <c r="C1366" s="91">
        <v>93</v>
      </c>
      <c r="D1366" s="118">
        <v>13</v>
      </c>
      <c r="E1366" s="119">
        <v>0.25</v>
      </c>
      <c r="F1366" s="119">
        <v>0.27083333333333298</v>
      </c>
      <c r="G1366" s="115">
        <f t="shared" si="64"/>
        <v>3</v>
      </c>
      <c r="H1366" s="116" t="str" cm="1">
        <f t="array" ref="H1366">_xlfn.IFS((G1366&gt;=2)*(G1366&lt;=6), "Weekday", G1366=7, "Saturday", G1366=1, "Sunday")</f>
        <v>Weekday</v>
      </c>
      <c r="I1366" s="116">
        <f t="shared" si="65"/>
        <v>8</v>
      </c>
      <c r="J1366" s="116" t="str">
        <f t="shared" si="63"/>
        <v>High season</v>
      </c>
      <c r="K1366" s="117" t="str" cm="1">
        <f t="array" ref="K1366">_xlfn.IFS(AND(H1366="Weekday", J1366="High season"), VLOOKUP(B1366, high_weekday, 2, 0),
    AND(H1366="Saturday", J1366="High season"), VLOOKUP(B1366, high_saturday, 2, 0),
    AND(H1366="Sunday", J1366="High season"), VLOOKUP(B1366, high_sunday, 2, 0),
    AND(H1366="Weekday", J1366="Low season"), VLOOKUP(B1366, low_weekdays, 2, 0),
    AND(H1366="Saturday", J1366="Low season"), VLOOKUP(B1366, low_saturday, 2, 0),
    AND(H1366="Sunday", J1366="Low season"), VLOOKUP(B1366, low_sunday, 2, 0),
    TRUE, "error")</f>
        <v>Peak</v>
      </c>
    </row>
    <row r="1367" spans="1:11" x14ac:dyDescent="0.25">
      <c r="A1367" s="111">
        <v>45167</v>
      </c>
      <c r="B1367" s="86">
        <v>0.29166666666666702</v>
      </c>
      <c r="C1367" s="91">
        <v>95</v>
      </c>
      <c r="D1367" s="118">
        <v>14</v>
      </c>
      <c r="E1367" s="119">
        <v>0.27083333333333298</v>
      </c>
      <c r="F1367" s="119">
        <v>0.29166666666666702</v>
      </c>
      <c r="G1367" s="115">
        <f t="shared" si="64"/>
        <v>3</v>
      </c>
      <c r="H1367" s="116" t="str" cm="1">
        <f t="array" ref="H1367">_xlfn.IFS((G1367&gt;=2)*(G1367&lt;=6), "Weekday", G1367=7, "Saturday", G1367=1, "Sunday")</f>
        <v>Weekday</v>
      </c>
      <c r="I1367" s="116">
        <f t="shared" si="65"/>
        <v>8</v>
      </c>
      <c r="J1367" s="116" t="str">
        <f t="shared" si="63"/>
        <v>High season</v>
      </c>
      <c r="K1367" s="117" t="str" cm="1">
        <f t="array" ref="K1367">_xlfn.IFS(AND(H1367="Weekday", J1367="High season"), VLOOKUP(B1367, high_weekday, 2, 0),
    AND(H1367="Saturday", J1367="High season"), VLOOKUP(B1367, high_saturday, 2, 0),
    AND(H1367="Sunday", J1367="High season"), VLOOKUP(B1367, high_sunday, 2, 0),
    AND(H1367="Weekday", J1367="Low season"), VLOOKUP(B1367, low_weekdays, 2, 0),
    AND(H1367="Saturday", J1367="Low season"), VLOOKUP(B1367, low_saturday, 2, 0),
    AND(H1367="Sunday", J1367="Low season"), VLOOKUP(B1367, low_sunday, 2, 0),
    TRUE, "error")</f>
        <v>Peak</v>
      </c>
    </row>
    <row r="1368" spans="1:11" x14ac:dyDescent="0.25">
      <c r="A1368" s="111">
        <v>45167</v>
      </c>
      <c r="B1368" s="86">
        <v>0.3125</v>
      </c>
      <c r="C1368" s="91">
        <v>89</v>
      </c>
      <c r="D1368" s="118">
        <v>15</v>
      </c>
      <c r="E1368" s="119">
        <v>0.29166666666666702</v>
      </c>
      <c r="F1368" s="119">
        <v>0.3125</v>
      </c>
      <c r="G1368" s="115">
        <f t="shared" si="64"/>
        <v>3</v>
      </c>
      <c r="H1368" s="116" t="str" cm="1">
        <f t="array" ref="H1368">_xlfn.IFS((G1368&gt;=2)*(G1368&lt;=6), "Weekday", G1368=7, "Saturday", G1368=1, "Sunday")</f>
        <v>Weekday</v>
      </c>
      <c r="I1368" s="116">
        <f t="shared" si="65"/>
        <v>8</v>
      </c>
      <c r="J1368" s="116" t="str">
        <f t="shared" si="63"/>
        <v>High season</v>
      </c>
      <c r="K1368" s="117" t="str" cm="1">
        <f t="array" ref="K1368">_xlfn.IFS(AND(H1368="Weekday", J1368="High season"), VLOOKUP(B1368, high_weekday, 2, 0),
    AND(H1368="Saturday", J1368="High season"), VLOOKUP(B1368, high_saturday, 2, 0),
    AND(H1368="Sunday", J1368="High season"), VLOOKUP(B1368, high_sunday, 2, 0),
    AND(H1368="Weekday", J1368="Low season"), VLOOKUP(B1368, low_weekdays, 2, 0),
    AND(H1368="Saturday", J1368="Low season"), VLOOKUP(B1368, low_saturday, 2, 0),
    AND(H1368="Sunday", J1368="Low season"), VLOOKUP(B1368, low_sunday, 2, 0),
    TRUE, "error")</f>
        <v>Peak</v>
      </c>
    </row>
    <row r="1369" spans="1:11" x14ac:dyDescent="0.25">
      <c r="A1369" s="111">
        <v>45167</v>
      </c>
      <c r="B1369" s="86">
        <v>0.33333333333333298</v>
      </c>
      <c r="C1369" s="91">
        <v>86</v>
      </c>
      <c r="D1369" s="118">
        <v>16</v>
      </c>
      <c r="E1369" s="119">
        <v>0.3125</v>
      </c>
      <c r="F1369" s="119">
        <v>0.33333333333333298</v>
      </c>
      <c r="G1369" s="115">
        <f t="shared" si="64"/>
        <v>3</v>
      </c>
      <c r="H1369" s="116" t="str" cm="1">
        <f t="array" ref="H1369">_xlfn.IFS((G1369&gt;=2)*(G1369&lt;=6), "Weekday", G1369=7, "Saturday", G1369=1, "Sunday")</f>
        <v>Weekday</v>
      </c>
      <c r="I1369" s="116">
        <f t="shared" si="65"/>
        <v>8</v>
      </c>
      <c r="J1369" s="116" t="str">
        <f t="shared" si="63"/>
        <v>High season</v>
      </c>
      <c r="K1369" s="117" t="str" cm="1">
        <f t="array" ref="K1369">_xlfn.IFS(AND(H1369="Weekday", J1369="High season"), VLOOKUP(B1369, high_weekday, 2, 0),
    AND(H1369="Saturday", J1369="High season"), VLOOKUP(B1369, high_saturday, 2, 0),
    AND(H1369="Sunday", J1369="High season"), VLOOKUP(B1369, high_sunday, 2, 0),
    AND(H1369="Weekday", J1369="Low season"), VLOOKUP(B1369, low_weekdays, 2, 0),
    AND(H1369="Saturday", J1369="Low season"), VLOOKUP(B1369, low_saturday, 2, 0),
    AND(H1369="Sunday", J1369="Low season"), VLOOKUP(B1369, low_sunday, 2, 0),
    TRUE, "error")</f>
        <v>Peak</v>
      </c>
    </row>
    <row r="1370" spans="1:11" x14ac:dyDescent="0.25">
      <c r="A1370" s="111">
        <v>45167</v>
      </c>
      <c r="B1370" s="86">
        <v>0.35416666666666702</v>
      </c>
      <c r="C1370" s="91">
        <v>56</v>
      </c>
      <c r="D1370" s="118">
        <v>17</v>
      </c>
      <c r="E1370" s="119">
        <v>0.33333333333333298</v>
      </c>
      <c r="F1370" s="119">
        <v>0.35416666666666702</v>
      </c>
      <c r="G1370" s="115">
        <f t="shared" si="64"/>
        <v>3</v>
      </c>
      <c r="H1370" s="116" t="str" cm="1">
        <f t="array" ref="H1370">_xlfn.IFS((G1370&gt;=2)*(G1370&lt;=6), "Weekday", G1370=7, "Saturday", G1370=1, "Sunday")</f>
        <v>Weekday</v>
      </c>
      <c r="I1370" s="116">
        <f t="shared" si="65"/>
        <v>8</v>
      </c>
      <c r="J1370" s="116" t="str">
        <f t="shared" si="63"/>
        <v>High season</v>
      </c>
      <c r="K1370" s="117" t="str" cm="1">
        <f t="array" ref="K1370">_xlfn.IFS(AND(H1370="Weekday", J1370="High season"), VLOOKUP(B1370, high_weekday, 2, 0),
    AND(H1370="Saturday", J1370="High season"), VLOOKUP(B1370, high_saturday, 2, 0),
    AND(H1370="Sunday", J1370="High season"), VLOOKUP(B1370, high_sunday, 2, 0),
    AND(H1370="Weekday", J1370="Low season"), VLOOKUP(B1370, low_weekdays, 2, 0),
    AND(H1370="Saturday", J1370="Low season"), VLOOKUP(B1370, low_saturday, 2, 0),
    AND(H1370="Sunday", J1370="Low season"), VLOOKUP(B1370, low_sunday, 2, 0),
    TRUE, "error")</f>
        <v>Peak</v>
      </c>
    </row>
    <row r="1371" spans="1:11" x14ac:dyDescent="0.25">
      <c r="A1371" s="111">
        <v>45167</v>
      </c>
      <c r="B1371" s="86">
        <v>0.375</v>
      </c>
      <c r="C1371" s="91">
        <v>62</v>
      </c>
      <c r="D1371" s="118">
        <v>18</v>
      </c>
      <c r="E1371" s="119">
        <v>0.35416666666666702</v>
      </c>
      <c r="F1371" s="119">
        <v>0.375</v>
      </c>
      <c r="G1371" s="115">
        <f t="shared" si="64"/>
        <v>3</v>
      </c>
      <c r="H1371" s="116" t="str" cm="1">
        <f t="array" ref="H1371">_xlfn.IFS((G1371&gt;=2)*(G1371&lt;=6), "Weekday", G1371=7, "Saturday", G1371=1, "Sunday")</f>
        <v>Weekday</v>
      </c>
      <c r="I1371" s="116">
        <f t="shared" si="65"/>
        <v>8</v>
      </c>
      <c r="J1371" s="116" t="str">
        <f t="shared" si="63"/>
        <v>High season</v>
      </c>
      <c r="K1371" s="117" t="str" cm="1">
        <f t="array" ref="K1371">_xlfn.IFS(AND(H1371="Weekday", J1371="High season"), VLOOKUP(B1371, high_weekday, 2, 0),
    AND(H1371="Saturday", J1371="High season"), VLOOKUP(B1371, high_saturday, 2, 0),
    AND(H1371="Sunday", J1371="High season"), VLOOKUP(B1371, high_sunday, 2, 0),
    AND(H1371="Weekday", J1371="Low season"), VLOOKUP(B1371, low_weekdays, 2, 0),
    AND(H1371="Saturday", J1371="Low season"), VLOOKUP(B1371, low_saturday, 2, 0),
    AND(H1371="Sunday", J1371="Low season"), VLOOKUP(B1371, low_sunday, 2, 0),
    TRUE, "error")</f>
        <v>Peak</v>
      </c>
    </row>
    <row r="1372" spans="1:11" x14ac:dyDescent="0.25">
      <c r="A1372" s="111">
        <v>45167</v>
      </c>
      <c r="B1372" s="86">
        <v>0.39583333333333298</v>
      </c>
      <c r="C1372" s="91">
        <v>82</v>
      </c>
      <c r="D1372" s="118">
        <v>19</v>
      </c>
      <c r="E1372" s="119">
        <v>0.375</v>
      </c>
      <c r="F1372" s="119">
        <v>0.39583333333333298</v>
      </c>
      <c r="G1372" s="115">
        <f t="shared" si="64"/>
        <v>3</v>
      </c>
      <c r="H1372" s="116" t="str" cm="1">
        <f t="array" ref="H1372">_xlfn.IFS((G1372&gt;=2)*(G1372&lt;=6), "Weekday", G1372=7, "Saturday", G1372=1, "Sunday")</f>
        <v>Weekday</v>
      </c>
      <c r="I1372" s="116">
        <f t="shared" si="65"/>
        <v>8</v>
      </c>
      <c r="J1372" s="116" t="str">
        <f t="shared" si="63"/>
        <v>High season</v>
      </c>
      <c r="K1372" s="117" t="str" cm="1">
        <f t="array" ref="K1372">_xlfn.IFS(AND(H1372="Weekday", J1372="High season"), VLOOKUP(B1372, high_weekday, 2, 0),
    AND(H1372="Saturday", J1372="High season"), VLOOKUP(B1372, high_saturday, 2, 0),
    AND(H1372="Sunday", J1372="High season"), VLOOKUP(B1372, high_sunday, 2, 0),
    AND(H1372="Weekday", J1372="Low season"), VLOOKUP(B1372, low_weekdays, 2, 0),
    AND(H1372="Saturday", J1372="Low season"), VLOOKUP(B1372, low_saturday, 2, 0),
    AND(H1372="Sunday", J1372="Low season"), VLOOKUP(B1372, low_sunday, 2, 0),
    TRUE, "error")</f>
        <v>Standard</v>
      </c>
    </row>
    <row r="1373" spans="1:11" x14ac:dyDescent="0.25">
      <c r="A1373" s="111">
        <v>45167</v>
      </c>
      <c r="B1373" s="86">
        <v>0.41666666666666702</v>
      </c>
      <c r="C1373" s="91">
        <v>94</v>
      </c>
      <c r="D1373" s="118">
        <v>20</v>
      </c>
      <c r="E1373" s="119">
        <v>0.39583333333333298</v>
      </c>
      <c r="F1373" s="119">
        <v>0.41666666666666702</v>
      </c>
      <c r="G1373" s="115">
        <f t="shared" si="64"/>
        <v>3</v>
      </c>
      <c r="H1373" s="116" t="str" cm="1">
        <f t="array" ref="H1373">_xlfn.IFS((G1373&gt;=2)*(G1373&lt;=6), "Weekday", G1373=7, "Saturday", G1373=1, "Sunday")</f>
        <v>Weekday</v>
      </c>
      <c r="I1373" s="116">
        <f t="shared" si="65"/>
        <v>8</v>
      </c>
      <c r="J1373" s="116" t="str">
        <f t="shared" si="63"/>
        <v>High season</v>
      </c>
      <c r="K1373" s="117" t="str" cm="1">
        <f t="array" ref="K1373">_xlfn.IFS(AND(H1373="Weekday", J1373="High season"), VLOOKUP(B1373, high_weekday, 2, 0),
    AND(H1373="Saturday", J1373="High season"), VLOOKUP(B1373, high_saturday, 2, 0),
    AND(H1373="Sunday", J1373="High season"), VLOOKUP(B1373, high_sunday, 2, 0),
    AND(H1373="Weekday", J1373="Low season"), VLOOKUP(B1373, low_weekdays, 2, 0),
    AND(H1373="Saturday", J1373="Low season"), VLOOKUP(B1373, low_saturday, 2, 0),
    AND(H1373="Sunday", J1373="Low season"), VLOOKUP(B1373, low_sunday, 2, 0),
    TRUE, "error")</f>
        <v>Standard</v>
      </c>
    </row>
    <row r="1374" spans="1:11" x14ac:dyDescent="0.25">
      <c r="A1374" s="111">
        <v>45167</v>
      </c>
      <c r="B1374" s="86">
        <v>0.4375</v>
      </c>
      <c r="C1374" s="91">
        <v>96</v>
      </c>
      <c r="D1374" s="118">
        <v>21</v>
      </c>
      <c r="E1374" s="119">
        <v>0.41666666666666702</v>
      </c>
      <c r="F1374" s="119">
        <v>0.4375</v>
      </c>
      <c r="G1374" s="115">
        <f t="shared" si="64"/>
        <v>3</v>
      </c>
      <c r="H1374" s="116" t="str" cm="1">
        <f t="array" ref="H1374">_xlfn.IFS((G1374&gt;=2)*(G1374&lt;=6), "Weekday", G1374=7, "Saturday", G1374=1, "Sunday")</f>
        <v>Weekday</v>
      </c>
      <c r="I1374" s="116">
        <f t="shared" si="65"/>
        <v>8</v>
      </c>
      <c r="J1374" s="116" t="str">
        <f t="shared" si="63"/>
        <v>High season</v>
      </c>
      <c r="K1374" s="117" t="str" cm="1">
        <f t="array" ref="K1374">_xlfn.IFS(AND(H1374="Weekday", J1374="High season"), VLOOKUP(B1374, high_weekday, 2, 0),
    AND(H1374="Saturday", J1374="High season"), VLOOKUP(B1374, high_saturday, 2, 0),
    AND(H1374="Sunday", J1374="High season"), VLOOKUP(B1374, high_sunday, 2, 0),
    AND(H1374="Weekday", J1374="Low season"), VLOOKUP(B1374, low_weekdays, 2, 0),
    AND(H1374="Saturday", J1374="Low season"), VLOOKUP(B1374, low_saturday, 2, 0),
    AND(H1374="Sunday", J1374="Low season"), VLOOKUP(B1374, low_sunday, 2, 0),
    TRUE, "error")</f>
        <v>Standard</v>
      </c>
    </row>
    <row r="1375" spans="1:11" x14ac:dyDescent="0.25">
      <c r="A1375" s="111">
        <v>45167</v>
      </c>
      <c r="B1375" s="86">
        <v>0.45833333333333298</v>
      </c>
      <c r="C1375" s="91">
        <v>100</v>
      </c>
      <c r="D1375" s="118">
        <v>22</v>
      </c>
      <c r="E1375" s="119">
        <v>0.4375</v>
      </c>
      <c r="F1375" s="119">
        <v>0.45833333333333298</v>
      </c>
      <c r="G1375" s="115">
        <f t="shared" si="64"/>
        <v>3</v>
      </c>
      <c r="H1375" s="116" t="str" cm="1">
        <f t="array" ref="H1375">_xlfn.IFS((G1375&gt;=2)*(G1375&lt;=6), "Weekday", G1375=7, "Saturday", G1375=1, "Sunday")</f>
        <v>Weekday</v>
      </c>
      <c r="I1375" s="116">
        <f t="shared" si="65"/>
        <v>8</v>
      </c>
      <c r="J1375" s="116" t="str">
        <f t="shared" si="63"/>
        <v>High season</v>
      </c>
      <c r="K1375" s="117" t="str" cm="1">
        <f t="array" ref="K1375">_xlfn.IFS(AND(H1375="Weekday", J1375="High season"), VLOOKUP(B1375, high_weekday, 2, 0),
    AND(H1375="Saturday", J1375="High season"), VLOOKUP(B1375, high_saturday, 2, 0),
    AND(H1375="Sunday", J1375="High season"), VLOOKUP(B1375, high_sunday, 2, 0),
    AND(H1375="Weekday", J1375="Low season"), VLOOKUP(B1375, low_weekdays, 2, 0),
    AND(H1375="Saturday", J1375="Low season"), VLOOKUP(B1375, low_saturday, 2, 0),
    AND(H1375="Sunday", J1375="Low season"), VLOOKUP(B1375, low_sunday, 2, 0),
    TRUE, "error")</f>
        <v>Standard</v>
      </c>
    </row>
    <row r="1376" spans="1:11" x14ac:dyDescent="0.25">
      <c r="A1376" s="111">
        <v>45167</v>
      </c>
      <c r="B1376" s="86">
        <v>0.47916666666666702</v>
      </c>
      <c r="C1376" s="91">
        <v>25</v>
      </c>
      <c r="D1376" s="118">
        <v>23</v>
      </c>
      <c r="E1376" s="119">
        <v>0.45833333333333298</v>
      </c>
      <c r="F1376" s="119">
        <v>0.47916666666666702</v>
      </c>
      <c r="G1376" s="115">
        <f t="shared" si="64"/>
        <v>3</v>
      </c>
      <c r="H1376" s="116" t="str" cm="1">
        <f t="array" ref="H1376">_xlfn.IFS((G1376&gt;=2)*(G1376&lt;=6), "Weekday", G1376=7, "Saturday", G1376=1, "Sunday")</f>
        <v>Weekday</v>
      </c>
      <c r="I1376" s="116">
        <f t="shared" si="65"/>
        <v>8</v>
      </c>
      <c r="J1376" s="116" t="str">
        <f t="shared" si="63"/>
        <v>High season</v>
      </c>
      <c r="K1376" s="117" t="str" cm="1">
        <f t="array" ref="K1376">_xlfn.IFS(AND(H1376="Weekday", J1376="High season"), VLOOKUP(B1376, high_weekday, 2, 0),
    AND(H1376="Saturday", J1376="High season"), VLOOKUP(B1376, high_saturday, 2, 0),
    AND(H1376="Sunday", J1376="High season"), VLOOKUP(B1376, high_sunday, 2, 0),
    AND(H1376="Weekday", J1376="Low season"), VLOOKUP(B1376, low_weekdays, 2, 0),
    AND(H1376="Saturday", J1376="Low season"), VLOOKUP(B1376, low_saturday, 2, 0),
    AND(H1376="Sunday", J1376="Low season"), VLOOKUP(B1376, low_sunday, 2, 0),
    TRUE, "error")</f>
        <v>Standard</v>
      </c>
    </row>
    <row r="1377" spans="1:11" x14ac:dyDescent="0.25">
      <c r="A1377" s="111">
        <v>45167</v>
      </c>
      <c r="B1377" s="86">
        <v>0.5</v>
      </c>
      <c r="C1377" s="91">
        <v>84</v>
      </c>
      <c r="D1377" s="118">
        <v>24</v>
      </c>
      <c r="E1377" s="119">
        <v>0.47916666666666702</v>
      </c>
      <c r="F1377" s="119">
        <v>0.5</v>
      </c>
      <c r="G1377" s="115">
        <f t="shared" si="64"/>
        <v>3</v>
      </c>
      <c r="H1377" s="116" t="str" cm="1">
        <f t="array" ref="H1377">_xlfn.IFS((G1377&gt;=2)*(G1377&lt;=6), "Weekday", G1377=7, "Saturday", G1377=1, "Sunday")</f>
        <v>Weekday</v>
      </c>
      <c r="I1377" s="116">
        <f t="shared" si="65"/>
        <v>8</v>
      </c>
      <c r="J1377" s="116" t="str">
        <f t="shared" si="63"/>
        <v>High season</v>
      </c>
      <c r="K1377" s="117" t="str" cm="1">
        <f t="array" ref="K1377">_xlfn.IFS(AND(H1377="Weekday", J1377="High season"), VLOOKUP(B1377, high_weekday, 2, 0),
    AND(H1377="Saturday", J1377="High season"), VLOOKUP(B1377, high_saturday, 2, 0),
    AND(H1377="Sunday", J1377="High season"), VLOOKUP(B1377, high_sunday, 2, 0),
    AND(H1377="Weekday", J1377="Low season"), VLOOKUP(B1377, low_weekdays, 2, 0),
    AND(H1377="Saturday", J1377="Low season"), VLOOKUP(B1377, low_saturday, 2, 0),
    AND(H1377="Sunday", J1377="Low season"), VLOOKUP(B1377, low_sunday, 2, 0),
    TRUE, "error")</f>
        <v>Standard</v>
      </c>
    </row>
    <row r="1378" spans="1:11" x14ac:dyDescent="0.25">
      <c r="A1378" s="111">
        <v>45167</v>
      </c>
      <c r="B1378" s="86">
        <v>0.52083333333333304</v>
      </c>
      <c r="C1378" s="91">
        <v>94</v>
      </c>
      <c r="D1378" s="118">
        <v>25</v>
      </c>
      <c r="E1378" s="119">
        <v>0.5</v>
      </c>
      <c r="F1378" s="119">
        <v>0.52083333333333304</v>
      </c>
      <c r="G1378" s="115">
        <f t="shared" si="64"/>
        <v>3</v>
      </c>
      <c r="H1378" s="116" t="str" cm="1">
        <f t="array" ref="H1378">_xlfn.IFS((G1378&gt;=2)*(G1378&lt;=6), "Weekday", G1378=7, "Saturday", G1378=1, "Sunday")</f>
        <v>Weekday</v>
      </c>
      <c r="I1378" s="116">
        <f t="shared" si="65"/>
        <v>8</v>
      </c>
      <c r="J1378" s="116" t="str">
        <f t="shared" si="63"/>
        <v>High season</v>
      </c>
      <c r="K1378" s="117" t="str" cm="1">
        <f t="array" ref="K1378">_xlfn.IFS(AND(H1378="Weekday", J1378="High season"), VLOOKUP(B1378, high_weekday, 2, 0),
    AND(H1378="Saturday", J1378="High season"), VLOOKUP(B1378, high_saturday, 2, 0),
    AND(H1378="Sunday", J1378="High season"), VLOOKUP(B1378, high_sunday, 2, 0),
    AND(H1378="Weekday", J1378="Low season"), VLOOKUP(B1378, low_weekdays, 2, 0),
    AND(H1378="Saturday", J1378="Low season"), VLOOKUP(B1378, low_saturday, 2, 0),
    AND(H1378="Sunday", J1378="Low season"), VLOOKUP(B1378, low_sunday, 2, 0),
    TRUE, "error")</f>
        <v>Standard</v>
      </c>
    </row>
    <row r="1379" spans="1:11" x14ac:dyDescent="0.25">
      <c r="A1379" s="111">
        <v>45167</v>
      </c>
      <c r="B1379" s="86">
        <v>0.54166666666666696</v>
      </c>
      <c r="C1379" s="91">
        <v>83</v>
      </c>
      <c r="D1379" s="118">
        <v>26</v>
      </c>
      <c r="E1379" s="119">
        <v>0.52083333333333304</v>
      </c>
      <c r="F1379" s="119">
        <v>0.54166666666666696</v>
      </c>
      <c r="G1379" s="115">
        <f t="shared" si="64"/>
        <v>3</v>
      </c>
      <c r="H1379" s="116" t="str" cm="1">
        <f t="array" ref="H1379">_xlfn.IFS((G1379&gt;=2)*(G1379&lt;=6), "Weekday", G1379=7, "Saturday", G1379=1, "Sunday")</f>
        <v>Weekday</v>
      </c>
      <c r="I1379" s="116">
        <f t="shared" si="65"/>
        <v>8</v>
      </c>
      <c r="J1379" s="116" t="str">
        <f t="shared" si="63"/>
        <v>High season</v>
      </c>
      <c r="K1379" s="117" t="str" cm="1">
        <f t="array" ref="K1379">_xlfn.IFS(AND(H1379="Weekday", J1379="High season"), VLOOKUP(B1379, high_weekday, 2, 0),
    AND(H1379="Saturday", J1379="High season"), VLOOKUP(B1379, high_saturday, 2, 0),
    AND(H1379="Sunday", J1379="High season"), VLOOKUP(B1379, high_sunday, 2, 0),
    AND(H1379="Weekday", J1379="Low season"), VLOOKUP(B1379, low_weekdays, 2, 0),
    AND(H1379="Saturday", J1379="Low season"), VLOOKUP(B1379, low_saturday, 2, 0),
    AND(H1379="Sunday", J1379="Low season"), VLOOKUP(B1379, low_sunday, 2, 0),
    TRUE, "error")</f>
        <v>Standard</v>
      </c>
    </row>
    <row r="1380" spans="1:11" x14ac:dyDescent="0.25">
      <c r="A1380" s="111">
        <v>45167</v>
      </c>
      <c r="B1380" s="86">
        <v>0.5625</v>
      </c>
      <c r="C1380" s="91">
        <v>73</v>
      </c>
      <c r="D1380" s="118">
        <v>27</v>
      </c>
      <c r="E1380" s="119">
        <v>0.54166666666666696</v>
      </c>
      <c r="F1380" s="119">
        <v>0.5625</v>
      </c>
      <c r="G1380" s="115">
        <f t="shared" si="64"/>
        <v>3</v>
      </c>
      <c r="H1380" s="116" t="str" cm="1">
        <f t="array" ref="H1380">_xlfn.IFS((G1380&gt;=2)*(G1380&lt;=6), "Weekday", G1380=7, "Saturday", G1380=1, "Sunday")</f>
        <v>Weekday</v>
      </c>
      <c r="I1380" s="116">
        <f t="shared" si="65"/>
        <v>8</v>
      </c>
      <c r="J1380" s="116" t="str">
        <f t="shared" si="63"/>
        <v>High season</v>
      </c>
      <c r="K1380" s="117" t="str" cm="1">
        <f t="array" ref="K1380">_xlfn.IFS(AND(H1380="Weekday", J1380="High season"), VLOOKUP(B1380, high_weekday, 2, 0),
    AND(H1380="Saturday", J1380="High season"), VLOOKUP(B1380, high_saturday, 2, 0),
    AND(H1380="Sunday", J1380="High season"), VLOOKUP(B1380, high_sunday, 2, 0),
    AND(H1380="Weekday", J1380="Low season"), VLOOKUP(B1380, low_weekdays, 2, 0),
    AND(H1380="Saturday", J1380="Low season"), VLOOKUP(B1380, low_saturday, 2, 0),
    AND(H1380="Sunday", J1380="Low season"), VLOOKUP(B1380, low_sunday, 2, 0),
    TRUE, "error")</f>
        <v>Standard</v>
      </c>
    </row>
    <row r="1381" spans="1:11" x14ac:dyDescent="0.25">
      <c r="A1381" s="111">
        <v>45167</v>
      </c>
      <c r="B1381" s="86">
        <v>0.58333333333333304</v>
      </c>
      <c r="C1381" s="91">
        <v>99</v>
      </c>
      <c r="D1381" s="118">
        <v>28</v>
      </c>
      <c r="E1381" s="119">
        <v>0.5625</v>
      </c>
      <c r="F1381" s="119">
        <v>0.58333333333333304</v>
      </c>
      <c r="G1381" s="115">
        <f t="shared" si="64"/>
        <v>3</v>
      </c>
      <c r="H1381" s="116" t="str" cm="1">
        <f t="array" ref="H1381">_xlfn.IFS((G1381&gt;=2)*(G1381&lt;=6), "Weekday", G1381=7, "Saturday", G1381=1, "Sunday")</f>
        <v>Weekday</v>
      </c>
      <c r="I1381" s="116">
        <f t="shared" si="65"/>
        <v>8</v>
      </c>
      <c r="J1381" s="116" t="str">
        <f t="shared" si="63"/>
        <v>High season</v>
      </c>
      <c r="K1381" s="117" t="str" cm="1">
        <f t="array" ref="K1381">_xlfn.IFS(AND(H1381="Weekday", J1381="High season"), VLOOKUP(B1381, high_weekday, 2, 0),
    AND(H1381="Saturday", J1381="High season"), VLOOKUP(B1381, high_saturday, 2, 0),
    AND(H1381="Sunday", J1381="High season"), VLOOKUP(B1381, high_sunday, 2, 0),
    AND(H1381="Weekday", J1381="Low season"), VLOOKUP(B1381, low_weekdays, 2, 0),
    AND(H1381="Saturday", J1381="Low season"), VLOOKUP(B1381, low_saturday, 2, 0),
    AND(H1381="Sunday", J1381="Low season"), VLOOKUP(B1381, low_sunday, 2, 0),
    TRUE, "error")</f>
        <v>Standard</v>
      </c>
    </row>
    <row r="1382" spans="1:11" x14ac:dyDescent="0.25">
      <c r="A1382" s="111">
        <v>45167</v>
      </c>
      <c r="B1382" s="86">
        <v>0.60416666666666696</v>
      </c>
      <c r="C1382" s="91">
        <v>46</v>
      </c>
      <c r="D1382" s="118">
        <v>29</v>
      </c>
      <c r="E1382" s="119">
        <v>0.58333333333333304</v>
      </c>
      <c r="F1382" s="119">
        <v>0.60416666666666696</v>
      </c>
      <c r="G1382" s="115">
        <f t="shared" si="64"/>
        <v>3</v>
      </c>
      <c r="H1382" s="116" t="str" cm="1">
        <f t="array" ref="H1382">_xlfn.IFS((G1382&gt;=2)*(G1382&lt;=6), "Weekday", G1382=7, "Saturday", G1382=1, "Sunday")</f>
        <v>Weekday</v>
      </c>
      <c r="I1382" s="116">
        <f t="shared" si="65"/>
        <v>8</v>
      </c>
      <c r="J1382" s="116" t="str">
        <f t="shared" si="63"/>
        <v>High season</v>
      </c>
      <c r="K1382" s="117" t="str" cm="1">
        <f t="array" ref="K1382">_xlfn.IFS(AND(H1382="Weekday", J1382="High season"), VLOOKUP(B1382, high_weekday, 2, 0),
    AND(H1382="Saturday", J1382="High season"), VLOOKUP(B1382, high_saturday, 2, 0),
    AND(H1382="Sunday", J1382="High season"), VLOOKUP(B1382, high_sunday, 2, 0),
    AND(H1382="Weekday", J1382="Low season"), VLOOKUP(B1382, low_weekdays, 2, 0),
    AND(H1382="Saturday", J1382="Low season"), VLOOKUP(B1382, low_saturday, 2, 0),
    AND(H1382="Sunday", J1382="Low season"), VLOOKUP(B1382, low_sunday, 2, 0),
    TRUE, "error")</f>
        <v>Standard</v>
      </c>
    </row>
    <row r="1383" spans="1:11" x14ac:dyDescent="0.25">
      <c r="A1383" s="111">
        <v>45167</v>
      </c>
      <c r="B1383" s="86">
        <v>0.625</v>
      </c>
      <c r="C1383" s="91">
        <v>88</v>
      </c>
      <c r="D1383" s="118">
        <v>30</v>
      </c>
      <c r="E1383" s="119">
        <v>0.60416666666666696</v>
      </c>
      <c r="F1383" s="119">
        <v>0.625</v>
      </c>
      <c r="G1383" s="115">
        <f t="shared" si="64"/>
        <v>3</v>
      </c>
      <c r="H1383" s="116" t="str" cm="1">
        <f t="array" ref="H1383">_xlfn.IFS((G1383&gt;=2)*(G1383&lt;=6), "Weekday", G1383=7, "Saturday", G1383=1, "Sunday")</f>
        <v>Weekday</v>
      </c>
      <c r="I1383" s="116">
        <f t="shared" si="65"/>
        <v>8</v>
      </c>
      <c r="J1383" s="116" t="str">
        <f t="shared" si="63"/>
        <v>High season</v>
      </c>
      <c r="K1383" s="117" t="str" cm="1">
        <f t="array" ref="K1383">_xlfn.IFS(AND(H1383="Weekday", J1383="High season"), VLOOKUP(B1383, high_weekday, 2, 0),
    AND(H1383="Saturday", J1383="High season"), VLOOKUP(B1383, high_saturday, 2, 0),
    AND(H1383="Sunday", J1383="High season"), VLOOKUP(B1383, high_sunday, 2, 0),
    AND(H1383="Weekday", J1383="Low season"), VLOOKUP(B1383, low_weekdays, 2, 0),
    AND(H1383="Saturday", J1383="Low season"), VLOOKUP(B1383, low_saturday, 2, 0),
    AND(H1383="Sunday", J1383="Low season"), VLOOKUP(B1383, low_sunday, 2, 0),
    TRUE, "error")</f>
        <v>Standard</v>
      </c>
    </row>
    <row r="1384" spans="1:11" x14ac:dyDescent="0.25">
      <c r="A1384" s="111">
        <v>45167</v>
      </c>
      <c r="B1384" s="86">
        <v>0.64583333333333304</v>
      </c>
      <c r="C1384" s="91">
        <v>97</v>
      </c>
      <c r="D1384" s="118">
        <v>31</v>
      </c>
      <c r="E1384" s="119">
        <v>0.625</v>
      </c>
      <c r="F1384" s="119">
        <v>0.64583333333333304</v>
      </c>
      <c r="G1384" s="115">
        <f t="shared" si="64"/>
        <v>3</v>
      </c>
      <c r="H1384" s="116" t="str" cm="1">
        <f t="array" ref="H1384">_xlfn.IFS((G1384&gt;=2)*(G1384&lt;=6), "Weekday", G1384=7, "Saturday", G1384=1, "Sunday")</f>
        <v>Weekday</v>
      </c>
      <c r="I1384" s="116">
        <f t="shared" si="65"/>
        <v>8</v>
      </c>
      <c r="J1384" s="116" t="str">
        <f t="shared" si="63"/>
        <v>High season</v>
      </c>
      <c r="K1384" s="117" t="str" cm="1">
        <f t="array" ref="K1384">_xlfn.IFS(AND(H1384="Weekday", J1384="High season"), VLOOKUP(B1384, high_weekday, 2, 0),
    AND(H1384="Saturday", J1384="High season"), VLOOKUP(B1384, high_saturday, 2, 0),
    AND(H1384="Sunday", J1384="High season"), VLOOKUP(B1384, high_sunday, 2, 0),
    AND(H1384="Weekday", J1384="Low season"), VLOOKUP(B1384, low_weekdays, 2, 0),
    AND(H1384="Saturday", J1384="Low season"), VLOOKUP(B1384, low_saturday, 2, 0),
    AND(H1384="Sunday", J1384="Low season"), VLOOKUP(B1384, low_sunday, 2, 0),
    TRUE, "error")</f>
        <v>Standard</v>
      </c>
    </row>
    <row r="1385" spans="1:11" x14ac:dyDescent="0.25">
      <c r="A1385" s="111">
        <v>45167</v>
      </c>
      <c r="B1385" s="86">
        <v>0.66666666666666696</v>
      </c>
      <c r="C1385" s="91">
        <v>57</v>
      </c>
      <c r="D1385" s="118">
        <v>32</v>
      </c>
      <c r="E1385" s="119">
        <v>0.64583333333333304</v>
      </c>
      <c r="F1385" s="119">
        <v>0.66666666666666696</v>
      </c>
      <c r="G1385" s="115">
        <f t="shared" si="64"/>
        <v>3</v>
      </c>
      <c r="H1385" s="116" t="str" cm="1">
        <f t="array" ref="H1385">_xlfn.IFS((G1385&gt;=2)*(G1385&lt;=6), "Weekday", G1385=7, "Saturday", G1385=1, "Sunday")</f>
        <v>Weekday</v>
      </c>
      <c r="I1385" s="116">
        <f t="shared" si="65"/>
        <v>8</v>
      </c>
      <c r="J1385" s="116" t="str">
        <f t="shared" si="63"/>
        <v>High season</v>
      </c>
      <c r="K1385" s="117" t="str" cm="1">
        <f t="array" ref="K1385">_xlfn.IFS(AND(H1385="Weekday", J1385="High season"), VLOOKUP(B1385, high_weekday, 2, 0),
    AND(H1385="Saturday", J1385="High season"), VLOOKUP(B1385, high_saturday, 2, 0),
    AND(H1385="Sunday", J1385="High season"), VLOOKUP(B1385, high_sunday, 2, 0),
    AND(H1385="Weekday", J1385="Low season"), VLOOKUP(B1385, low_weekdays, 2, 0),
    AND(H1385="Saturday", J1385="Low season"), VLOOKUP(B1385, low_saturday, 2, 0),
    AND(H1385="Sunday", J1385="Low season"), VLOOKUP(B1385, low_sunday, 2, 0),
    TRUE, "error")</f>
        <v>Standard</v>
      </c>
    </row>
    <row r="1386" spans="1:11" x14ac:dyDescent="0.25">
      <c r="A1386" s="111">
        <v>45167</v>
      </c>
      <c r="B1386" s="86">
        <v>0.6875</v>
      </c>
      <c r="C1386" s="91">
        <v>70</v>
      </c>
      <c r="D1386" s="118">
        <v>33</v>
      </c>
      <c r="E1386" s="119">
        <v>0.66666666666666696</v>
      </c>
      <c r="F1386" s="119">
        <v>0.6875</v>
      </c>
      <c r="G1386" s="115">
        <f t="shared" si="64"/>
        <v>3</v>
      </c>
      <c r="H1386" s="116" t="str" cm="1">
        <f t="array" ref="H1386">_xlfn.IFS((G1386&gt;=2)*(G1386&lt;=6), "Weekday", G1386=7, "Saturday", G1386=1, "Sunday")</f>
        <v>Weekday</v>
      </c>
      <c r="I1386" s="116">
        <f t="shared" si="65"/>
        <v>8</v>
      </c>
      <c r="J1386" s="116" t="str">
        <f t="shared" si="63"/>
        <v>High season</v>
      </c>
      <c r="K1386" s="117" t="str" cm="1">
        <f t="array" ref="K1386">_xlfn.IFS(AND(H1386="Weekday", J1386="High season"), VLOOKUP(B1386, high_weekday, 2, 0),
    AND(H1386="Saturday", J1386="High season"), VLOOKUP(B1386, high_saturday, 2, 0),
    AND(H1386="Sunday", J1386="High season"), VLOOKUP(B1386, high_sunday, 2, 0),
    AND(H1386="Weekday", J1386="Low season"), VLOOKUP(B1386, low_weekdays, 2, 0),
    AND(H1386="Saturday", J1386="Low season"), VLOOKUP(B1386, low_saturday, 2, 0),
    AND(H1386="Sunday", J1386="Low season"), VLOOKUP(B1386, low_sunday, 2, 0),
    TRUE, "error")</f>
        <v>Standard</v>
      </c>
    </row>
    <row r="1387" spans="1:11" x14ac:dyDescent="0.25">
      <c r="A1387" s="111">
        <v>45167</v>
      </c>
      <c r="B1387" s="86">
        <v>0.70833333333333304</v>
      </c>
      <c r="C1387" s="91">
        <v>17</v>
      </c>
      <c r="D1387" s="118">
        <v>34</v>
      </c>
      <c r="E1387" s="119">
        <v>0.6875</v>
      </c>
      <c r="F1387" s="119">
        <v>0.70833333333333304</v>
      </c>
      <c r="G1387" s="115">
        <f t="shared" si="64"/>
        <v>3</v>
      </c>
      <c r="H1387" s="116" t="str" cm="1">
        <f t="array" ref="H1387">_xlfn.IFS((G1387&gt;=2)*(G1387&lt;=6), "Weekday", G1387=7, "Saturday", G1387=1, "Sunday")</f>
        <v>Weekday</v>
      </c>
      <c r="I1387" s="116">
        <f t="shared" si="65"/>
        <v>8</v>
      </c>
      <c r="J1387" s="116" t="str">
        <f t="shared" si="63"/>
        <v>High season</v>
      </c>
      <c r="K1387" s="117" t="str" cm="1">
        <f t="array" ref="K1387">_xlfn.IFS(AND(H1387="Weekday", J1387="High season"), VLOOKUP(B1387, high_weekday, 2, 0),
    AND(H1387="Saturday", J1387="High season"), VLOOKUP(B1387, high_saturday, 2, 0),
    AND(H1387="Sunday", J1387="High season"), VLOOKUP(B1387, high_sunday, 2, 0),
    AND(H1387="Weekday", J1387="Low season"), VLOOKUP(B1387, low_weekdays, 2, 0),
    AND(H1387="Saturday", J1387="Low season"), VLOOKUP(B1387, low_saturday, 2, 0),
    AND(H1387="Sunday", J1387="Low season"), VLOOKUP(B1387, low_sunday, 2, 0),
    TRUE, "error")</f>
        <v>Standard</v>
      </c>
    </row>
    <row r="1388" spans="1:11" x14ac:dyDescent="0.25">
      <c r="A1388" s="111">
        <v>45167</v>
      </c>
      <c r="B1388" s="86">
        <v>0.72916666666666696</v>
      </c>
      <c r="C1388" s="91">
        <v>43</v>
      </c>
      <c r="D1388" s="118">
        <v>35</v>
      </c>
      <c r="E1388" s="119">
        <v>0.70833333333333304</v>
      </c>
      <c r="F1388" s="119">
        <v>0.72916666666666696</v>
      </c>
      <c r="G1388" s="115">
        <f t="shared" si="64"/>
        <v>3</v>
      </c>
      <c r="H1388" s="116" t="str" cm="1">
        <f t="array" ref="H1388">_xlfn.IFS((G1388&gt;=2)*(G1388&lt;=6), "Weekday", G1388=7, "Saturday", G1388=1, "Sunday")</f>
        <v>Weekday</v>
      </c>
      <c r="I1388" s="116">
        <f t="shared" si="65"/>
        <v>8</v>
      </c>
      <c r="J1388" s="116" t="str">
        <f t="shared" si="63"/>
        <v>High season</v>
      </c>
      <c r="K1388" s="117" t="str" cm="1">
        <f t="array" ref="K1388">_xlfn.IFS(AND(H1388="Weekday", J1388="High season"), VLOOKUP(B1388, high_weekday, 2, 0),
    AND(H1388="Saturday", J1388="High season"), VLOOKUP(B1388, high_saturday, 2, 0),
    AND(H1388="Sunday", J1388="High season"), VLOOKUP(B1388, high_sunday, 2, 0),
    AND(H1388="Weekday", J1388="Low season"), VLOOKUP(B1388, low_weekdays, 2, 0),
    AND(H1388="Saturday", J1388="Low season"), VLOOKUP(B1388, low_saturday, 2, 0),
    AND(H1388="Sunday", J1388="Low season"), VLOOKUP(B1388, low_sunday, 2, 0),
    TRUE, "error")</f>
        <v>Peak</v>
      </c>
    </row>
    <row r="1389" spans="1:11" x14ac:dyDescent="0.25">
      <c r="A1389" s="111">
        <v>45167</v>
      </c>
      <c r="B1389" s="86">
        <v>0.75</v>
      </c>
      <c r="C1389" s="91">
        <v>58</v>
      </c>
      <c r="D1389" s="118">
        <v>36</v>
      </c>
      <c r="E1389" s="119">
        <v>0.72916666666666696</v>
      </c>
      <c r="F1389" s="119">
        <v>0.75</v>
      </c>
      <c r="G1389" s="115">
        <f t="shared" si="64"/>
        <v>3</v>
      </c>
      <c r="H1389" s="116" t="str" cm="1">
        <f t="array" ref="H1389">_xlfn.IFS((G1389&gt;=2)*(G1389&lt;=6), "Weekday", G1389=7, "Saturday", G1389=1, "Sunday")</f>
        <v>Weekday</v>
      </c>
      <c r="I1389" s="116">
        <f t="shared" si="65"/>
        <v>8</v>
      </c>
      <c r="J1389" s="116" t="str">
        <f t="shared" si="63"/>
        <v>High season</v>
      </c>
      <c r="K1389" s="117" t="str" cm="1">
        <f t="array" ref="K1389">_xlfn.IFS(AND(H1389="Weekday", J1389="High season"), VLOOKUP(B1389, high_weekday, 2, 0),
    AND(H1389="Saturday", J1389="High season"), VLOOKUP(B1389, high_saturday, 2, 0),
    AND(H1389="Sunday", J1389="High season"), VLOOKUP(B1389, high_sunday, 2, 0),
    AND(H1389="Weekday", J1389="Low season"), VLOOKUP(B1389, low_weekdays, 2, 0),
    AND(H1389="Saturday", J1389="Low season"), VLOOKUP(B1389, low_saturday, 2, 0),
    AND(H1389="Sunday", J1389="Low season"), VLOOKUP(B1389, low_sunday, 2, 0),
    TRUE, "error")</f>
        <v>Peak</v>
      </c>
    </row>
    <row r="1390" spans="1:11" x14ac:dyDescent="0.25">
      <c r="A1390" s="111">
        <v>45167</v>
      </c>
      <c r="B1390" s="86">
        <v>0.77083333333333304</v>
      </c>
      <c r="C1390" s="91">
        <v>83</v>
      </c>
      <c r="D1390" s="118">
        <v>37</v>
      </c>
      <c r="E1390" s="119">
        <v>0.75</v>
      </c>
      <c r="F1390" s="119">
        <v>0.77083333333333304</v>
      </c>
      <c r="G1390" s="115">
        <f t="shared" si="64"/>
        <v>3</v>
      </c>
      <c r="H1390" s="116" t="str" cm="1">
        <f t="array" ref="H1390">_xlfn.IFS((G1390&gt;=2)*(G1390&lt;=6), "Weekday", G1390=7, "Saturday", G1390=1, "Sunday")</f>
        <v>Weekday</v>
      </c>
      <c r="I1390" s="116">
        <f t="shared" si="65"/>
        <v>8</v>
      </c>
      <c r="J1390" s="116" t="str">
        <f t="shared" si="63"/>
        <v>High season</v>
      </c>
      <c r="K1390" s="117" t="str" cm="1">
        <f t="array" ref="K1390">_xlfn.IFS(AND(H1390="Weekday", J1390="High season"), VLOOKUP(B1390, high_weekday, 2, 0),
    AND(H1390="Saturday", J1390="High season"), VLOOKUP(B1390, high_saturday, 2, 0),
    AND(H1390="Sunday", J1390="High season"), VLOOKUP(B1390, high_sunday, 2, 0),
    AND(H1390="Weekday", J1390="Low season"), VLOOKUP(B1390, low_weekdays, 2, 0),
    AND(H1390="Saturday", J1390="Low season"), VLOOKUP(B1390, low_saturday, 2, 0),
    AND(H1390="Sunday", J1390="Low season"), VLOOKUP(B1390, low_sunday, 2, 0),
    TRUE, "error")</f>
        <v>Peak</v>
      </c>
    </row>
    <row r="1391" spans="1:11" x14ac:dyDescent="0.25">
      <c r="A1391" s="111">
        <v>45167</v>
      </c>
      <c r="B1391" s="86">
        <v>0.79166666666666696</v>
      </c>
      <c r="C1391" s="91">
        <v>96</v>
      </c>
      <c r="D1391" s="118">
        <v>38</v>
      </c>
      <c r="E1391" s="119">
        <v>0.77083333333333304</v>
      </c>
      <c r="F1391" s="119">
        <v>0.79166666666666696</v>
      </c>
      <c r="G1391" s="115">
        <f t="shared" si="64"/>
        <v>3</v>
      </c>
      <c r="H1391" s="116" t="str" cm="1">
        <f t="array" ref="H1391">_xlfn.IFS((G1391&gt;=2)*(G1391&lt;=6), "Weekday", G1391=7, "Saturday", G1391=1, "Sunday")</f>
        <v>Weekday</v>
      </c>
      <c r="I1391" s="116">
        <f t="shared" si="65"/>
        <v>8</v>
      </c>
      <c r="J1391" s="116" t="str">
        <f t="shared" si="63"/>
        <v>High season</v>
      </c>
      <c r="K1391" s="117" t="str" cm="1">
        <f t="array" ref="K1391">_xlfn.IFS(AND(H1391="Weekday", J1391="High season"), VLOOKUP(B1391, high_weekday, 2, 0),
    AND(H1391="Saturday", J1391="High season"), VLOOKUP(B1391, high_saturday, 2, 0),
    AND(H1391="Sunday", J1391="High season"), VLOOKUP(B1391, high_sunday, 2, 0),
    AND(H1391="Weekday", J1391="Low season"), VLOOKUP(B1391, low_weekdays, 2, 0),
    AND(H1391="Saturday", J1391="Low season"), VLOOKUP(B1391, low_saturday, 2, 0),
    AND(H1391="Sunday", J1391="Low season"), VLOOKUP(B1391, low_sunday, 2, 0),
    TRUE, "error")</f>
        <v>Peak</v>
      </c>
    </row>
    <row r="1392" spans="1:11" x14ac:dyDescent="0.25">
      <c r="A1392" s="111">
        <v>45167</v>
      </c>
      <c r="B1392" s="86">
        <v>0.8125</v>
      </c>
      <c r="C1392" s="91">
        <v>86</v>
      </c>
      <c r="D1392" s="118">
        <v>39</v>
      </c>
      <c r="E1392" s="119">
        <v>0.79166666666666696</v>
      </c>
      <c r="F1392" s="119">
        <v>0.8125</v>
      </c>
      <c r="G1392" s="115">
        <f t="shared" si="64"/>
        <v>3</v>
      </c>
      <c r="H1392" s="116" t="str" cm="1">
        <f t="array" ref="H1392">_xlfn.IFS((G1392&gt;=2)*(G1392&lt;=6), "Weekday", G1392=7, "Saturday", G1392=1, "Sunday")</f>
        <v>Weekday</v>
      </c>
      <c r="I1392" s="116">
        <f t="shared" si="65"/>
        <v>8</v>
      </c>
      <c r="J1392" s="116" t="str">
        <f t="shared" si="63"/>
        <v>High season</v>
      </c>
      <c r="K1392" s="117" t="str" cm="1">
        <f t="array" ref="K1392">_xlfn.IFS(AND(H1392="Weekday", J1392="High season"), VLOOKUP(B1392, high_weekday, 2, 0),
    AND(H1392="Saturday", J1392="High season"), VLOOKUP(B1392, high_saturday, 2, 0),
    AND(H1392="Sunday", J1392="High season"), VLOOKUP(B1392, high_sunday, 2, 0),
    AND(H1392="Weekday", J1392="Low season"), VLOOKUP(B1392, low_weekdays, 2, 0),
    AND(H1392="Saturday", J1392="Low season"), VLOOKUP(B1392, low_saturday, 2, 0),
    AND(H1392="Sunday", J1392="Low season"), VLOOKUP(B1392, low_sunday, 2, 0),
    TRUE, "error")</f>
        <v>Standard</v>
      </c>
    </row>
    <row r="1393" spans="1:11" x14ac:dyDescent="0.25">
      <c r="A1393" s="111">
        <v>45167</v>
      </c>
      <c r="B1393" s="86">
        <v>0.83333333333333304</v>
      </c>
      <c r="C1393" s="91">
        <v>72</v>
      </c>
      <c r="D1393" s="118">
        <v>40</v>
      </c>
      <c r="E1393" s="119">
        <v>0.8125</v>
      </c>
      <c r="F1393" s="119">
        <v>0.83333333333333304</v>
      </c>
      <c r="G1393" s="115">
        <f t="shared" si="64"/>
        <v>3</v>
      </c>
      <c r="H1393" s="116" t="str" cm="1">
        <f t="array" ref="H1393">_xlfn.IFS((G1393&gt;=2)*(G1393&lt;=6), "Weekday", G1393=7, "Saturday", G1393=1, "Sunday")</f>
        <v>Weekday</v>
      </c>
      <c r="I1393" s="116">
        <f t="shared" si="65"/>
        <v>8</v>
      </c>
      <c r="J1393" s="116" t="str">
        <f t="shared" si="63"/>
        <v>High season</v>
      </c>
      <c r="K1393" s="117" t="str" cm="1">
        <f t="array" ref="K1393">_xlfn.IFS(AND(H1393="Weekday", J1393="High season"), VLOOKUP(B1393, high_weekday, 2, 0),
    AND(H1393="Saturday", J1393="High season"), VLOOKUP(B1393, high_saturday, 2, 0),
    AND(H1393="Sunday", J1393="High season"), VLOOKUP(B1393, high_sunday, 2, 0),
    AND(H1393="Weekday", J1393="Low season"), VLOOKUP(B1393, low_weekdays, 2, 0),
    AND(H1393="Saturday", J1393="Low season"), VLOOKUP(B1393, low_saturday, 2, 0),
    AND(H1393="Sunday", J1393="Low season"), VLOOKUP(B1393, low_sunday, 2, 0),
    TRUE, "error")</f>
        <v>Standard</v>
      </c>
    </row>
    <row r="1394" spans="1:11" x14ac:dyDescent="0.25">
      <c r="A1394" s="111">
        <v>45167</v>
      </c>
      <c r="B1394" s="86">
        <v>0.85416666666666696</v>
      </c>
      <c r="C1394" s="91">
        <v>27</v>
      </c>
      <c r="D1394" s="118">
        <v>41</v>
      </c>
      <c r="E1394" s="119">
        <v>0.83333333333333304</v>
      </c>
      <c r="F1394" s="119">
        <v>0.85416666666666696</v>
      </c>
      <c r="G1394" s="115">
        <f t="shared" si="64"/>
        <v>3</v>
      </c>
      <c r="H1394" s="116" t="str" cm="1">
        <f t="array" ref="H1394">_xlfn.IFS((G1394&gt;=2)*(G1394&lt;=6), "Weekday", G1394=7, "Saturday", G1394=1, "Sunday")</f>
        <v>Weekday</v>
      </c>
      <c r="I1394" s="116">
        <f t="shared" si="65"/>
        <v>8</v>
      </c>
      <c r="J1394" s="116" t="str">
        <f t="shared" si="63"/>
        <v>High season</v>
      </c>
      <c r="K1394" s="117" t="str" cm="1">
        <f t="array" ref="K1394">_xlfn.IFS(AND(H1394="Weekday", J1394="High season"), VLOOKUP(B1394, high_weekday, 2, 0),
    AND(H1394="Saturday", J1394="High season"), VLOOKUP(B1394, high_saturday, 2, 0),
    AND(H1394="Sunday", J1394="High season"), VLOOKUP(B1394, high_sunday, 2, 0),
    AND(H1394="Weekday", J1394="Low season"), VLOOKUP(B1394, low_weekdays, 2, 0),
    AND(H1394="Saturday", J1394="Low season"), VLOOKUP(B1394, low_saturday, 2, 0),
    AND(H1394="Sunday", J1394="Low season"), VLOOKUP(B1394, low_sunday, 2, 0),
    TRUE, "error")</f>
        <v>Standard</v>
      </c>
    </row>
    <row r="1395" spans="1:11" x14ac:dyDescent="0.25">
      <c r="A1395" s="111">
        <v>45167</v>
      </c>
      <c r="B1395" s="86">
        <v>0.875</v>
      </c>
      <c r="C1395" s="91">
        <v>53</v>
      </c>
      <c r="D1395" s="118">
        <v>42</v>
      </c>
      <c r="E1395" s="119">
        <v>0.85416666666666696</v>
      </c>
      <c r="F1395" s="119">
        <v>0.875</v>
      </c>
      <c r="G1395" s="115">
        <f t="shared" si="64"/>
        <v>3</v>
      </c>
      <c r="H1395" s="116" t="str" cm="1">
        <f t="array" ref="H1395">_xlfn.IFS((G1395&gt;=2)*(G1395&lt;=6), "Weekday", G1395=7, "Saturday", G1395=1, "Sunday")</f>
        <v>Weekday</v>
      </c>
      <c r="I1395" s="116">
        <f t="shared" si="65"/>
        <v>8</v>
      </c>
      <c r="J1395" s="116" t="str">
        <f t="shared" si="63"/>
        <v>High season</v>
      </c>
      <c r="K1395" s="117" t="str" cm="1">
        <f t="array" ref="K1395">_xlfn.IFS(AND(H1395="Weekday", J1395="High season"), VLOOKUP(B1395, high_weekday, 2, 0),
    AND(H1395="Saturday", J1395="High season"), VLOOKUP(B1395, high_saturday, 2, 0),
    AND(H1395="Sunday", J1395="High season"), VLOOKUP(B1395, high_sunday, 2, 0),
    AND(H1395="Weekday", J1395="Low season"), VLOOKUP(B1395, low_weekdays, 2, 0),
    AND(H1395="Saturday", J1395="Low season"), VLOOKUP(B1395, low_saturday, 2, 0),
    AND(H1395="Sunday", J1395="Low season"), VLOOKUP(B1395, low_sunday, 2, 0),
    TRUE, "error")</f>
        <v>Standard</v>
      </c>
    </row>
    <row r="1396" spans="1:11" x14ac:dyDescent="0.25">
      <c r="A1396" s="111">
        <v>45167</v>
      </c>
      <c r="B1396" s="86">
        <v>0.89583333333333304</v>
      </c>
      <c r="C1396" s="91">
        <v>75</v>
      </c>
      <c r="D1396" s="118">
        <v>43</v>
      </c>
      <c r="E1396" s="119">
        <v>0.875</v>
      </c>
      <c r="F1396" s="119">
        <v>0.89583333333333304</v>
      </c>
      <c r="G1396" s="115">
        <f t="shared" si="64"/>
        <v>3</v>
      </c>
      <c r="H1396" s="116" t="str" cm="1">
        <f t="array" ref="H1396">_xlfn.IFS((G1396&gt;=2)*(G1396&lt;=6), "Weekday", G1396=7, "Saturday", G1396=1, "Sunday")</f>
        <v>Weekday</v>
      </c>
      <c r="I1396" s="116">
        <f t="shared" si="65"/>
        <v>8</v>
      </c>
      <c r="J1396" s="116" t="str">
        <f t="shared" si="63"/>
        <v>High season</v>
      </c>
      <c r="K1396" s="117" t="str" cm="1">
        <f t="array" ref="K1396">_xlfn.IFS(AND(H1396="Weekday", J1396="High season"), VLOOKUP(B1396, high_weekday, 2, 0),
    AND(H1396="Saturday", J1396="High season"), VLOOKUP(B1396, high_saturday, 2, 0),
    AND(H1396="Sunday", J1396="High season"), VLOOKUP(B1396, high_sunday, 2, 0),
    AND(H1396="Weekday", J1396="Low season"), VLOOKUP(B1396, low_weekdays, 2, 0),
    AND(H1396="Saturday", J1396="Low season"), VLOOKUP(B1396, low_saturday, 2, 0),
    AND(H1396="Sunday", J1396="Low season"), VLOOKUP(B1396, low_sunday, 2, 0),
    TRUE, "error")</f>
        <v>Standard</v>
      </c>
    </row>
    <row r="1397" spans="1:11" x14ac:dyDescent="0.25">
      <c r="A1397" s="111">
        <v>45167</v>
      </c>
      <c r="B1397" s="86">
        <v>0.91666666666666696</v>
      </c>
      <c r="C1397" s="91">
        <v>41</v>
      </c>
      <c r="D1397" s="118">
        <v>44</v>
      </c>
      <c r="E1397" s="119">
        <v>0.89583333333333304</v>
      </c>
      <c r="F1397" s="119">
        <v>0.91666666666666696</v>
      </c>
      <c r="G1397" s="115">
        <f t="shared" si="64"/>
        <v>3</v>
      </c>
      <c r="H1397" s="116" t="str" cm="1">
        <f t="array" ref="H1397">_xlfn.IFS((G1397&gt;=2)*(G1397&lt;=6), "Weekday", G1397=7, "Saturday", G1397=1, "Sunday")</f>
        <v>Weekday</v>
      </c>
      <c r="I1397" s="116">
        <f t="shared" si="65"/>
        <v>8</v>
      </c>
      <c r="J1397" s="116" t="str">
        <f t="shared" si="63"/>
        <v>High season</v>
      </c>
      <c r="K1397" s="117" t="str" cm="1">
        <f t="array" ref="K1397">_xlfn.IFS(AND(H1397="Weekday", J1397="High season"), VLOOKUP(B1397, high_weekday, 2, 0),
    AND(H1397="Saturday", J1397="High season"), VLOOKUP(B1397, high_saturday, 2, 0),
    AND(H1397="Sunday", J1397="High season"), VLOOKUP(B1397, high_sunday, 2, 0),
    AND(H1397="Weekday", J1397="Low season"), VLOOKUP(B1397, low_weekdays, 2, 0),
    AND(H1397="Saturday", J1397="Low season"), VLOOKUP(B1397, low_saturday, 2, 0),
    AND(H1397="Sunday", J1397="Low season"), VLOOKUP(B1397, low_sunday, 2, 0),
    TRUE, "error")</f>
        <v>Standard</v>
      </c>
    </row>
    <row r="1398" spans="1:11" x14ac:dyDescent="0.25">
      <c r="A1398" s="111">
        <v>45167</v>
      </c>
      <c r="B1398" s="86">
        <v>0.9375</v>
      </c>
      <c r="C1398" s="91">
        <v>100</v>
      </c>
      <c r="D1398" s="118">
        <v>45</v>
      </c>
      <c r="E1398" s="119">
        <v>0.91666666666666696</v>
      </c>
      <c r="F1398" s="119">
        <v>0.9375</v>
      </c>
      <c r="G1398" s="115">
        <f t="shared" si="64"/>
        <v>3</v>
      </c>
      <c r="H1398" s="116" t="str" cm="1">
        <f t="array" ref="H1398">_xlfn.IFS((G1398&gt;=2)*(G1398&lt;=6), "Weekday", G1398=7, "Saturday", G1398=1, "Sunday")</f>
        <v>Weekday</v>
      </c>
      <c r="I1398" s="116">
        <f t="shared" si="65"/>
        <v>8</v>
      </c>
      <c r="J1398" s="116" t="str">
        <f t="shared" si="63"/>
        <v>High season</v>
      </c>
      <c r="K1398" s="117" t="str" cm="1">
        <f t="array" ref="K1398">_xlfn.IFS(AND(H1398="Weekday", J1398="High season"), VLOOKUP(B1398, high_weekday, 2, 0),
    AND(H1398="Saturday", J1398="High season"), VLOOKUP(B1398, high_saturday, 2, 0),
    AND(H1398="Sunday", J1398="High season"), VLOOKUP(B1398, high_sunday, 2, 0),
    AND(H1398="Weekday", J1398="Low season"), VLOOKUP(B1398, low_weekdays, 2, 0),
    AND(H1398="Saturday", J1398="Low season"), VLOOKUP(B1398, low_saturday, 2, 0),
    AND(H1398="Sunday", J1398="Low season"), VLOOKUP(B1398, low_sunday, 2, 0),
    TRUE, "error")</f>
        <v>Off-peak</v>
      </c>
    </row>
    <row r="1399" spans="1:11" x14ac:dyDescent="0.25">
      <c r="A1399" s="111">
        <v>45167</v>
      </c>
      <c r="B1399" s="86">
        <v>0.95833333333333304</v>
      </c>
      <c r="C1399" s="91">
        <v>25</v>
      </c>
      <c r="D1399" s="118">
        <v>46</v>
      </c>
      <c r="E1399" s="119">
        <v>0.9375</v>
      </c>
      <c r="F1399" s="119">
        <v>0.95833333333333304</v>
      </c>
      <c r="G1399" s="115">
        <f t="shared" si="64"/>
        <v>3</v>
      </c>
      <c r="H1399" s="116" t="str" cm="1">
        <f t="array" ref="H1399">_xlfn.IFS((G1399&gt;=2)*(G1399&lt;=6), "Weekday", G1399=7, "Saturday", G1399=1, "Sunday")</f>
        <v>Weekday</v>
      </c>
      <c r="I1399" s="116">
        <f t="shared" si="65"/>
        <v>8</v>
      </c>
      <c r="J1399" s="116" t="str">
        <f t="shared" si="63"/>
        <v>High season</v>
      </c>
      <c r="K1399" s="117" t="str" cm="1">
        <f t="array" ref="K1399">_xlfn.IFS(AND(H1399="Weekday", J1399="High season"), VLOOKUP(B1399, high_weekday, 2, 0),
    AND(H1399="Saturday", J1399="High season"), VLOOKUP(B1399, high_saturday, 2, 0),
    AND(H1399="Sunday", J1399="High season"), VLOOKUP(B1399, high_sunday, 2, 0),
    AND(H1399="Weekday", J1399="Low season"), VLOOKUP(B1399, low_weekdays, 2, 0),
    AND(H1399="Saturday", J1399="Low season"), VLOOKUP(B1399, low_saturday, 2, 0),
    AND(H1399="Sunday", J1399="Low season"), VLOOKUP(B1399, low_sunday, 2, 0),
    TRUE, "error")</f>
        <v>Off-peak</v>
      </c>
    </row>
    <row r="1400" spans="1:11" x14ac:dyDescent="0.25">
      <c r="A1400" s="111">
        <v>45167</v>
      </c>
      <c r="B1400" s="86">
        <v>0.97916666666666696</v>
      </c>
      <c r="C1400" s="91">
        <v>32</v>
      </c>
      <c r="D1400" s="118">
        <v>47</v>
      </c>
      <c r="E1400" s="119">
        <v>0.95833333333333304</v>
      </c>
      <c r="F1400" s="119">
        <v>0.97916666666666696</v>
      </c>
      <c r="G1400" s="115">
        <f t="shared" si="64"/>
        <v>3</v>
      </c>
      <c r="H1400" s="116" t="str" cm="1">
        <f t="array" ref="H1400">_xlfn.IFS((G1400&gt;=2)*(G1400&lt;=6), "Weekday", G1400=7, "Saturday", G1400=1, "Sunday")</f>
        <v>Weekday</v>
      </c>
      <c r="I1400" s="116">
        <f t="shared" si="65"/>
        <v>8</v>
      </c>
      <c r="J1400" s="116" t="str">
        <f t="shared" si="63"/>
        <v>High season</v>
      </c>
      <c r="K1400" s="117" t="str" cm="1">
        <f t="array" ref="K1400">_xlfn.IFS(AND(H1400="Weekday", J1400="High season"), VLOOKUP(B1400, high_weekday, 2, 0),
    AND(H1400="Saturday", J1400="High season"), VLOOKUP(B1400, high_saturday, 2, 0),
    AND(H1400="Sunday", J1400="High season"), VLOOKUP(B1400, high_sunday, 2, 0),
    AND(H1400="Weekday", J1400="Low season"), VLOOKUP(B1400, low_weekdays, 2, 0),
    AND(H1400="Saturday", J1400="Low season"), VLOOKUP(B1400, low_saturday, 2, 0),
    AND(H1400="Sunday", J1400="Low season"), VLOOKUP(B1400, low_sunday, 2, 0),
    TRUE, "error")</f>
        <v>Off-peak</v>
      </c>
    </row>
    <row r="1401" spans="1:11" x14ac:dyDescent="0.25">
      <c r="A1401" s="111">
        <v>45167</v>
      </c>
      <c r="B1401" s="86">
        <v>1</v>
      </c>
      <c r="C1401" s="91">
        <v>37</v>
      </c>
      <c r="D1401" s="118">
        <v>48</v>
      </c>
      <c r="E1401" s="119">
        <v>0.97916666666666696</v>
      </c>
      <c r="F1401" s="119">
        <v>1</v>
      </c>
      <c r="G1401" s="115">
        <f t="shared" si="64"/>
        <v>3</v>
      </c>
      <c r="H1401" s="116" t="str" cm="1">
        <f t="array" ref="H1401">_xlfn.IFS((G1401&gt;=2)*(G1401&lt;=6), "Weekday", G1401=7, "Saturday", G1401=1, "Sunday")</f>
        <v>Weekday</v>
      </c>
      <c r="I1401" s="116">
        <f t="shared" si="65"/>
        <v>8</v>
      </c>
      <c r="J1401" s="116" t="str">
        <f t="shared" si="63"/>
        <v>High season</v>
      </c>
      <c r="K1401" s="117" t="str" cm="1">
        <f t="array" ref="K1401">_xlfn.IFS(AND(H1401="Weekday", J1401="High season"), VLOOKUP(B1401, high_weekday, 2, 0),
    AND(H1401="Saturday", J1401="High season"), VLOOKUP(B1401, high_saturday, 2, 0),
    AND(H1401="Sunday", J1401="High season"), VLOOKUP(B1401, high_sunday, 2, 0),
    AND(H1401="Weekday", J1401="Low season"), VLOOKUP(B1401, low_weekdays, 2, 0),
    AND(H1401="Saturday", J1401="Low season"), VLOOKUP(B1401, low_saturday, 2, 0),
    AND(H1401="Sunday", J1401="Low season"), VLOOKUP(B1401, low_sunday, 2, 0),
    TRUE, "error")</f>
        <v>Off-peak</v>
      </c>
    </row>
    <row r="1402" spans="1:11" x14ac:dyDescent="0.25">
      <c r="A1402" s="111">
        <v>45168</v>
      </c>
      <c r="B1402" s="86">
        <v>2.0833333333333332E-2</v>
      </c>
      <c r="C1402" s="91">
        <v>12</v>
      </c>
      <c r="D1402" s="118">
        <v>1</v>
      </c>
      <c r="E1402" s="119">
        <v>0</v>
      </c>
      <c r="F1402" s="119">
        <v>2.0833333333333332E-2</v>
      </c>
      <c r="G1402" s="115">
        <f t="shared" si="64"/>
        <v>4</v>
      </c>
      <c r="H1402" s="116" t="str" cm="1">
        <f t="array" ref="H1402">_xlfn.IFS((G1402&gt;=2)*(G1402&lt;=6), "Weekday", G1402=7, "Saturday", G1402=1, "Sunday")</f>
        <v>Weekday</v>
      </c>
      <c r="I1402" s="116">
        <f t="shared" si="65"/>
        <v>8</v>
      </c>
      <c r="J1402" s="116" t="str">
        <f t="shared" ref="J1402:J1465" si="66">IF(AND(I1402&gt;6, I1402&lt;9), "High season", "Low season")</f>
        <v>High season</v>
      </c>
      <c r="K1402" s="117" t="str" cm="1">
        <f t="array" ref="K1402">_xlfn.IFS(AND(H1402="Weekday", J1402="High season"), VLOOKUP(B1402, high_weekday, 2, 0),
    AND(H1402="Saturday", J1402="High season"), VLOOKUP(B1402, high_saturday, 2, 0),
    AND(H1402="Sunday", J1402="High season"), VLOOKUP(B1402, high_sunday, 2, 0),
    AND(H1402="Weekday", J1402="Low season"), VLOOKUP(B1402, low_weekdays, 2, 0),
    AND(H1402="Saturday", J1402="Low season"), VLOOKUP(B1402, low_saturday, 2, 0),
    AND(H1402="Sunday", J1402="Low season"), VLOOKUP(B1402, low_sunday, 2, 0),
    TRUE, "error")</f>
        <v>Off-peak</v>
      </c>
    </row>
    <row r="1403" spans="1:11" x14ac:dyDescent="0.25">
      <c r="A1403" s="111">
        <v>45168</v>
      </c>
      <c r="B1403" s="86">
        <v>4.1666666666666664E-2</v>
      </c>
      <c r="C1403" s="91">
        <v>10</v>
      </c>
      <c r="D1403" s="118">
        <v>2</v>
      </c>
      <c r="E1403" s="119">
        <v>2.0833333333333332E-2</v>
      </c>
      <c r="F1403" s="119">
        <v>4.1666666666666664E-2</v>
      </c>
      <c r="G1403" s="115">
        <f t="shared" ref="G1403:G1466" si="67">WEEKDAY(A1403)</f>
        <v>4</v>
      </c>
      <c r="H1403" s="116" t="str" cm="1">
        <f t="array" ref="H1403">_xlfn.IFS((G1403&gt;=2)*(G1403&lt;=6), "Weekday", G1403=7, "Saturday", G1403=1, "Sunday")</f>
        <v>Weekday</v>
      </c>
      <c r="I1403" s="116">
        <f t="shared" ref="I1403:I1466" si="68">MONTH(A1403)</f>
        <v>8</v>
      </c>
      <c r="J1403" s="116" t="str">
        <f t="shared" si="66"/>
        <v>High season</v>
      </c>
      <c r="K1403" s="117" t="str" cm="1">
        <f t="array" ref="K1403">_xlfn.IFS(AND(H1403="Weekday", J1403="High season"), VLOOKUP(B1403, high_weekday, 2, 0),
    AND(H1403="Saturday", J1403="High season"), VLOOKUP(B1403, high_saturday, 2, 0),
    AND(H1403="Sunday", J1403="High season"), VLOOKUP(B1403, high_sunday, 2, 0),
    AND(H1403="Weekday", J1403="Low season"), VLOOKUP(B1403, low_weekdays, 2, 0),
    AND(H1403="Saturday", J1403="Low season"), VLOOKUP(B1403, low_saturday, 2, 0),
    AND(H1403="Sunday", J1403="Low season"), VLOOKUP(B1403, low_sunday, 2, 0),
    TRUE, "error")</f>
        <v>Off-peak</v>
      </c>
    </row>
    <row r="1404" spans="1:11" x14ac:dyDescent="0.25">
      <c r="A1404" s="111">
        <v>45168</v>
      </c>
      <c r="B1404" s="86">
        <v>6.25E-2</v>
      </c>
      <c r="C1404" s="91">
        <v>81</v>
      </c>
      <c r="D1404" s="118">
        <v>3</v>
      </c>
      <c r="E1404" s="119">
        <v>4.1666666666666664E-2</v>
      </c>
      <c r="F1404" s="119">
        <v>6.25E-2</v>
      </c>
      <c r="G1404" s="115">
        <f t="shared" si="67"/>
        <v>4</v>
      </c>
      <c r="H1404" s="116" t="str" cm="1">
        <f t="array" ref="H1404">_xlfn.IFS((G1404&gt;=2)*(G1404&lt;=6), "Weekday", G1404=7, "Saturday", G1404=1, "Sunday")</f>
        <v>Weekday</v>
      </c>
      <c r="I1404" s="116">
        <f t="shared" si="68"/>
        <v>8</v>
      </c>
      <c r="J1404" s="116" t="str">
        <f t="shared" si="66"/>
        <v>High season</v>
      </c>
      <c r="K1404" s="117" t="str" cm="1">
        <f t="array" ref="K1404">_xlfn.IFS(AND(H1404="Weekday", J1404="High season"), VLOOKUP(B1404, high_weekday, 2, 0),
    AND(H1404="Saturday", J1404="High season"), VLOOKUP(B1404, high_saturday, 2, 0),
    AND(H1404="Sunday", J1404="High season"), VLOOKUP(B1404, high_sunday, 2, 0),
    AND(H1404="Weekday", J1404="Low season"), VLOOKUP(B1404, low_weekdays, 2, 0),
    AND(H1404="Saturday", J1404="Low season"), VLOOKUP(B1404, low_saturday, 2, 0),
    AND(H1404="Sunday", J1404="Low season"), VLOOKUP(B1404, low_sunday, 2, 0),
    TRUE, "error")</f>
        <v>Off-peak</v>
      </c>
    </row>
    <row r="1405" spans="1:11" x14ac:dyDescent="0.25">
      <c r="A1405" s="111">
        <v>45168</v>
      </c>
      <c r="B1405" s="86">
        <v>8.3333333333333301E-2</v>
      </c>
      <c r="C1405" s="91">
        <v>34</v>
      </c>
      <c r="D1405" s="118">
        <v>4</v>
      </c>
      <c r="E1405" s="119">
        <v>6.25E-2</v>
      </c>
      <c r="F1405" s="119">
        <v>8.3333333333333301E-2</v>
      </c>
      <c r="G1405" s="115">
        <f t="shared" si="67"/>
        <v>4</v>
      </c>
      <c r="H1405" s="116" t="str" cm="1">
        <f t="array" ref="H1405">_xlfn.IFS((G1405&gt;=2)*(G1405&lt;=6), "Weekday", G1405=7, "Saturday", G1405=1, "Sunday")</f>
        <v>Weekday</v>
      </c>
      <c r="I1405" s="116">
        <f t="shared" si="68"/>
        <v>8</v>
      </c>
      <c r="J1405" s="116" t="str">
        <f t="shared" si="66"/>
        <v>High season</v>
      </c>
      <c r="K1405" s="117" t="str" cm="1">
        <f t="array" ref="K1405">_xlfn.IFS(AND(H1405="Weekday", J1405="High season"), VLOOKUP(B1405, high_weekday, 2, 0),
    AND(H1405="Saturday", J1405="High season"), VLOOKUP(B1405, high_saturday, 2, 0),
    AND(H1405="Sunday", J1405="High season"), VLOOKUP(B1405, high_sunday, 2, 0),
    AND(H1405="Weekday", J1405="Low season"), VLOOKUP(B1405, low_weekdays, 2, 0),
    AND(H1405="Saturday", J1405="Low season"), VLOOKUP(B1405, low_saturday, 2, 0),
    AND(H1405="Sunday", J1405="Low season"), VLOOKUP(B1405, low_sunday, 2, 0),
    TRUE, "error")</f>
        <v>Off-peak</v>
      </c>
    </row>
    <row r="1406" spans="1:11" x14ac:dyDescent="0.25">
      <c r="A1406" s="111">
        <v>45168</v>
      </c>
      <c r="B1406" s="86">
        <v>0.104166666666667</v>
      </c>
      <c r="C1406" s="91">
        <v>67</v>
      </c>
      <c r="D1406" s="118">
        <v>5</v>
      </c>
      <c r="E1406" s="119">
        <v>8.3333333333333301E-2</v>
      </c>
      <c r="F1406" s="119">
        <v>0.104166666666667</v>
      </c>
      <c r="G1406" s="115">
        <f t="shared" si="67"/>
        <v>4</v>
      </c>
      <c r="H1406" s="116" t="str" cm="1">
        <f t="array" ref="H1406">_xlfn.IFS((G1406&gt;=2)*(G1406&lt;=6), "Weekday", G1406=7, "Saturday", G1406=1, "Sunday")</f>
        <v>Weekday</v>
      </c>
      <c r="I1406" s="116">
        <f t="shared" si="68"/>
        <v>8</v>
      </c>
      <c r="J1406" s="116" t="str">
        <f t="shared" si="66"/>
        <v>High season</v>
      </c>
      <c r="K1406" s="117" t="str" cm="1">
        <f t="array" ref="K1406">_xlfn.IFS(AND(H1406="Weekday", J1406="High season"), VLOOKUP(B1406, high_weekday, 2, 0),
    AND(H1406="Saturday", J1406="High season"), VLOOKUP(B1406, high_saturday, 2, 0),
    AND(H1406="Sunday", J1406="High season"), VLOOKUP(B1406, high_sunday, 2, 0),
    AND(H1406="Weekday", J1406="Low season"), VLOOKUP(B1406, low_weekdays, 2, 0),
    AND(H1406="Saturday", J1406="Low season"), VLOOKUP(B1406, low_saturday, 2, 0),
    AND(H1406="Sunday", J1406="Low season"), VLOOKUP(B1406, low_sunday, 2, 0),
    TRUE, "error")</f>
        <v>Off-peak</v>
      </c>
    </row>
    <row r="1407" spans="1:11" x14ac:dyDescent="0.25">
      <c r="A1407" s="111">
        <v>45168</v>
      </c>
      <c r="B1407" s="86">
        <v>0.125</v>
      </c>
      <c r="C1407" s="91">
        <v>26</v>
      </c>
      <c r="D1407" s="118">
        <v>6</v>
      </c>
      <c r="E1407" s="119">
        <v>0.104166666666667</v>
      </c>
      <c r="F1407" s="119">
        <v>0.125</v>
      </c>
      <c r="G1407" s="115">
        <f t="shared" si="67"/>
        <v>4</v>
      </c>
      <c r="H1407" s="116" t="str" cm="1">
        <f t="array" ref="H1407">_xlfn.IFS((G1407&gt;=2)*(G1407&lt;=6), "Weekday", G1407=7, "Saturday", G1407=1, "Sunday")</f>
        <v>Weekday</v>
      </c>
      <c r="I1407" s="116">
        <f t="shared" si="68"/>
        <v>8</v>
      </c>
      <c r="J1407" s="116" t="str">
        <f t="shared" si="66"/>
        <v>High season</v>
      </c>
      <c r="K1407" s="117" t="str" cm="1">
        <f t="array" ref="K1407">_xlfn.IFS(AND(H1407="Weekday", J1407="High season"), VLOOKUP(B1407, high_weekday, 2, 0),
    AND(H1407="Saturday", J1407="High season"), VLOOKUP(B1407, high_saturday, 2, 0),
    AND(H1407="Sunday", J1407="High season"), VLOOKUP(B1407, high_sunday, 2, 0),
    AND(H1407="Weekday", J1407="Low season"), VLOOKUP(B1407, low_weekdays, 2, 0),
    AND(H1407="Saturday", J1407="Low season"), VLOOKUP(B1407, low_saturday, 2, 0),
    AND(H1407="Sunday", J1407="Low season"), VLOOKUP(B1407, low_sunday, 2, 0),
    TRUE, "error")</f>
        <v>Off-peak</v>
      </c>
    </row>
    <row r="1408" spans="1:11" x14ac:dyDescent="0.25">
      <c r="A1408" s="111">
        <v>45168</v>
      </c>
      <c r="B1408" s="86">
        <v>0.14583333333333301</v>
      </c>
      <c r="C1408" s="91">
        <v>22</v>
      </c>
      <c r="D1408" s="118">
        <v>7</v>
      </c>
      <c r="E1408" s="119">
        <v>0.125</v>
      </c>
      <c r="F1408" s="119">
        <v>0.14583333333333301</v>
      </c>
      <c r="G1408" s="115">
        <f t="shared" si="67"/>
        <v>4</v>
      </c>
      <c r="H1408" s="116" t="str" cm="1">
        <f t="array" ref="H1408">_xlfn.IFS((G1408&gt;=2)*(G1408&lt;=6), "Weekday", G1408=7, "Saturday", G1408=1, "Sunday")</f>
        <v>Weekday</v>
      </c>
      <c r="I1408" s="116">
        <f t="shared" si="68"/>
        <v>8</v>
      </c>
      <c r="J1408" s="116" t="str">
        <f t="shared" si="66"/>
        <v>High season</v>
      </c>
      <c r="K1408" s="117" t="str" cm="1">
        <f t="array" ref="K1408">_xlfn.IFS(AND(H1408="Weekday", J1408="High season"), VLOOKUP(B1408, high_weekday, 2, 0),
    AND(H1408="Saturday", J1408="High season"), VLOOKUP(B1408, high_saturday, 2, 0),
    AND(H1408="Sunday", J1408="High season"), VLOOKUP(B1408, high_sunday, 2, 0),
    AND(H1408="Weekday", J1408="Low season"), VLOOKUP(B1408, low_weekdays, 2, 0),
    AND(H1408="Saturday", J1408="Low season"), VLOOKUP(B1408, low_saturday, 2, 0),
    AND(H1408="Sunday", J1408="Low season"), VLOOKUP(B1408, low_sunday, 2, 0),
    TRUE, "error")</f>
        <v>Off-peak</v>
      </c>
    </row>
    <row r="1409" spans="1:11" x14ac:dyDescent="0.25">
      <c r="A1409" s="111">
        <v>45168</v>
      </c>
      <c r="B1409" s="86">
        <v>0.16666666666666699</v>
      </c>
      <c r="C1409" s="91">
        <v>69</v>
      </c>
      <c r="D1409" s="118">
        <v>8</v>
      </c>
      <c r="E1409" s="119">
        <v>0.14583333333333301</v>
      </c>
      <c r="F1409" s="119">
        <v>0.16666666666666699</v>
      </c>
      <c r="G1409" s="115">
        <f t="shared" si="67"/>
        <v>4</v>
      </c>
      <c r="H1409" s="116" t="str" cm="1">
        <f t="array" ref="H1409">_xlfn.IFS((G1409&gt;=2)*(G1409&lt;=6), "Weekday", G1409=7, "Saturday", G1409=1, "Sunday")</f>
        <v>Weekday</v>
      </c>
      <c r="I1409" s="116">
        <f t="shared" si="68"/>
        <v>8</v>
      </c>
      <c r="J1409" s="116" t="str">
        <f t="shared" si="66"/>
        <v>High season</v>
      </c>
      <c r="K1409" s="117" t="str" cm="1">
        <f t="array" ref="K1409">_xlfn.IFS(AND(H1409="Weekday", J1409="High season"), VLOOKUP(B1409, high_weekday, 2, 0),
    AND(H1409="Saturday", J1409="High season"), VLOOKUP(B1409, high_saturday, 2, 0),
    AND(H1409="Sunday", J1409="High season"), VLOOKUP(B1409, high_sunday, 2, 0),
    AND(H1409="Weekday", J1409="Low season"), VLOOKUP(B1409, low_weekdays, 2, 0),
    AND(H1409="Saturday", J1409="Low season"), VLOOKUP(B1409, low_saturday, 2, 0),
    AND(H1409="Sunday", J1409="Low season"), VLOOKUP(B1409, low_sunday, 2, 0),
    TRUE, "error")</f>
        <v>Off-peak</v>
      </c>
    </row>
    <row r="1410" spans="1:11" x14ac:dyDescent="0.25">
      <c r="A1410" s="111">
        <v>45168</v>
      </c>
      <c r="B1410" s="86">
        <v>0.1875</v>
      </c>
      <c r="C1410" s="91">
        <v>88</v>
      </c>
      <c r="D1410" s="118">
        <v>9</v>
      </c>
      <c r="E1410" s="119">
        <v>0.16666666666666699</v>
      </c>
      <c r="F1410" s="119">
        <v>0.1875</v>
      </c>
      <c r="G1410" s="115">
        <f t="shared" si="67"/>
        <v>4</v>
      </c>
      <c r="H1410" s="116" t="str" cm="1">
        <f t="array" ref="H1410">_xlfn.IFS((G1410&gt;=2)*(G1410&lt;=6), "Weekday", G1410=7, "Saturday", G1410=1, "Sunday")</f>
        <v>Weekday</v>
      </c>
      <c r="I1410" s="116">
        <f t="shared" si="68"/>
        <v>8</v>
      </c>
      <c r="J1410" s="116" t="str">
        <f t="shared" si="66"/>
        <v>High season</v>
      </c>
      <c r="K1410" s="117" t="str" cm="1">
        <f t="array" ref="K1410">_xlfn.IFS(AND(H1410="Weekday", J1410="High season"), VLOOKUP(B1410, high_weekday, 2, 0),
    AND(H1410="Saturday", J1410="High season"), VLOOKUP(B1410, high_saturday, 2, 0),
    AND(H1410="Sunday", J1410="High season"), VLOOKUP(B1410, high_sunday, 2, 0),
    AND(H1410="Weekday", J1410="Low season"), VLOOKUP(B1410, low_weekdays, 2, 0),
    AND(H1410="Saturday", J1410="Low season"), VLOOKUP(B1410, low_saturday, 2, 0),
    AND(H1410="Sunday", J1410="Low season"), VLOOKUP(B1410, low_sunday, 2, 0),
    TRUE, "error")</f>
        <v>Off-peak</v>
      </c>
    </row>
    <row r="1411" spans="1:11" x14ac:dyDescent="0.25">
      <c r="A1411" s="111">
        <v>45168</v>
      </c>
      <c r="B1411" s="86">
        <v>0.20833333333333301</v>
      </c>
      <c r="C1411" s="91">
        <v>15</v>
      </c>
      <c r="D1411" s="118">
        <v>10</v>
      </c>
      <c r="E1411" s="119">
        <v>0.1875</v>
      </c>
      <c r="F1411" s="119">
        <v>0.20833333333333301</v>
      </c>
      <c r="G1411" s="115">
        <f t="shared" si="67"/>
        <v>4</v>
      </c>
      <c r="H1411" s="116" t="str" cm="1">
        <f t="array" ref="H1411">_xlfn.IFS((G1411&gt;=2)*(G1411&lt;=6), "Weekday", G1411=7, "Saturday", G1411=1, "Sunday")</f>
        <v>Weekday</v>
      </c>
      <c r="I1411" s="116">
        <f t="shared" si="68"/>
        <v>8</v>
      </c>
      <c r="J1411" s="116" t="str">
        <f t="shared" si="66"/>
        <v>High season</v>
      </c>
      <c r="K1411" s="117" t="str" cm="1">
        <f t="array" ref="K1411">_xlfn.IFS(AND(H1411="Weekday", J1411="High season"), VLOOKUP(B1411, high_weekday, 2, 0),
    AND(H1411="Saturday", J1411="High season"), VLOOKUP(B1411, high_saturday, 2, 0),
    AND(H1411="Sunday", J1411="High season"), VLOOKUP(B1411, high_sunday, 2, 0),
    AND(H1411="Weekday", J1411="Low season"), VLOOKUP(B1411, low_weekdays, 2, 0),
    AND(H1411="Saturday", J1411="Low season"), VLOOKUP(B1411, low_saturday, 2, 0),
    AND(H1411="Sunday", J1411="Low season"), VLOOKUP(B1411, low_sunday, 2, 0),
    TRUE, "error")</f>
        <v>Off-peak</v>
      </c>
    </row>
    <row r="1412" spans="1:11" x14ac:dyDescent="0.25">
      <c r="A1412" s="111">
        <v>45168</v>
      </c>
      <c r="B1412" s="86">
        <v>0.22916666666666699</v>
      </c>
      <c r="C1412" s="91">
        <v>22</v>
      </c>
      <c r="D1412" s="118">
        <v>11</v>
      </c>
      <c r="E1412" s="119">
        <v>0.20833333333333301</v>
      </c>
      <c r="F1412" s="119">
        <v>0.22916666666666699</v>
      </c>
      <c r="G1412" s="115">
        <f t="shared" si="67"/>
        <v>4</v>
      </c>
      <c r="H1412" s="116" t="str" cm="1">
        <f t="array" ref="H1412">_xlfn.IFS((G1412&gt;=2)*(G1412&lt;=6), "Weekday", G1412=7, "Saturday", G1412=1, "Sunday")</f>
        <v>Weekday</v>
      </c>
      <c r="I1412" s="116">
        <f t="shared" si="68"/>
        <v>8</v>
      </c>
      <c r="J1412" s="116" t="str">
        <f t="shared" si="66"/>
        <v>High season</v>
      </c>
      <c r="K1412" s="117" t="str" cm="1">
        <f t="array" ref="K1412">_xlfn.IFS(AND(H1412="Weekday", J1412="High season"), VLOOKUP(B1412, high_weekday, 2, 0),
    AND(H1412="Saturday", J1412="High season"), VLOOKUP(B1412, high_saturday, 2, 0),
    AND(H1412="Sunday", J1412="High season"), VLOOKUP(B1412, high_sunday, 2, 0),
    AND(H1412="Weekday", J1412="Low season"), VLOOKUP(B1412, low_weekdays, 2, 0),
    AND(H1412="Saturday", J1412="Low season"), VLOOKUP(B1412, low_saturday, 2, 0),
    AND(H1412="Sunday", J1412="Low season"), VLOOKUP(B1412, low_sunday, 2, 0),
    TRUE, "error")</f>
        <v>Off-peak</v>
      </c>
    </row>
    <row r="1413" spans="1:11" x14ac:dyDescent="0.25">
      <c r="A1413" s="111">
        <v>45168</v>
      </c>
      <c r="B1413" s="86">
        <v>0.25</v>
      </c>
      <c r="C1413" s="91">
        <v>20</v>
      </c>
      <c r="D1413" s="118">
        <v>12</v>
      </c>
      <c r="E1413" s="119">
        <v>0.22916666666666699</v>
      </c>
      <c r="F1413" s="119">
        <v>0.25</v>
      </c>
      <c r="G1413" s="115">
        <f t="shared" si="67"/>
        <v>4</v>
      </c>
      <c r="H1413" s="116" t="str" cm="1">
        <f t="array" ref="H1413">_xlfn.IFS((G1413&gt;=2)*(G1413&lt;=6), "Weekday", G1413=7, "Saturday", G1413=1, "Sunday")</f>
        <v>Weekday</v>
      </c>
      <c r="I1413" s="116">
        <f t="shared" si="68"/>
        <v>8</v>
      </c>
      <c r="J1413" s="116" t="str">
        <f t="shared" si="66"/>
        <v>High season</v>
      </c>
      <c r="K1413" s="117" t="str" cm="1">
        <f t="array" ref="K1413">_xlfn.IFS(AND(H1413="Weekday", J1413="High season"), VLOOKUP(B1413, high_weekday, 2, 0),
    AND(H1413="Saturday", J1413="High season"), VLOOKUP(B1413, high_saturday, 2, 0),
    AND(H1413="Sunday", J1413="High season"), VLOOKUP(B1413, high_sunday, 2, 0),
    AND(H1413="Weekday", J1413="Low season"), VLOOKUP(B1413, low_weekdays, 2, 0),
    AND(H1413="Saturday", J1413="Low season"), VLOOKUP(B1413, low_saturday, 2, 0),
    AND(H1413="Sunday", J1413="Low season"), VLOOKUP(B1413, low_sunday, 2, 0),
    TRUE, "error")</f>
        <v>Off-peak</v>
      </c>
    </row>
    <row r="1414" spans="1:11" x14ac:dyDescent="0.25">
      <c r="A1414" s="111">
        <v>45168</v>
      </c>
      <c r="B1414" s="86">
        <v>0.27083333333333298</v>
      </c>
      <c r="C1414" s="91">
        <v>93</v>
      </c>
      <c r="D1414" s="118">
        <v>13</v>
      </c>
      <c r="E1414" s="119">
        <v>0.25</v>
      </c>
      <c r="F1414" s="119">
        <v>0.27083333333333298</v>
      </c>
      <c r="G1414" s="115">
        <f t="shared" si="67"/>
        <v>4</v>
      </c>
      <c r="H1414" s="116" t="str" cm="1">
        <f t="array" ref="H1414">_xlfn.IFS((G1414&gt;=2)*(G1414&lt;=6), "Weekday", G1414=7, "Saturday", G1414=1, "Sunday")</f>
        <v>Weekday</v>
      </c>
      <c r="I1414" s="116">
        <f t="shared" si="68"/>
        <v>8</v>
      </c>
      <c r="J1414" s="116" t="str">
        <f t="shared" si="66"/>
        <v>High season</v>
      </c>
      <c r="K1414" s="117" t="str" cm="1">
        <f t="array" ref="K1414">_xlfn.IFS(AND(H1414="Weekday", J1414="High season"), VLOOKUP(B1414, high_weekday, 2, 0),
    AND(H1414="Saturday", J1414="High season"), VLOOKUP(B1414, high_saturday, 2, 0),
    AND(H1414="Sunday", J1414="High season"), VLOOKUP(B1414, high_sunday, 2, 0),
    AND(H1414="Weekday", J1414="Low season"), VLOOKUP(B1414, low_weekdays, 2, 0),
    AND(H1414="Saturday", J1414="Low season"), VLOOKUP(B1414, low_saturday, 2, 0),
    AND(H1414="Sunday", J1414="Low season"), VLOOKUP(B1414, low_sunday, 2, 0),
    TRUE, "error")</f>
        <v>Peak</v>
      </c>
    </row>
    <row r="1415" spans="1:11" x14ac:dyDescent="0.25">
      <c r="A1415" s="111">
        <v>45168</v>
      </c>
      <c r="B1415" s="86">
        <v>0.29166666666666702</v>
      </c>
      <c r="C1415" s="91">
        <v>95</v>
      </c>
      <c r="D1415" s="118">
        <v>14</v>
      </c>
      <c r="E1415" s="119">
        <v>0.27083333333333298</v>
      </c>
      <c r="F1415" s="119">
        <v>0.29166666666666702</v>
      </c>
      <c r="G1415" s="115">
        <f t="shared" si="67"/>
        <v>4</v>
      </c>
      <c r="H1415" s="116" t="str" cm="1">
        <f t="array" ref="H1415">_xlfn.IFS((G1415&gt;=2)*(G1415&lt;=6), "Weekday", G1415=7, "Saturday", G1415=1, "Sunday")</f>
        <v>Weekday</v>
      </c>
      <c r="I1415" s="116">
        <f t="shared" si="68"/>
        <v>8</v>
      </c>
      <c r="J1415" s="116" t="str">
        <f t="shared" si="66"/>
        <v>High season</v>
      </c>
      <c r="K1415" s="117" t="str" cm="1">
        <f t="array" ref="K1415">_xlfn.IFS(AND(H1415="Weekday", J1415="High season"), VLOOKUP(B1415, high_weekday, 2, 0),
    AND(H1415="Saturday", J1415="High season"), VLOOKUP(B1415, high_saturday, 2, 0),
    AND(H1415="Sunday", J1415="High season"), VLOOKUP(B1415, high_sunday, 2, 0),
    AND(H1415="Weekday", J1415="Low season"), VLOOKUP(B1415, low_weekdays, 2, 0),
    AND(H1415="Saturday", J1415="Low season"), VLOOKUP(B1415, low_saturday, 2, 0),
    AND(H1415="Sunday", J1415="Low season"), VLOOKUP(B1415, low_sunday, 2, 0),
    TRUE, "error")</f>
        <v>Peak</v>
      </c>
    </row>
    <row r="1416" spans="1:11" x14ac:dyDescent="0.25">
      <c r="A1416" s="111">
        <v>45168</v>
      </c>
      <c r="B1416" s="86">
        <v>0.3125</v>
      </c>
      <c r="C1416" s="91">
        <v>89</v>
      </c>
      <c r="D1416" s="118">
        <v>15</v>
      </c>
      <c r="E1416" s="119">
        <v>0.29166666666666702</v>
      </c>
      <c r="F1416" s="119">
        <v>0.3125</v>
      </c>
      <c r="G1416" s="115">
        <f t="shared" si="67"/>
        <v>4</v>
      </c>
      <c r="H1416" s="116" t="str" cm="1">
        <f t="array" ref="H1416">_xlfn.IFS((G1416&gt;=2)*(G1416&lt;=6), "Weekday", G1416=7, "Saturday", G1416=1, "Sunday")</f>
        <v>Weekday</v>
      </c>
      <c r="I1416" s="116">
        <f t="shared" si="68"/>
        <v>8</v>
      </c>
      <c r="J1416" s="116" t="str">
        <f t="shared" si="66"/>
        <v>High season</v>
      </c>
      <c r="K1416" s="117" t="str" cm="1">
        <f t="array" ref="K1416">_xlfn.IFS(AND(H1416="Weekday", J1416="High season"), VLOOKUP(B1416, high_weekday, 2, 0),
    AND(H1416="Saturday", J1416="High season"), VLOOKUP(B1416, high_saturday, 2, 0),
    AND(H1416="Sunday", J1416="High season"), VLOOKUP(B1416, high_sunday, 2, 0),
    AND(H1416="Weekday", J1416="Low season"), VLOOKUP(B1416, low_weekdays, 2, 0),
    AND(H1416="Saturday", J1416="Low season"), VLOOKUP(B1416, low_saturday, 2, 0),
    AND(H1416="Sunday", J1416="Low season"), VLOOKUP(B1416, low_sunday, 2, 0),
    TRUE, "error")</f>
        <v>Peak</v>
      </c>
    </row>
    <row r="1417" spans="1:11" x14ac:dyDescent="0.25">
      <c r="A1417" s="111">
        <v>45168</v>
      </c>
      <c r="B1417" s="86">
        <v>0.33333333333333298</v>
      </c>
      <c r="C1417" s="91">
        <v>86</v>
      </c>
      <c r="D1417" s="118">
        <v>16</v>
      </c>
      <c r="E1417" s="119">
        <v>0.3125</v>
      </c>
      <c r="F1417" s="119">
        <v>0.33333333333333298</v>
      </c>
      <c r="G1417" s="115">
        <f t="shared" si="67"/>
        <v>4</v>
      </c>
      <c r="H1417" s="116" t="str" cm="1">
        <f t="array" ref="H1417">_xlfn.IFS((G1417&gt;=2)*(G1417&lt;=6), "Weekday", G1417=7, "Saturday", G1417=1, "Sunday")</f>
        <v>Weekday</v>
      </c>
      <c r="I1417" s="116">
        <f t="shared" si="68"/>
        <v>8</v>
      </c>
      <c r="J1417" s="116" t="str">
        <f t="shared" si="66"/>
        <v>High season</v>
      </c>
      <c r="K1417" s="117" t="str" cm="1">
        <f t="array" ref="K1417">_xlfn.IFS(AND(H1417="Weekday", J1417="High season"), VLOOKUP(B1417, high_weekday, 2, 0),
    AND(H1417="Saturday", J1417="High season"), VLOOKUP(B1417, high_saturday, 2, 0),
    AND(H1417="Sunday", J1417="High season"), VLOOKUP(B1417, high_sunday, 2, 0),
    AND(H1417="Weekday", J1417="Low season"), VLOOKUP(B1417, low_weekdays, 2, 0),
    AND(H1417="Saturday", J1417="Low season"), VLOOKUP(B1417, low_saturday, 2, 0),
    AND(H1417="Sunday", J1417="Low season"), VLOOKUP(B1417, low_sunday, 2, 0),
    TRUE, "error")</f>
        <v>Peak</v>
      </c>
    </row>
    <row r="1418" spans="1:11" x14ac:dyDescent="0.25">
      <c r="A1418" s="111">
        <v>45168</v>
      </c>
      <c r="B1418" s="86">
        <v>0.35416666666666702</v>
      </c>
      <c r="C1418" s="91">
        <v>56</v>
      </c>
      <c r="D1418" s="118">
        <v>17</v>
      </c>
      <c r="E1418" s="119">
        <v>0.33333333333333298</v>
      </c>
      <c r="F1418" s="119">
        <v>0.35416666666666702</v>
      </c>
      <c r="G1418" s="115">
        <f t="shared" si="67"/>
        <v>4</v>
      </c>
      <c r="H1418" s="116" t="str" cm="1">
        <f t="array" ref="H1418">_xlfn.IFS((G1418&gt;=2)*(G1418&lt;=6), "Weekday", G1418=7, "Saturday", G1418=1, "Sunday")</f>
        <v>Weekday</v>
      </c>
      <c r="I1418" s="116">
        <f t="shared" si="68"/>
        <v>8</v>
      </c>
      <c r="J1418" s="116" t="str">
        <f t="shared" si="66"/>
        <v>High season</v>
      </c>
      <c r="K1418" s="117" t="str" cm="1">
        <f t="array" ref="K1418">_xlfn.IFS(AND(H1418="Weekday", J1418="High season"), VLOOKUP(B1418, high_weekday, 2, 0),
    AND(H1418="Saturday", J1418="High season"), VLOOKUP(B1418, high_saturday, 2, 0),
    AND(H1418="Sunday", J1418="High season"), VLOOKUP(B1418, high_sunday, 2, 0),
    AND(H1418="Weekday", J1418="Low season"), VLOOKUP(B1418, low_weekdays, 2, 0),
    AND(H1418="Saturday", J1418="Low season"), VLOOKUP(B1418, low_saturday, 2, 0),
    AND(H1418="Sunday", J1418="Low season"), VLOOKUP(B1418, low_sunday, 2, 0),
    TRUE, "error")</f>
        <v>Peak</v>
      </c>
    </row>
    <row r="1419" spans="1:11" x14ac:dyDescent="0.25">
      <c r="A1419" s="111">
        <v>45168</v>
      </c>
      <c r="B1419" s="86">
        <v>0.375</v>
      </c>
      <c r="C1419" s="91">
        <v>62</v>
      </c>
      <c r="D1419" s="118">
        <v>18</v>
      </c>
      <c r="E1419" s="119">
        <v>0.35416666666666702</v>
      </c>
      <c r="F1419" s="119">
        <v>0.375</v>
      </c>
      <c r="G1419" s="115">
        <f t="shared" si="67"/>
        <v>4</v>
      </c>
      <c r="H1419" s="116" t="str" cm="1">
        <f t="array" ref="H1419">_xlfn.IFS((G1419&gt;=2)*(G1419&lt;=6), "Weekday", G1419=7, "Saturday", G1419=1, "Sunday")</f>
        <v>Weekday</v>
      </c>
      <c r="I1419" s="116">
        <f t="shared" si="68"/>
        <v>8</v>
      </c>
      <c r="J1419" s="116" t="str">
        <f t="shared" si="66"/>
        <v>High season</v>
      </c>
      <c r="K1419" s="117" t="str" cm="1">
        <f t="array" ref="K1419">_xlfn.IFS(AND(H1419="Weekday", J1419="High season"), VLOOKUP(B1419, high_weekday, 2, 0),
    AND(H1419="Saturday", J1419="High season"), VLOOKUP(B1419, high_saturday, 2, 0),
    AND(H1419="Sunday", J1419="High season"), VLOOKUP(B1419, high_sunday, 2, 0),
    AND(H1419="Weekday", J1419="Low season"), VLOOKUP(B1419, low_weekdays, 2, 0),
    AND(H1419="Saturday", J1419="Low season"), VLOOKUP(B1419, low_saturday, 2, 0),
    AND(H1419="Sunday", J1419="Low season"), VLOOKUP(B1419, low_sunday, 2, 0),
    TRUE, "error")</f>
        <v>Peak</v>
      </c>
    </row>
    <row r="1420" spans="1:11" x14ac:dyDescent="0.25">
      <c r="A1420" s="111">
        <v>45168</v>
      </c>
      <c r="B1420" s="86">
        <v>0.39583333333333298</v>
      </c>
      <c r="C1420" s="91">
        <v>82</v>
      </c>
      <c r="D1420" s="118">
        <v>19</v>
      </c>
      <c r="E1420" s="119">
        <v>0.375</v>
      </c>
      <c r="F1420" s="119">
        <v>0.39583333333333298</v>
      </c>
      <c r="G1420" s="115">
        <f t="shared" si="67"/>
        <v>4</v>
      </c>
      <c r="H1420" s="116" t="str" cm="1">
        <f t="array" ref="H1420">_xlfn.IFS((G1420&gt;=2)*(G1420&lt;=6), "Weekday", G1420=7, "Saturday", G1420=1, "Sunday")</f>
        <v>Weekday</v>
      </c>
      <c r="I1420" s="116">
        <f t="shared" si="68"/>
        <v>8</v>
      </c>
      <c r="J1420" s="116" t="str">
        <f t="shared" si="66"/>
        <v>High season</v>
      </c>
      <c r="K1420" s="117" t="str" cm="1">
        <f t="array" ref="K1420">_xlfn.IFS(AND(H1420="Weekday", J1420="High season"), VLOOKUP(B1420, high_weekday, 2, 0),
    AND(H1420="Saturday", J1420="High season"), VLOOKUP(B1420, high_saturday, 2, 0),
    AND(H1420="Sunday", J1420="High season"), VLOOKUP(B1420, high_sunday, 2, 0),
    AND(H1420="Weekday", J1420="Low season"), VLOOKUP(B1420, low_weekdays, 2, 0),
    AND(H1420="Saturday", J1420="Low season"), VLOOKUP(B1420, low_saturday, 2, 0),
    AND(H1420="Sunday", J1420="Low season"), VLOOKUP(B1420, low_sunday, 2, 0),
    TRUE, "error")</f>
        <v>Standard</v>
      </c>
    </row>
    <row r="1421" spans="1:11" x14ac:dyDescent="0.25">
      <c r="A1421" s="111">
        <v>45168</v>
      </c>
      <c r="B1421" s="86">
        <v>0.41666666666666702</v>
      </c>
      <c r="C1421" s="91">
        <v>94</v>
      </c>
      <c r="D1421" s="118">
        <v>20</v>
      </c>
      <c r="E1421" s="119">
        <v>0.39583333333333298</v>
      </c>
      <c r="F1421" s="119">
        <v>0.41666666666666702</v>
      </c>
      <c r="G1421" s="115">
        <f t="shared" si="67"/>
        <v>4</v>
      </c>
      <c r="H1421" s="116" t="str" cm="1">
        <f t="array" ref="H1421">_xlfn.IFS((G1421&gt;=2)*(G1421&lt;=6), "Weekday", G1421=7, "Saturday", G1421=1, "Sunday")</f>
        <v>Weekday</v>
      </c>
      <c r="I1421" s="116">
        <f t="shared" si="68"/>
        <v>8</v>
      </c>
      <c r="J1421" s="116" t="str">
        <f t="shared" si="66"/>
        <v>High season</v>
      </c>
      <c r="K1421" s="117" t="str" cm="1">
        <f t="array" ref="K1421">_xlfn.IFS(AND(H1421="Weekday", J1421="High season"), VLOOKUP(B1421, high_weekday, 2, 0),
    AND(H1421="Saturday", J1421="High season"), VLOOKUP(B1421, high_saturday, 2, 0),
    AND(H1421="Sunday", J1421="High season"), VLOOKUP(B1421, high_sunday, 2, 0),
    AND(H1421="Weekday", J1421="Low season"), VLOOKUP(B1421, low_weekdays, 2, 0),
    AND(H1421="Saturday", J1421="Low season"), VLOOKUP(B1421, low_saturday, 2, 0),
    AND(H1421="Sunday", J1421="Low season"), VLOOKUP(B1421, low_sunday, 2, 0),
    TRUE, "error")</f>
        <v>Standard</v>
      </c>
    </row>
    <row r="1422" spans="1:11" x14ac:dyDescent="0.25">
      <c r="A1422" s="111">
        <v>45168</v>
      </c>
      <c r="B1422" s="86">
        <v>0.4375</v>
      </c>
      <c r="C1422" s="91">
        <v>96</v>
      </c>
      <c r="D1422" s="118">
        <v>21</v>
      </c>
      <c r="E1422" s="119">
        <v>0.41666666666666702</v>
      </c>
      <c r="F1422" s="119">
        <v>0.4375</v>
      </c>
      <c r="G1422" s="115">
        <f t="shared" si="67"/>
        <v>4</v>
      </c>
      <c r="H1422" s="116" t="str" cm="1">
        <f t="array" ref="H1422">_xlfn.IFS((G1422&gt;=2)*(G1422&lt;=6), "Weekday", G1422=7, "Saturday", G1422=1, "Sunday")</f>
        <v>Weekday</v>
      </c>
      <c r="I1422" s="116">
        <f t="shared" si="68"/>
        <v>8</v>
      </c>
      <c r="J1422" s="116" t="str">
        <f t="shared" si="66"/>
        <v>High season</v>
      </c>
      <c r="K1422" s="117" t="str" cm="1">
        <f t="array" ref="K1422">_xlfn.IFS(AND(H1422="Weekday", J1422="High season"), VLOOKUP(B1422, high_weekday, 2, 0),
    AND(H1422="Saturday", J1422="High season"), VLOOKUP(B1422, high_saturday, 2, 0),
    AND(H1422="Sunday", J1422="High season"), VLOOKUP(B1422, high_sunday, 2, 0),
    AND(H1422="Weekday", J1422="Low season"), VLOOKUP(B1422, low_weekdays, 2, 0),
    AND(H1422="Saturday", J1422="Low season"), VLOOKUP(B1422, low_saturday, 2, 0),
    AND(H1422="Sunday", J1422="Low season"), VLOOKUP(B1422, low_sunday, 2, 0),
    TRUE, "error")</f>
        <v>Standard</v>
      </c>
    </row>
    <row r="1423" spans="1:11" x14ac:dyDescent="0.25">
      <c r="A1423" s="111">
        <v>45168</v>
      </c>
      <c r="B1423" s="86">
        <v>0.45833333333333298</v>
      </c>
      <c r="C1423" s="91">
        <v>100</v>
      </c>
      <c r="D1423" s="118">
        <v>22</v>
      </c>
      <c r="E1423" s="119">
        <v>0.4375</v>
      </c>
      <c r="F1423" s="119">
        <v>0.45833333333333298</v>
      </c>
      <c r="G1423" s="115">
        <f t="shared" si="67"/>
        <v>4</v>
      </c>
      <c r="H1423" s="116" t="str" cm="1">
        <f t="array" ref="H1423">_xlfn.IFS((G1423&gt;=2)*(G1423&lt;=6), "Weekday", G1423=7, "Saturday", G1423=1, "Sunday")</f>
        <v>Weekday</v>
      </c>
      <c r="I1423" s="116">
        <f t="shared" si="68"/>
        <v>8</v>
      </c>
      <c r="J1423" s="116" t="str">
        <f t="shared" si="66"/>
        <v>High season</v>
      </c>
      <c r="K1423" s="117" t="str" cm="1">
        <f t="array" ref="K1423">_xlfn.IFS(AND(H1423="Weekday", J1423="High season"), VLOOKUP(B1423, high_weekday, 2, 0),
    AND(H1423="Saturday", J1423="High season"), VLOOKUP(B1423, high_saturday, 2, 0),
    AND(H1423="Sunday", J1423="High season"), VLOOKUP(B1423, high_sunday, 2, 0),
    AND(H1423="Weekday", J1423="Low season"), VLOOKUP(B1423, low_weekdays, 2, 0),
    AND(H1423="Saturday", J1423="Low season"), VLOOKUP(B1423, low_saturday, 2, 0),
    AND(H1423="Sunday", J1423="Low season"), VLOOKUP(B1423, low_sunday, 2, 0),
    TRUE, "error")</f>
        <v>Standard</v>
      </c>
    </row>
    <row r="1424" spans="1:11" x14ac:dyDescent="0.25">
      <c r="A1424" s="111">
        <v>45168</v>
      </c>
      <c r="B1424" s="86">
        <v>0.47916666666666702</v>
      </c>
      <c r="C1424" s="91">
        <v>25</v>
      </c>
      <c r="D1424" s="118">
        <v>23</v>
      </c>
      <c r="E1424" s="119">
        <v>0.45833333333333298</v>
      </c>
      <c r="F1424" s="119">
        <v>0.47916666666666702</v>
      </c>
      <c r="G1424" s="115">
        <f t="shared" si="67"/>
        <v>4</v>
      </c>
      <c r="H1424" s="116" t="str" cm="1">
        <f t="array" ref="H1424">_xlfn.IFS((G1424&gt;=2)*(G1424&lt;=6), "Weekday", G1424=7, "Saturday", G1424=1, "Sunday")</f>
        <v>Weekday</v>
      </c>
      <c r="I1424" s="116">
        <f t="shared" si="68"/>
        <v>8</v>
      </c>
      <c r="J1424" s="116" t="str">
        <f t="shared" si="66"/>
        <v>High season</v>
      </c>
      <c r="K1424" s="117" t="str" cm="1">
        <f t="array" ref="K1424">_xlfn.IFS(AND(H1424="Weekday", J1424="High season"), VLOOKUP(B1424, high_weekday, 2, 0),
    AND(H1424="Saturday", J1424="High season"), VLOOKUP(B1424, high_saturday, 2, 0),
    AND(H1424="Sunday", J1424="High season"), VLOOKUP(B1424, high_sunday, 2, 0),
    AND(H1424="Weekday", J1424="Low season"), VLOOKUP(B1424, low_weekdays, 2, 0),
    AND(H1424="Saturday", J1424="Low season"), VLOOKUP(B1424, low_saturday, 2, 0),
    AND(H1424="Sunday", J1424="Low season"), VLOOKUP(B1424, low_sunday, 2, 0),
    TRUE, "error")</f>
        <v>Standard</v>
      </c>
    </row>
    <row r="1425" spans="1:11" x14ac:dyDescent="0.25">
      <c r="A1425" s="111">
        <v>45168</v>
      </c>
      <c r="B1425" s="86">
        <v>0.5</v>
      </c>
      <c r="C1425" s="91">
        <v>84</v>
      </c>
      <c r="D1425" s="118">
        <v>24</v>
      </c>
      <c r="E1425" s="119">
        <v>0.47916666666666702</v>
      </c>
      <c r="F1425" s="119">
        <v>0.5</v>
      </c>
      <c r="G1425" s="115">
        <f t="shared" si="67"/>
        <v>4</v>
      </c>
      <c r="H1425" s="116" t="str" cm="1">
        <f t="array" ref="H1425">_xlfn.IFS((G1425&gt;=2)*(G1425&lt;=6), "Weekday", G1425=7, "Saturday", G1425=1, "Sunday")</f>
        <v>Weekday</v>
      </c>
      <c r="I1425" s="116">
        <f t="shared" si="68"/>
        <v>8</v>
      </c>
      <c r="J1425" s="116" t="str">
        <f t="shared" si="66"/>
        <v>High season</v>
      </c>
      <c r="K1425" s="117" t="str" cm="1">
        <f t="array" ref="K1425">_xlfn.IFS(AND(H1425="Weekday", J1425="High season"), VLOOKUP(B1425, high_weekday, 2, 0),
    AND(H1425="Saturday", J1425="High season"), VLOOKUP(B1425, high_saturday, 2, 0),
    AND(H1425="Sunday", J1425="High season"), VLOOKUP(B1425, high_sunday, 2, 0),
    AND(H1425="Weekday", J1425="Low season"), VLOOKUP(B1425, low_weekdays, 2, 0),
    AND(H1425="Saturday", J1425="Low season"), VLOOKUP(B1425, low_saturday, 2, 0),
    AND(H1425="Sunday", J1425="Low season"), VLOOKUP(B1425, low_sunday, 2, 0),
    TRUE, "error")</f>
        <v>Standard</v>
      </c>
    </row>
    <row r="1426" spans="1:11" x14ac:dyDescent="0.25">
      <c r="A1426" s="111">
        <v>45168</v>
      </c>
      <c r="B1426" s="86">
        <v>0.52083333333333304</v>
      </c>
      <c r="C1426" s="91">
        <v>94</v>
      </c>
      <c r="D1426" s="118">
        <v>25</v>
      </c>
      <c r="E1426" s="119">
        <v>0.5</v>
      </c>
      <c r="F1426" s="119">
        <v>0.52083333333333304</v>
      </c>
      <c r="G1426" s="115">
        <f t="shared" si="67"/>
        <v>4</v>
      </c>
      <c r="H1426" s="116" t="str" cm="1">
        <f t="array" ref="H1426">_xlfn.IFS((G1426&gt;=2)*(G1426&lt;=6), "Weekday", G1426=7, "Saturday", G1426=1, "Sunday")</f>
        <v>Weekday</v>
      </c>
      <c r="I1426" s="116">
        <f t="shared" si="68"/>
        <v>8</v>
      </c>
      <c r="J1426" s="116" t="str">
        <f t="shared" si="66"/>
        <v>High season</v>
      </c>
      <c r="K1426" s="117" t="str" cm="1">
        <f t="array" ref="K1426">_xlfn.IFS(AND(H1426="Weekday", J1426="High season"), VLOOKUP(B1426, high_weekday, 2, 0),
    AND(H1426="Saturday", J1426="High season"), VLOOKUP(B1426, high_saturday, 2, 0),
    AND(H1426="Sunday", J1426="High season"), VLOOKUP(B1426, high_sunday, 2, 0),
    AND(H1426="Weekday", J1426="Low season"), VLOOKUP(B1426, low_weekdays, 2, 0),
    AND(H1426="Saturday", J1426="Low season"), VLOOKUP(B1426, low_saturday, 2, 0),
    AND(H1426="Sunday", J1426="Low season"), VLOOKUP(B1426, low_sunday, 2, 0),
    TRUE, "error")</f>
        <v>Standard</v>
      </c>
    </row>
    <row r="1427" spans="1:11" x14ac:dyDescent="0.25">
      <c r="A1427" s="111">
        <v>45168</v>
      </c>
      <c r="B1427" s="86">
        <v>0.54166666666666696</v>
      </c>
      <c r="C1427" s="91">
        <v>83</v>
      </c>
      <c r="D1427" s="118">
        <v>26</v>
      </c>
      <c r="E1427" s="119">
        <v>0.52083333333333304</v>
      </c>
      <c r="F1427" s="119">
        <v>0.54166666666666696</v>
      </c>
      <c r="G1427" s="115">
        <f t="shared" si="67"/>
        <v>4</v>
      </c>
      <c r="H1427" s="116" t="str" cm="1">
        <f t="array" ref="H1427">_xlfn.IFS((G1427&gt;=2)*(G1427&lt;=6), "Weekday", G1427=7, "Saturday", G1427=1, "Sunday")</f>
        <v>Weekday</v>
      </c>
      <c r="I1427" s="116">
        <f t="shared" si="68"/>
        <v>8</v>
      </c>
      <c r="J1427" s="116" t="str">
        <f t="shared" si="66"/>
        <v>High season</v>
      </c>
      <c r="K1427" s="117" t="str" cm="1">
        <f t="array" ref="K1427">_xlfn.IFS(AND(H1427="Weekday", J1427="High season"), VLOOKUP(B1427, high_weekday, 2, 0),
    AND(H1427="Saturday", J1427="High season"), VLOOKUP(B1427, high_saturday, 2, 0),
    AND(H1427="Sunday", J1427="High season"), VLOOKUP(B1427, high_sunday, 2, 0),
    AND(H1427="Weekday", J1427="Low season"), VLOOKUP(B1427, low_weekdays, 2, 0),
    AND(H1427="Saturday", J1427="Low season"), VLOOKUP(B1427, low_saturday, 2, 0),
    AND(H1427="Sunday", J1427="Low season"), VLOOKUP(B1427, low_sunday, 2, 0),
    TRUE, "error")</f>
        <v>Standard</v>
      </c>
    </row>
    <row r="1428" spans="1:11" x14ac:dyDescent="0.25">
      <c r="A1428" s="111">
        <v>45168</v>
      </c>
      <c r="B1428" s="86">
        <v>0.5625</v>
      </c>
      <c r="C1428" s="91">
        <v>73</v>
      </c>
      <c r="D1428" s="118">
        <v>27</v>
      </c>
      <c r="E1428" s="119">
        <v>0.54166666666666696</v>
      </c>
      <c r="F1428" s="119">
        <v>0.5625</v>
      </c>
      <c r="G1428" s="115">
        <f t="shared" si="67"/>
        <v>4</v>
      </c>
      <c r="H1428" s="116" t="str" cm="1">
        <f t="array" ref="H1428">_xlfn.IFS((G1428&gt;=2)*(G1428&lt;=6), "Weekday", G1428=7, "Saturday", G1428=1, "Sunday")</f>
        <v>Weekday</v>
      </c>
      <c r="I1428" s="116">
        <f t="shared" si="68"/>
        <v>8</v>
      </c>
      <c r="J1428" s="116" t="str">
        <f t="shared" si="66"/>
        <v>High season</v>
      </c>
      <c r="K1428" s="117" t="str" cm="1">
        <f t="array" ref="K1428">_xlfn.IFS(AND(H1428="Weekday", J1428="High season"), VLOOKUP(B1428, high_weekday, 2, 0),
    AND(H1428="Saturday", J1428="High season"), VLOOKUP(B1428, high_saturday, 2, 0),
    AND(H1428="Sunday", J1428="High season"), VLOOKUP(B1428, high_sunday, 2, 0),
    AND(H1428="Weekday", J1428="Low season"), VLOOKUP(B1428, low_weekdays, 2, 0),
    AND(H1428="Saturday", J1428="Low season"), VLOOKUP(B1428, low_saturday, 2, 0),
    AND(H1428="Sunday", J1428="Low season"), VLOOKUP(B1428, low_sunday, 2, 0),
    TRUE, "error")</f>
        <v>Standard</v>
      </c>
    </row>
    <row r="1429" spans="1:11" x14ac:dyDescent="0.25">
      <c r="A1429" s="111">
        <v>45168</v>
      </c>
      <c r="B1429" s="86">
        <v>0.58333333333333304</v>
      </c>
      <c r="C1429" s="91">
        <v>99</v>
      </c>
      <c r="D1429" s="118">
        <v>28</v>
      </c>
      <c r="E1429" s="119">
        <v>0.5625</v>
      </c>
      <c r="F1429" s="119">
        <v>0.58333333333333304</v>
      </c>
      <c r="G1429" s="115">
        <f t="shared" si="67"/>
        <v>4</v>
      </c>
      <c r="H1429" s="116" t="str" cm="1">
        <f t="array" ref="H1429">_xlfn.IFS((G1429&gt;=2)*(G1429&lt;=6), "Weekday", G1429=7, "Saturday", G1429=1, "Sunday")</f>
        <v>Weekday</v>
      </c>
      <c r="I1429" s="116">
        <f t="shared" si="68"/>
        <v>8</v>
      </c>
      <c r="J1429" s="116" t="str">
        <f t="shared" si="66"/>
        <v>High season</v>
      </c>
      <c r="K1429" s="117" t="str" cm="1">
        <f t="array" ref="K1429">_xlfn.IFS(AND(H1429="Weekday", J1429="High season"), VLOOKUP(B1429, high_weekday, 2, 0),
    AND(H1429="Saturday", J1429="High season"), VLOOKUP(B1429, high_saturday, 2, 0),
    AND(H1429="Sunday", J1429="High season"), VLOOKUP(B1429, high_sunday, 2, 0),
    AND(H1429="Weekday", J1429="Low season"), VLOOKUP(B1429, low_weekdays, 2, 0),
    AND(H1429="Saturday", J1429="Low season"), VLOOKUP(B1429, low_saturday, 2, 0),
    AND(H1429="Sunday", J1429="Low season"), VLOOKUP(B1429, low_sunday, 2, 0),
    TRUE, "error")</f>
        <v>Standard</v>
      </c>
    </row>
    <row r="1430" spans="1:11" x14ac:dyDescent="0.25">
      <c r="A1430" s="111">
        <v>45168</v>
      </c>
      <c r="B1430" s="86">
        <v>0.60416666666666696</v>
      </c>
      <c r="C1430" s="91">
        <v>46</v>
      </c>
      <c r="D1430" s="118">
        <v>29</v>
      </c>
      <c r="E1430" s="119">
        <v>0.58333333333333304</v>
      </c>
      <c r="F1430" s="119">
        <v>0.60416666666666696</v>
      </c>
      <c r="G1430" s="115">
        <f t="shared" si="67"/>
        <v>4</v>
      </c>
      <c r="H1430" s="116" t="str" cm="1">
        <f t="array" ref="H1430">_xlfn.IFS((G1430&gt;=2)*(G1430&lt;=6), "Weekday", G1430=7, "Saturday", G1430=1, "Sunday")</f>
        <v>Weekday</v>
      </c>
      <c r="I1430" s="116">
        <f t="shared" si="68"/>
        <v>8</v>
      </c>
      <c r="J1430" s="116" t="str">
        <f t="shared" si="66"/>
        <v>High season</v>
      </c>
      <c r="K1430" s="117" t="str" cm="1">
        <f t="array" ref="K1430">_xlfn.IFS(AND(H1430="Weekday", J1430="High season"), VLOOKUP(B1430, high_weekday, 2, 0),
    AND(H1430="Saturday", J1430="High season"), VLOOKUP(B1430, high_saturday, 2, 0),
    AND(H1430="Sunday", J1430="High season"), VLOOKUP(B1430, high_sunday, 2, 0),
    AND(H1430="Weekday", J1430="Low season"), VLOOKUP(B1430, low_weekdays, 2, 0),
    AND(H1430="Saturday", J1430="Low season"), VLOOKUP(B1430, low_saturday, 2, 0),
    AND(H1430="Sunday", J1430="Low season"), VLOOKUP(B1430, low_sunday, 2, 0),
    TRUE, "error")</f>
        <v>Standard</v>
      </c>
    </row>
    <row r="1431" spans="1:11" x14ac:dyDescent="0.25">
      <c r="A1431" s="111">
        <v>45168</v>
      </c>
      <c r="B1431" s="86">
        <v>0.625</v>
      </c>
      <c r="C1431" s="91">
        <v>88</v>
      </c>
      <c r="D1431" s="118">
        <v>30</v>
      </c>
      <c r="E1431" s="119">
        <v>0.60416666666666696</v>
      </c>
      <c r="F1431" s="119">
        <v>0.625</v>
      </c>
      <c r="G1431" s="115">
        <f t="shared" si="67"/>
        <v>4</v>
      </c>
      <c r="H1431" s="116" t="str" cm="1">
        <f t="array" ref="H1431">_xlfn.IFS((G1431&gt;=2)*(G1431&lt;=6), "Weekday", G1431=7, "Saturday", G1431=1, "Sunday")</f>
        <v>Weekday</v>
      </c>
      <c r="I1431" s="116">
        <f t="shared" si="68"/>
        <v>8</v>
      </c>
      <c r="J1431" s="116" t="str">
        <f t="shared" si="66"/>
        <v>High season</v>
      </c>
      <c r="K1431" s="117" t="str" cm="1">
        <f t="array" ref="K1431">_xlfn.IFS(AND(H1431="Weekday", J1431="High season"), VLOOKUP(B1431, high_weekday, 2, 0),
    AND(H1431="Saturday", J1431="High season"), VLOOKUP(B1431, high_saturday, 2, 0),
    AND(H1431="Sunday", J1431="High season"), VLOOKUP(B1431, high_sunday, 2, 0),
    AND(H1431="Weekday", J1431="Low season"), VLOOKUP(B1431, low_weekdays, 2, 0),
    AND(H1431="Saturday", J1431="Low season"), VLOOKUP(B1431, low_saturday, 2, 0),
    AND(H1431="Sunday", J1431="Low season"), VLOOKUP(B1431, low_sunday, 2, 0),
    TRUE, "error")</f>
        <v>Standard</v>
      </c>
    </row>
    <row r="1432" spans="1:11" x14ac:dyDescent="0.25">
      <c r="A1432" s="111">
        <v>45168</v>
      </c>
      <c r="B1432" s="86">
        <v>0.64583333333333304</v>
      </c>
      <c r="C1432" s="91">
        <v>97</v>
      </c>
      <c r="D1432" s="118">
        <v>31</v>
      </c>
      <c r="E1432" s="119">
        <v>0.625</v>
      </c>
      <c r="F1432" s="119">
        <v>0.64583333333333304</v>
      </c>
      <c r="G1432" s="115">
        <f t="shared" si="67"/>
        <v>4</v>
      </c>
      <c r="H1432" s="116" t="str" cm="1">
        <f t="array" ref="H1432">_xlfn.IFS((G1432&gt;=2)*(G1432&lt;=6), "Weekday", G1432=7, "Saturday", G1432=1, "Sunday")</f>
        <v>Weekday</v>
      </c>
      <c r="I1432" s="116">
        <f t="shared" si="68"/>
        <v>8</v>
      </c>
      <c r="J1432" s="116" t="str">
        <f t="shared" si="66"/>
        <v>High season</v>
      </c>
      <c r="K1432" s="117" t="str" cm="1">
        <f t="array" ref="K1432">_xlfn.IFS(AND(H1432="Weekday", J1432="High season"), VLOOKUP(B1432, high_weekday, 2, 0),
    AND(H1432="Saturday", J1432="High season"), VLOOKUP(B1432, high_saturday, 2, 0),
    AND(H1432="Sunday", J1432="High season"), VLOOKUP(B1432, high_sunday, 2, 0),
    AND(H1432="Weekday", J1432="Low season"), VLOOKUP(B1432, low_weekdays, 2, 0),
    AND(H1432="Saturday", J1432="Low season"), VLOOKUP(B1432, low_saturday, 2, 0),
    AND(H1432="Sunday", J1432="Low season"), VLOOKUP(B1432, low_sunday, 2, 0),
    TRUE, "error")</f>
        <v>Standard</v>
      </c>
    </row>
    <row r="1433" spans="1:11" x14ac:dyDescent="0.25">
      <c r="A1433" s="111">
        <v>45168</v>
      </c>
      <c r="B1433" s="86">
        <v>0.66666666666666696</v>
      </c>
      <c r="C1433" s="91">
        <v>57</v>
      </c>
      <c r="D1433" s="118">
        <v>32</v>
      </c>
      <c r="E1433" s="119">
        <v>0.64583333333333304</v>
      </c>
      <c r="F1433" s="119">
        <v>0.66666666666666696</v>
      </c>
      <c r="G1433" s="115">
        <f t="shared" si="67"/>
        <v>4</v>
      </c>
      <c r="H1433" s="116" t="str" cm="1">
        <f t="array" ref="H1433">_xlfn.IFS((G1433&gt;=2)*(G1433&lt;=6), "Weekday", G1433=7, "Saturday", G1433=1, "Sunday")</f>
        <v>Weekday</v>
      </c>
      <c r="I1433" s="116">
        <f t="shared" si="68"/>
        <v>8</v>
      </c>
      <c r="J1433" s="116" t="str">
        <f t="shared" si="66"/>
        <v>High season</v>
      </c>
      <c r="K1433" s="117" t="str" cm="1">
        <f t="array" ref="K1433">_xlfn.IFS(AND(H1433="Weekday", J1433="High season"), VLOOKUP(B1433, high_weekday, 2, 0),
    AND(H1433="Saturday", J1433="High season"), VLOOKUP(B1433, high_saturday, 2, 0),
    AND(H1433="Sunday", J1433="High season"), VLOOKUP(B1433, high_sunday, 2, 0),
    AND(H1433="Weekday", J1433="Low season"), VLOOKUP(B1433, low_weekdays, 2, 0),
    AND(H1433="Saturday", J1433="Low season"), VLOOKUP(B1433, low_saturday, 2, 0),
    AND(H1433="Sunday", J1433="Low season"), VLOOKUP(B1433, low_sunday, 2, 0),
    TRUE, "error")</f>
        <v>Standard</v>
      </c>
    </row>
    <row r="1434" spans="1:11" x14ac:dyDescent="0.25">
      <c r="A1434" s="111">
        <v>45168</v>
      </c>
      <c r="B1434" s="86">
        <v>0.6875</v>
      </c>
      <c r="C1434" s="91">
        <v>70</v>
      </c>
      <c r="D1434" s="118">
        <v>33</v>
      </c>
      <c r="E1434" s="119">
        <v>0.66666666666666696</v>
      </c>
      <c r="F1434" s="119">
        <v>0.6875</v>
      </c>
      <c r="G1434" s="115">
        <f t="shared" si="67"/>
        <v>4</v>
      </c>
      <c r="H1434" s="116" t="str" cm="1">
        <f t="array" ref="H1434">_xlfn.IFS((G1434&gt;=2)*(G1434&lt;=6), "Weekday", G1434=7, "Saturday", G1434=1, "Sunday")</f>
        <v>Weekday</v>
      </c>
      <c r="I1434" s="116">
        <f t="shared" si="68"/>
        <v>8</v>
      </c>
      <c r="J1434" s="116" t="str">
        <f t="shared" si="66"/>
        <v>High season</v>
      </c>
      <c r="K1434" s="117" t="str" cm="1">
        <f t="array" ref="K1434">_xlfn.IFS(AND(H1434="Weekday", J1434="High season"), VLOOKUP(B1434, high_weekday, 2, 0),
    AND(H1434="Saturday", J1434="High season"), VLOOKUP(B1434, high_saturday, 2, 0),
    AND(H1434="Sunday", J1434="High season"), VLOOKUP(B1434, high_sunday, 2, 0),
    AND(H1434="Weekday", J1434="Low season"), VLOOKUP(B1434, low_weekdays, 2, 0),
    AND(H1434="Saturday", J1434="Low season"), VLOOKUP(B1434, low_saturday, 2, 0),
    AND(H1434="Sunday", J1434="Low season"), VLOOKUP(B1434, low_sunday, 2, 0),
    TRUE, "error")</f>
        <v>Standard</v>
      </c>
    </row>
    <row r="1435" spans="1:11" x14ac:dyDescent="0.25">
      <c r="A1435" s="111">
        <v>45168</v>
      </c>
      <c r="B1435" s="86">
        <v>0.70833333333333304</v>
      </c>
      <c r="C1435" s="91">
        <v>17</v>
      </c>
      <c r="D1435" s="118">
        <v>34</v>
      </c>
      <c r="E1435" s="119">
        <v>0.6875</v>
      </c>
      <c r="F1435" s="119">
        <v>0.70833333333333304</v>
      </c>
      <c r="G1435" s="115">
        <f t="shared" si="67"/>
        <v>4</v>
      </c>
      <c r="H1435" s="116" t="str" cm="1">
        <f t="array" ref="H1435">_xlfn.IFS((G1435&gt;=2)*(G1435&lt;=6), "Weekday", G1435=7, "Saturday", G1435=1, "Sunday")</f>
        <v>Weekday</v>
      </c>
      <c r="I1435" s="116">
        <f t="shared" si="68"/>
        <v>8</v>
      </c>
      <c r="J1435" s="116" t="str">
        <f t="shared" si="66"/>
        <v>High season</v>
      </c>
      <c r="K1435" s="117" t="str" cm="1">
        <f t="array" ref="K1435">_xlfn.IFS(AND(H1435="Weekday", J1435="High season"), VLOOKUP(B1435, high_weekday, 2, 0),
    AND(H1435="Saturday", J1435="High season"), VLOOKUP(B1435, high_saturday, 2, 0),
    AND(H1435="Sunday", J1435="High season"), VLOOKUP(B1435, high_sunday, 2, 0),
    AND(H1435="Weekday", J1435="Low season"), VLOOKUP(B1435, low_weekdays, 2, 0),
    AND(H1435="Saturday", J1435="Low season"), VLOOKUP(B1435, low_saturday, 2, 0),
    AND(H1435="Sunday", J1435="Low season"), VLOOKUP(B1435, low_sunday, 2, 0),
    TRUE, "error")</f>
        <v>Standard</v>
      </c>
    </row>
    <row r="1436" spans="1:11" x14ac:dyDescent="0.25">
      <c r="A1436" s="111">
        <v>45168</v>
      </c>
      <c r="B1436" s="86">
        <v>0.72916666666666696</v>
      </c>
      <c r="C1436" s="91">
        <v>43</v>
      </c>
      <c r="D1436" s="118">
        <v>35</v>
      </c>
      <c r="E1436" s="119">
        <v>0.70833333333333304</v>
      </c>
      <c r="F1436" s="119">
        <v>0.72916666666666696</v>
      </c>
      <c r="G1436" s="115">
        <f t="shared" si="67"/>
        <v>4</v>
      </c>
      <c r="H1436" s="116" t="str" cm="1">
        <f t="array" ref="H1436">_xlfn.IFS((G1436&gt;=2)*(G1436&lt;=6), "Weekday", G1436=7, "Saturday", G1436=1, "Sunday")</f>
        <v>Weekday</v>
      </c>
      <c r="I1436" s="116">
        <f t="shared" si="68"/>
        <v>8</v>
      </c>
      <c r="J1436" s="116" t="str">
        <f t="shared" si="66"/>
        <v>High season</v>
      </c>
      <c r="K1436" s="117" t="str" cm="1">
        <f t="array" ref="K1436">_xlfn.IFS(AND(H1436="Weekday", J1436="High season"), VLOOKUP(B1436, high_weekday, 2, 0),
    AND(H1436="Saturday", J1436="High season"), VLOOKUP(B1436, high_saturday, 2, 0),
    AND(H1436="Sunday", J1436="High season"), VLOOKUP(B1436, high_sunday, 2, 0),
    AND(H1436="Weekday", J1436="Low season"), VLOOKUP(B1436, low_weekdays, 2, 0),
    AND(H1436="Saturday", J1436="Low season"), VLOOKUP(B1436, low_saturday, 2, 0),
    AND(H1436="Sunday", J1436="Low season"), VLOOKUP(B1436, low_sunday, 2, 0),
    TRUE, "error")</f>
        <v>Peak</v>
      </c>
    </row>
    <row r="1437" spans="1:11" x14ac:dyDescent="0.25">
      <c r="A1437" s="111">
        <v>45168</v>
      </c>
      <c r="B1437" s="86">
        <v>0.75</v>
      </c>
      <c r="C1437" s="91">
        <v>58</v>
      </c>
      <c r="D1437" s="118">
        <v>36</v>
      </c>
      <c r="E1437" s="119">
        <v>0.72916666666666696</v>
      </c>
      <c r="F1437" s="119">
        <v>0.75</v>
      </c>
      <c r="G1437" s="115">
        <f t="shared" si="67"/>
        <v>4</v>
      </c>
      <c r="H1437" s="116" t="str" cm="1">
        <f t="array" ref="H1437">_xlfn.IFS((G1437&gt;=2)*(G1437&lt;=6), "Weekday", G1437=7, "Saturday", G1437=1, "Sunday")</f>
        <v>Weekday</v>
      </c>
      <c r="I1437" s="116">
        <f t="shared" si="68"/>
        <v>8</v>
      </c>
      <c r="J1437" s="116" t="str">
        <f t="shared" si="66"/>
        <v>High season</v>
      </c>
      <c r="K1437" s="117" t="str" cm="1">
        <f t="array" ref="K1437">_xlfn.IFS(AND(H1437="Weekday", J1437="High season"), VLOOKUP(B1437, high_weekday, 2, 0),
    AND(H1437="Saturday", J1437="High season"), VLOOKUP(B1437, high_saturday, 2, 0),
    AND(H1437="Sunday", J1437="High season"), VLOOKUP(B1437, high_sunday, 2, 0),
    AND(H1437="Weekday", J1437="Low season"), VLOOKUP(B1437, low_weekdays, 2, 0),
    AND(H1437="Saturday", J1437="Low season"), VLOOKUP(B1437, low_saturday, 2, 0),
    AND(H1437="Sunday", J1437="Low season"), VLOOKUP(B1437, low_sunday, 2, 0),
    TRUE, "error")</f>
        <v>Peak</v>
      </c>
    </row>
    <row r="1438" spans="1:11" x14ac:dyDescent="0.25">
      <c r="A1438" s="111">
        <v>45168</v>
      </c>
      <c r="B1438" s="86">
        <v>0.77083333333333304</v>
      </c>
      <c r="C1438" s="91">
        <v>83</v>
      </c>
      <c r="D1438" s="118">
        <v>37</v>
      </c>
      <c r="E1438" s="119">
        <v>0.75</v>
      </c>
      <c r="F1438" s="119">
        <v>0.77083333333333304</v>
      </c>
      <c r="G1438" s="115">
        <f t="shared" si="67"/>
        <v>4</v>
      </c>
      <c r="H1438" s="116" t="str" cm="1">
        <f t="array" ref="H1438">_xlfn.IFS((G1438&gt;=2)*(G1438&lt;=6), "Weekday", G1438=7, "Saturday", G1438=1, "Sunday")</f>
        <v>Weekday</v>
      </c>
      <c r="I1438" s="116">
        <f t="shared" si="68"/>
        <v>8</v>
      </c>
      <c r="J1438" s="116" t="str">
        <f t="shared" si="66"/>
        <v>High season</v>
      </c>
      <c r="K1438" s="117" t="str" cm="1">
        <f t="array" ref="K1438">_xlfn.IFS(AND(H1438="Weekday", J1438="High season"), VLOOKUP(B1438, high_weekday, 2, 0),
    AND(H1438="Saturday", J1438="High season"), VLOOKUP(B1438, high_saturday, 2, 0),
    AND(H1438="Sunday", J1438="High season"), VLOOKUP(B1438, high_sunday, 2, 0),
    AND(H1438="Weekday", J1438="Low season"), VLOOKUP(B1438, low_weekdays, 2, 0),
    AND(H1438="Saturday", J1438="Low season"), VLOOKUP(B1438, low_saturday, 2, 0),
    AND(H1438="Sunday", J1438="Low season"), VLOOKUP(B1438, low_sunday, 2, 0),
    TRUE, "error")</f>
        <v>Peak</v>
      </c>
    </row>
    <row r="1439" spans="1:11" x14ac:dyDescent="0.25">
      <c r="A1439" s="111">
        <v>45168</v>
      </c>
      <c r="B1439" s="86">
        <v>0.79166666666666696</v>
      </c>
      <c r="C1439" s="91">
        <v>96</v>
      </c>
      <c r="D1439" s="118">
        <v>38</v>
      </c>
      <c r="E1439" s="119">
        <v>0.77083333333333304</v>
      </c>
      <c r="F1439" s="119">
        <v>0.79166666666666696</v>
      </c>
      <c r="G1439" s="115">
        <f t="shared" si="67"/>
        <v>4</v>
      </c>
      <c r="H1439" s="116" t="str" cm="1">
        <f t="array" ref="H1439">_xlfn.IFS((G1439&gt;=2)*(G1439&lt;=6), "Weekday", G1439=7, "Saturday", G1439=1, "Sunday")</f>
        <v>Weekday</v>
      </c>
      <c r="I1439" s="116">
        <f t="shared" si="68"/>
        <v>8</v>
      </c>
      <c r="J1439" s="116" t="str">
        <f t="shared" si="66"/>
        <v>High season</v>
      </c>
      <c r="K1439" s="117" t="str" cm="1">
        <f t="array" ref="K1439">_xlfn.IFS(AND(H1439="Weekday", J1439="High season"), VLOOKUP(B1439, high_weekday, 2, 0),
    AND(H1439="Saturday", J1439="High season"), VLOOKUP(B1439, high_saturday, 2, 0),
    AND(H1439="Sunday", J1439="High season"), VLOOKUP(B1439, high_sunday, 2, 0),
    AND(H1439="Weekday", J1439="Low season"), VLOOKUP(B1439, low_weekdays, 2, 0),
    AND(H1439="Saturday", J1439="Low season"), VLOOKUP(B1439, low_saturday, 2, 0),
    AND(H1439="Sunday", J1439="Low season"), VLOOKUP(B1439, low_sunday, 2, 0),
    TRUE, "error")</f>
        <v>Peak</v>
      </c>
    </row>
    <row r="1440" spans="1:11" x14ac:dyDescent="0.25">
      <c r="A1440" s="111">
        <v>45168</v>
      </c>
      <c r="B1440" s="86">
        <v>0.8125</v>
      </c>
      <c r="C1440" s="91">
        <v>86</v>
      </c>
      <c r="D1440" s="118">
        <v>39</v>
      </c>
      <c r="E1440" s="119">
        <v>0.79166666666666696</v>
      </c>
      <c r="F1440" s="119">
        <v>0.8125</v>
      </c>
      <c r="G1440" s="115">
        <f t="shared" si="67"/>
        <v>4</v>
      </c>
      <c r="H1440" s="116" t="str" cm="1">
        <f t="array" ref="H1440">_xlfn.IFS((G1440&gt;=2)*(G1440&lt;=6), "Weekday", G1440=7, "Saturday", G1440=1, "Sunday")</f>
        <v>Weekday</v>
      </c>
      <c r="I1440" s="116">
        <f t="shared" si="68"/>
        <v>8</v>
      </c>
      <c r="J1440" s="116" t="str">
        <f t="shared" si="66"/>
        <v>High season</v>
      </c>
      <c r="K1440" s="117" t="str" cm="1">
        <f t="array" ref="K1440">_xlfn.IFS(AND(H1440="Weekday", J1440="High season"), VLOOKUP(B1440, high_weekday, 2, 0),
    AND(H1440="Saturday", J1440="High season"), VLOOKUP(B1440, high_saturday, 2, 0),
    AND(H1440="Sunday", J1440="High season"), VLOOKUP(B1440, high_sunday, 2, 0),
    AND(H1440="Weekday", J1440="Low season"), VLOOKUP(B1440, low_weekdays, 2, 0),
    AND(H1440="Saturday", J1440="Low season"), VLOOKUP(B1440, low_saturday, 2, 0),
    AND(H1440="Sunday", J1440="Low season"), VLOOKUP(B1440, low_sunday, 2, 0),
    TRUE, "error")</f>
        <v>Standard</v>
      </c>
    </row>
    <row r="1441" spans="1:11" x14ac:dyDescent="0.25">
      <c r="A1441" s="111">
        <v>45168</v>
      </c>
      <c r="B1441" s="86">
        <v>0.83333333333333304</v>
      </c>
      <c r="C1441" s="91">
        <v>72</v>
      </c>
      <c r="D1441" s="118">
        <v>40</v>
      </c>
      <c r="E1441" s="119">
        <v>0.8125</v>
      </c>
      <c r="F1441" s="119">
        <v>0.83333333333333304</v>
      </c>
      <c r="G1441" s="115">
        <f t="shared" si="67"/>
        <v>4</v>
      </c>
      <c r="H1441" s="116" t="str" cm="1">
        <f t="array" ref="H1441">_xlfn.IFS((G1441&gt;=2)*(G1441&lt;=6), "Weekday", G1441=7, "Saturday", G1441=1, "Sunday")</f>
        <v>Weekday</v>
      </c>
      <c r="I1441" s="116">
        <f t="shared" si="68"/>
        <v>8</v>
      </c>
      <c r="J1441" s="116" t="str">
        <f t="shared" si="66"/>
        <v>High season</v>
      </c>
      <c r="K1441" s="117" t="str" cm="1">
        <f t="array" ref="K1441">_xlfn.IFS(AND(H1441="Weekday", J1441="High season"), VLOOKUP(B1441, high_weekday, 2, 0),
    AND(H1441="Saturday", J1441="High season"), VLOOKUP(B1441, high_saturday, 2, 0),
    AND(H1441="Sunday", J1441="High season"), VLOOKUP(B1441, high_sunday, 2, 0),
    AND(H1441="Weekday", J1441="Low season"), VLOOKUP(B1441, low_weekdays, 2, 0),
    AND(H1441="Saturday", J1441="Low season"), VLOOKUP(B1441, low_saturday, 2, 0),
    AND(H1441="Sunday", J1441="Low season"), VLOOKUP(B1441, low_sunday, 2, 0),
    TRUE, "error")</f>
        <v>Standard</v>
      </c>
    </row>
    <row r="1442" spans="1:11" x14ac:dyDescent="0.25">
      <c r="A1442" s="111">
        <v>45168</v>
      </c>
      <c r="B1442" s="86">
        <v>0.85416666666666696</v>
      </c>
      <c r="C1442" s="91">
        <v>27</v>
      </c>
      <c r="D1442" s="118">
        <v>41</v>
      </c>
      <c r="E1442" s="119">
        <v>0.83333333333333304</v>
      </c>
      <c r="F1442" s="119">
        <v>0.85416666666666696</v>
      </c>
      <c r="G1442" s="115">
        <f t="shared" si="67"/>
        <v>4</v>
      </c>
      <c r="H1442" s="116" t="str" cm="1">
        <f t="array" ref="H1442">_xlfn.IFS((G1442&gt;=2)*(G1442&lt;=6), "Weekday", G1442=7, "Saturday", G1442=1, "Sunday")</f>
        <v>Weekday</v>
      </c>
      <c r="I1442" s="116">
        <f t="shared" si="68"/>
        <v>8</v>
      </c>
      <c r="J1442" s="116" t="str">
        <f t="shared" si="66"/>
        <v>High season</v>
      </c>
      <c r="K1442" s="117" t="str" cm="1">
        <f t="array" ref="K1442">_xlfn.IFS(AND(H1442="Weekday", J1442="High season"), VLOOKUP(B1442, high_weekday, 2, 0),
    AND(H1442="Saturday", J1442="High season"), VLOOKUP(B1442, high_saturday, 2, 0),
    AND(H1442="Sunday", J1442="High season"), VLOOKUP(B1442, high_sunday, 2, 0),
    AND(H1442="Weekday", J1442="Low season"), VLOOKUP(B1442, low_weekdays, 2, 0),
    AND(H1442="Saturday", J1442="Low season"), VLOOKUP(B1442, low_saturday, 2, 0),
    AND(H1442="Sunday", J1442="Low season"), VLOOKUP(B1442, low_sunday, 2, 0),
    TRUE, "error")</f>
        <v>Standard</v>
      </c>
    </row>
    <row r="1443" spans="1:11" x14ac:dyDescent="0.25">
      <c r="A1443" s="111">
        <v>45168</v>
      </c>
      <c r="B1443" s="86">
        <v>0.875</v>
      </c>
      <c r="C1443" s="91">
        <v>53</v>
      </c>
      <c r="D1443" s="118">
        <v>42</v>
      </c>
      <c r="E1443" s="119">
        <v>0.85416666666666696</v>
      </c>
      <c r="F1443" s="119">
        <v>0.875</v>
      </c>
      <c r="G1443" s="115">
        <f t="shared" si="67"/>
        <v>4</v>
      </c>
      <c r="H1443" s="116" t="str" cm="1">
        <f t="array" ref="H1443">_xlfn.IFS((G1443&gt;=2)*(G1443&lt;=6), "Weekday", G1443=7, "Saturday", G1443=1, "Sunday")</f>
        <v>Weekday</v>
      </c>
      <c r="I1443" s="116">
        <f t="shared" si="68"/>
        <v>8</v>
      </c>
      <c r="J1443" s="116" t="str">
        <f t="shared" si="66"/>
        <v>High season</v>
      </c>
      <c r="K1443" s="117" t="str" cm="1">
        <f t="array" ref="K1443">_xlfn.IFS(AND(H1443="Weekday", J1443="High season"), VLOOKUP(B1443, high_weekday, 2, 0),
    AND(H1443="Saturday", J1443="High season"), VLOOKUP(B1443, high_saturday, 2, 0),
    AND(H1443="Sunday", J1443="High season"), VLOOKUP(B1443, high_sunday, 2, 0),
    AND(H1443="Weekday", J1443="Low season"), VLOOKUP(B1443, low_weekdays, 2, 0),
    AND(H1443="Saturday", J1443="Low season"), VLOOKUP(B1443, low_saturday, 2, 0),
    AND(H1443="Sunday", J1443="Low season"), VLOOKUP(B1443, low_sunday, 2, 0),
    TRUE, "error")</f>
        <v>Standard</v>
      </c>
    </row>
    <row r="1444" spans="1:11" x14ac:dyDescent="0.25">
      <c r="A1444" s="111">
        <v>45168</v>
      </c>
      <c r="B1444" s="86">
        <v>0.89583333333333304</v>
      </c>
      <c r="C1444" s="91">
        <v>75</v>
      </c>
      <c r="D1444" s="118">
        <v>43</v>
      </c>
      <c r="E1444" s="119">
        <v>0.875</v>
      </c>
      <c r="F1444" s="119">
        <v>0.89583333333333304</v>
      </c>
      <c r="G1444" s="115">
        <f t="shared" si="67"/>
        <v>4</v>
      </c>
      <c r="H1444" s="116" t="str" cm="1">
        <f t="array" ref="H1444">_xlfn.IFS((G1444&gt;=2)*(G1444&lt;=6), "Weekday", G1444=7, "Saturday", G1444=1, "Sunday")</f>
        <v>Weekday</v>
      </c>
      <c r="I1444" s="116">
        <f t="shared" si="68"/>
        <v>8</v>
      </c>
      <c r="J1444" s="116" t="str">
        <f t="shared" si="66"/>
        <v>High season</v>
      </c>
      <c r="K1444" s="117" t="str" cm="1">
        <f t="array" ref="K1444">_xlfn.IFS(AND(H1444="Weekday", J1444="High season"), VLOOKUP(B1444, high_weekday, 2, 0),
    AND(H1444="Saturday", J1444="High season"), VLOOKUP(B1444, high_saturday, 2, 0),
    AND(H1444="Sunday", J1444="High season"), VLOOKUP(B1444, high_sunday, 2, 0),
    AND(H1444="Weekday", J1444="Low season"), VLOOKUP(B1444, low_weekdays, 2, 0),
    AND(H1444="Saturday", J1444="Low season"), VLOOKUP(B1444, low_saturday, 2, 0),
    AND(H1444="Sunday", J1444="Low season"), VLOOKUP(B1444, low_sunday, 2, 0),
    TRUE, "error")</f>
        <v>Standard</v>
      </c>
    </row>
    <row r="1445" spans="1:11" x14ac:dyDescent="0.25">
      <c r="A1445" s="111">
        <v>45168</v>
      </c>
      <c r="B1445" s="86">
        <v>0.91666666666666696</v>
      </c>
      <c r="C1445" s="91">
        <v>41</v>
      </c>
      <c r="D1445" s="118">
        <v>44</v>
      </c>
      <c r="E1445" s="119">
        <v>0.89583333333333304</v>
      </c>
      <c r="F1445" s="119">
        <v>0.91666666666666696</v>
      </c>
      <c r="G1445" s="115">
        <f t="shared" si="67"/>
        <v>4</v>
      </c>
      <c r="H1445" s="116" t="str" cm="1">
        <f t="array" ref="H1445">_xlfn.IFS((G1445&gt;=2)*(G1445&lt;=6), "Weekday", G1445=7, "Saturday", G1445=1, "Sunday")</f>
        <v>Weekday</v>
      </c>
      <c r="I1445" s="116">
        <f t="shared" si="68"/>
        <v>8</v>
      </c>
      <c r="J1445" s="116" t="str">
        <f t="shared" si="66"/>
        <v>High season</v>
      </c>
      <c r="K1445" s="117" t="str" cm="1">
        <f t="array" ref="K1445">_xlfn.IFS(AND(H1445="Weekday", J1445="High season"), VLOOKUP(B1445, high_weekday, 2, 0),
    AND(H1445="Saturday", J1445="High season"), VLOOKUP(B1445, high_saturday, 2, 0),
    AND(H1445="Sunday", J1445="High season"), VLOOKUP(B1445, high_sunday, 2, 0),
    AND(H1445="Weekday", J1445="Low season"), VLOOKUP(B1445, low_weekdays, 2, 0),
    AND(H1445="Saturday", J1445="Low season"), VLOOKUP(B1445, low_saturday, 2, 0),
    AND(H1445="Sunday", J1445="Low season"), VLOOKUP(B1445, low_sunday, 2, 0),
    TRUE, "error")</f>
        <v>Standard</v>
      </c>
    </row>
    <row r="1446" spans="1:11" x14ac:dyDescent="0.25">
      <c r="A1446" s="111">
        <v>45168</v>
      </c>
      <c r="B1446" s="86">
        <v>0.9375</v>
      </c>
      <c r="C1446" s="91">
        <v>100</v>
      </c>
      <c r="D1446" s="118">
        <v>45</v>
      </c>
      <c r="E1446" s="119">
        <v>0.91666666666666696</v>
      </c>
      <c r="F1446" s="119">
        <v>0.9375</v>
      </c>
      <c r="G1446" s="115">
        <f t="shared" si="67"/>
        <v>4</v>
      </c>
      <c r="H1446" s="116" t="str" cm="1">
        <f t="array" ref="H1446">_xlfn.IFS((G1446&gt;=2)*(G1446&lt;=6), "Weekday", G1446=7, "Saturday", G1446=1, "Sunday")</f>
        <v>Weekday</v>
      </c>
      <c r="I1446" s="116">
        <f t="shared" si="68"/>
        <v>8</v>
      </c>
      <c r="J1446" s="116" t="str">
        <f t="shared" si="66"/>
        <v>High season</v>
      </c>
      <c r="K1446" s="117" t="str" cm="1">
        <f t="array" ref="K1446">_xlfn.IFS(AND(H1446="Weekday", J1446="High season"), VLOOKUP(B1446, high_weekday, 2, 0),
    AND(H1446="Saturday", J1446="High season"), VLOOKUP(B1446, high_saturday, 2, 0),
    AND(H1446="Sunday", J1446="High season"), VLOOKUP(B1446, high_sunday, 2, 0),
    AND(H1446="Weekday", J1446="Low season"), VLOOKUP(B1446, low_weekdays, 2, 0),
    AND(H1446="Saturday", J1446="Low season"), VLOOKUP(B1446, low_saturday, 2, 0),
    AND(H1446="Sunday", J1446="Low season"), VLOOKUP(B1446, low_sunday, 2, 0),
    TRUE, "error")</f>
        <v>Off-peak</v>
      </c>
    </row>
    <row r="1447" spans="1:11" x14ac:dyDescent="0.25">
      <c r="A1447" s="111">
        <v>45168</v>
      </c>
      <c r="B1447" s="86">
        <v>0.95833333333333304</v>
      </c>
      <c r="C1447" s="91">
        <v>25</v>
      </c>
      <c r="D1447" s="118">
        <v>46</v>
      </c>
      <c r="E1447" s="119">
        <v>0.9375</v>
      </c>
      <c r="F1447" s="119">
        <v>0.95833333333333304</v>
      </c>
      <c r="G1447" s="115">
        <f t="shared" si="67"/>
        <v>4</v>
      </c>
      <c r="H1447" s="116" t="str" cm="1">
        <f t="array" ref="H1447">_xlfn.IFS((G1447&gt;=2)*(G1447&lt;=6), "Weekday", G1447=7, "Saturday", G1447=1, "Sunday")</f>
        <v>Weekday</v>
      </c>
      <c r="I1447" s="116">
        <f t="shared" si="68"/>
        <v>8</v>
      </c>
      <c r="J1447" s="116" t="str">
        <f t="shared" si="66"/>
        <v>High season</v>
      </c>
      <c r="K1447" s="117" t="str" cm="1">
        <f t="array" ref="K1447">_xlfn.IFS(AND(H1447="Weekday", J1447="High season"), VLOOKUP(B1447, high_weekday, 2, 0),
    AND(H1447="Saturday", J1447="High season"), VLOOKUP(B1447, high_saturday, 2, 0),
    AND(H1447="Sunday", J1447="High season"), VLOOKUP(B1447, high_sunday, 2, 0),
    AND(H1447="Weekday", J1447="Low season"), VLOOKUP(B1447, low_weekdays, 2, 0),
    AND(H1447="Saturday", J1447="Low season"), VLOOKUP(B1447, low_saturday, 2, 0),
    AND(H1447="Sunday", J1447="Low season"), VLOOKUP(B1447, low_sunday, 2, 0),
    TRUE, "error")</f>
        <v>Off-peak</v>
      </c>
    </row>
    <row r="1448" spans="1:11" x14ac:dyDescent="0.25">
      <c r="A1448" s="111">
        <v>45168</v>
      </c>
      <c r="B1448" s="86">
        <v>0.97916666666666696</v>
      </c>
      <c r="C1448" s="91">
        <v>32</v>
      </c>
      <c r="D1448" s="118">
        <v>47</v>
      </c>
      <c r="E1448" s="119">
        <v>0.95833333333333304</v>
      </c>
      <c r="F1448" s="119">
        <v>0.97916666666666696</v>
      </c>
      <c r="G1448" s="115">
        <f t="shared" si="67"/>
        <v>4</v>
      </c>
      <c r="H1448" s="116" t="str" cm="1">
        <f t="array" ref="H1448">_xlfn.IFS((G1448&gt;=2)*(G1448&lt;=6), "Weekday", G1448=7, "Saturday", G1448=1, "Sunday")</f>
        <v>Weekday</v>
      </c>
      <c r="I1448" s="116">
        <f t="shared" si="68"/>
        <v>8</v>
      </c>
      <c r="J1448" s="116" t="str">
        <f t="shared" si="66"/>
        <v>High season</v>
      </c>
      <c r="K1448" s="117" t="str" cm="1">
        <f t="array" ref="K1448">_xlfn.IFS(AND(H1448="Weekday", J1448="High season"), VLOOKUP(B1448, high_weekday, 2, 0),
    AND(H1448="Saturday", J1448="High season"), VLOOKUP(B1448, high_saturday, 2, 0),
    AND(H1448="Sunday", J1448="High season"), VLOOKUP(B1448, high_sunday, 2, 0),
    AND(H1448="Weekday", J1448="Low season"), VLOOKUP(B1448, low_weekdays, 2, 0),
    AND(H1448="Saturday", J1448="Low season"), VLOOKUP(B1448, low_saturday, 2, 0),
    AND(H1448="Sunday", J1448="Low season"), VLOOKUP(B1448, low_sunday, 2, 0),
    TRUE, "error")</f>
        <v>Off-peak</v>
      </c>
    </row>
    <row r="1449" spans="1:11" x14ac:dyDescent="0.25">
      <c r="A1449" s="111">
        <v>45168</v>
      </c>
      <c r="B1449" s="86">
        <v>1</v>
      </c>
      <c r="C1449" s="91">
        <v>37</v>
      </c>
      <c r="D1449" s="118">
        <v>48</v>
      </c>
      <c r="E1449" s="119">
        <v>0.97916666666666696</v>
      </c>
      <c r="F1449" s="119">
        <v>1</v>
      </c>
      <c r="G1449" s="115">
        <f t="shared" si="67"/>
        <v>4</v>
      </c>
      <c r="H1449" s="116" t="str" cm="1">
        <f t="array" ref="H1449">_xlfn.IFS((G1449&gt;=2)*(G1449&lt;=6), "Weekday", G1449=7, "Saturday", G1449=1, "Sunday")</f>
        <v>Weekday</v>
      </c>
      <c r="I1449" s="116">
        <f t="shared" si="68"/>
        <v>8</v>
      </c>
      <c r="J1449" s="116" t="str">
        <f t="shared" si="66"/>
        <v>High season</v>
      </c>
      <c r="K1449" s="117" t="str" cm="1">
        <f t="array" ref="K1449">_xlfn.IFS(AND(H1449="Weekday", J1449="High season"), VLOOKUP(B1449, high_weekday, 2, 0),
    AND(H1449="Saturday", J1449="High season"), VLOOKUP(B1449, high_saturday, 2, 0),
    AND(H1449="Sunday", J1449="High season"), VLOOKUP(B1449, high_sunday, 2, 0),
    AND(H1449="Weekday", J1449="Low season"), VLOOKUP(B1449, low_weekdays, 2, 0),
    AND(H1449="Saturday", J1449="Low season"), VLOOKUP(B1449, low_saturday, 2, 0),
    AND(H1449="Sunday", J1449="Low season"), VLOOKUP(B1449, low_sunday, 2, 0),
    TRUE, "error")</f>
        <v>Off-peak</v>
      </c>
    </row>
    <row r="1450" spans="1:11" x14ac:dyDescent="0.25">
      <c r="A1450" s="111">
        <v>45169</v>
      </c>
      <c r="B1450" s="86">
        <v>2.0833333333333332E-2</v>
      </c>
      <c r="C1450" s="91">
        <v>12</v>
      </c>
      <c r="D1450" s="118">
        <v>1</v>
      </c>
      <c r="E1450" s="119">
        <v>0</v>
      </c>
      <c r="F1450" s="119">
        <v>2.0833333333333332E-2</v>
      </c>
      <c r="G1450" s="115">
        <f t="shared" si="67"/>
        <v>5</v>
      </c>
      <c r="H1450" s="116" t="str" cm="1">
        <f t="array" ref="H1450">_xlfn.IFS((G1450&gt;=2)*(G1450&lt;=6), "Weekday", G1450=7, "Saturday", G1450=1, "Sunday")</f>
        <v>Weekday</v>
      </c>
      <c r="I1450" s="116">
        <f t="shared" si="68"/>
        <v>8</v>
      </c>
      <c r="J1450" s="116" t="str">
        <f t="shared" si="66"/>
        <v>High season</v>
      </c>
      <c r="K1450" s="117" t="str" cm="1">
        <f t="array" ref="K1450">_xlfn.IFS(AND(H1450="Weekday", J1450="High season"), VLOOKUP(B1450, high_weekday, 2, 0),
    AND(H1450="Saturday", J1450="High season"), VLOOKUP(B1450, high_saturday, 2, 0),
    AND(H1450="Sunday", J1450="High season"), VLOOKUP(B1450, high_sunday, 2, 0),
    AND(H1450="Weekday", J1450="Low season"), VLOOKUP(B1450, low_weekdays, 2, 0),
    AND(H1450="Saturday", J1450="Low season"), VLOOKUP(B1450, low_saturday, 2, 0),
    AND(H1450="Sunday", J1450="Low season"), VLOOKUP(B1450, low_sunday, 2, 0),
    TRUE, "error")</f>
        <v>Off-peak</v>
      </c>
    </row>
    <row r="1451" spans="1:11" x14ac:dyDescent="0.25">
      <c r="A1451" s="111">
        <v>45169</v>
      </c>
      <c r="B1451" s="86">
        <v>4.1666666666666664E-2</v>
      </c>
      <c r="C1451" s="91">
        <v>10</v>
      </c>
      <c r="D1451" s="118">
        <v>2</v>
      </c>
      <c r="E1451" s="119">
        <v>2.0833333333333332E-2</v>
      </c>
      <c r="F1451" s="119">
        <v>4.1666666666666664E-2</v>
      </c>
      <c r="G1451" s="115">
        <f t="shared" si="67"/>
        <v>5</v>
      </c>
      <c r="H1451" s="116" t="str" cm="1">
        <f t="array" ref="H1451">_xlfn.IFS((G1451&gt;=2)*(G1451&lt;=6), "Weekday", G1451=7, "Saturday", G1451=1, "Sunday")</f>
        <v>Weekday</v>
      </c>
      <c r="I1451" s="116">
        <f t="shared" si="68"/>
        <v>8</v>
      </c>
      <c r="J1451" s="116" t="str">
        <f t="shared" si="66"/>
        <v>High season</v>
      </c>
      <c r="K1451" s="117" t="str" cm="1">
        <f t="array" ref="K1451">_xlfn.IFS(AND(H1451="Weekday", J1451="High season"), VLOOKUP(B1451, high_weekday, 2, 0),
    AND(H1451="Saturday", J1451="High season"), VLOOKUP(B1451, high_saturday, 2, 0),
    AND(H1451="Sunday", J1451="High season"), VLOOKUP(B1451, high_sunday, 2, 0),
    AND(H1451="Weekday", J1451="Low season"), VLOOKUP(B1451, low_weekdays, 2, 0),
    AND(H1451="Saturday", J1451="Low season"), VLOOKUP(B1451, low_saturday, 2, 0),
    AND(H1451="Sunday", J1451="Low season"), VLOOKUP(B1451, low_sunday, 2, 0),
    TRUE, "error")</f>
        <v>Off-peak</v>
      </c>
    </row>
    <row r="1452" spans="1:11" x14ac:dyDescent="0.25">
      <c r="A1452" s="111">
        <v>45169</v>
      </c>
      <c r="B1452" s="86">
        <v>6.25E-2</v>
      </c>
      <c r="C1452" s="91">
        <v>81</v>
      </c>
      <c r="D1452" s="118">
        <v>3</v>
      </c>
      <c r="E1452" s="119">
        <v>4.1666666666666664E-2</v>
      </c>
      <c r="F1452" s="119">
        <v>6.25E-2</v>
      </c>
      <c r="G1452" s="115">
        <f t="shared" si="67"/>
        <v>5</v>
      </c>
      <c r="H1452" s="116" t="str" cm="1">
        <f t="array" ref="H1452">_xlfn.IFS((G1452&gt;=2)*(G1452&lt;=6), "Weekday", G1452=7, "Saturday", G1452=1, "Sunday")</f>
        <v>Weekday</v>
      </c>
      <c r="I1452" s="116">
        <f t="shared" si="68"/>
        <v>8</v>
      </c>
      <c r="J1452" s="116" t="str">
        <f t="shared" si="66"/>
        <v>High season</v>
      </c>
      <c r="K1452" s="117" t="str" cm="1">
        <f t="array" ref="K1452">_xlfn.IFS(AND(H1452="Weekday", J1452="High season"), VLOOKUP(B1452, high_weekday, 2, 0),
    AND(H1452="Saturday", J1452="High season"), VLOOKUP(B1452, high_saturday, 2, 0),
    AND(H1452="Sunday", J1452="High season"), VLOOKUP(B1452, high_sunday, 2, 0),
    AND(H1452="Weekday", J1452="Low season"), VLOOKUP(B1452, low_weekdays, 2, 0),
    AND(H1452="Saturday", J1452="Low season"), VLOOKUP(B1452, low_saturday, 2, 0),
    AND(H1452="Sunday", J1452="Low season"), VLOOKUP(B1452, low_sunday, 2, 0),
    TRUE, "error")</f>
        <v>Off-peak</v>
      </c>
    </row>
    <row r="1453" spans="1:11" x14ac:dyDescent="0.25">
      <c r="A1453" s="111">
        <v>45169</v>
      </c>
      <c r="B1453" s="86">
        <v>8.3333333333333301E-2</v>
      </c>
      <c r="C1453" s="91">
        <v>34</v>
      </c>
      <c r="D1453" s="118">
        <v>4</v>
      </c>
      <c r="E1453" s="119">
        <v>6.25E-2</v>
      </c>
      <c r="F1453" s="119">
        <v>8.3333333333333301E-2</v>
      </c>
      <c r="G1453" s="115">
        <f t="shared" si="67"/>
        <v>5</v>
      </c>
      <c r="H1453" s="116" t="str" cm="1">
        <f t="array" ref="H1453">_xlfn.IFS((G1453&gt;=2)*(G1453&lt;=6), "Weekday", G1453=7, "Saturday", G1453=1, "Sunday")</f>
        <v>Weekday</v>
      </c>
      <c r="I1453" s="116">
        <f t="shared" si="68"/>
        <v>8</v>
      </c>
      <c r="J1453" s="116" t="str">
        <f t="shared" si="66"/>
        <v>High season</v>
      </c>
      <c r="K1453" s="117" t="str" cm="1">
        <f t="array" ref="K1453">_xlfn.IFS(AND(H1453="Weekday", J1453="High season"), VLOOKUP(B1453, high_weekday, 2, 0),
    AND(H1453="Saturday", J1453="High season"), VLOOKUP(B1453, high_saturday, 2, 0),
    AND(H1453="Sunday", J1453="High season"), VLOOKUP(B1453, high_sunday, 2, 0),
    AND(H1453="Weekday", J1453="Low season"), VLOOKUP(B1453, low_weekdays, 2, 0),
    AND(H1453="Saturday", J1453="Low season"), VLOOKUP(B1453, low_saturday, 2, 0),
    AND(H1453="Sunday", J1453="Low season"), VLOOKUP(B1453, low_sunday, 2, 0),
    TRUE, "error")</f>
        <v>Off-peak</v>
      </c>
    </row>
    <row r="1454" spans="1:11" x14ac:dyDescent="0.25">
      <c r="A1454" s="111">
        <v>45169</v>
      </c>
      <c r="B1454" s="86">
        <v>0.104166666666667</v>
      </c>
      <c r="C1454" s="91">
        <v>67</v>
      </c>
      <c r="D1454" s="118">
        <v>5</v>
      </c>
      <c r="E1454" s="119">
        <v>8.3333333333333301E-2</v>
      </c>
      <c r="F1454" s="119">
        <v>0.104166666666667</v>
      </c>
      <c r="G1454" s="115">
        <f t="shared" si="67"/>
        <v>5</v>
      </c>
      <c r="H1454" s="116" t="str" cm="1">
        <f t="array" ref="H1454">_xlfn.IFS((G1454&gt;=2)*(G1454&lt;=6), "Weekday", G1454=7, "Saturday", G1454=1, "Sunday")</f>
        <v>Weekday</v>
      </c>
      <c r="I1454" s="116">
        <f t="shared" si="68"/>
        <v>8</v>
      </c>
      <c r="J1454" s="116" t="str">
        <f t="shared" si="66"/>
        <v>High season</v>
      </c>
      <c r="K1454" s="117" t="str" cm="1">
        <f t="array" ref="K1454">_xlfn.IFS(AND(H1454="Weekday", J1454="High season"), VLOOKUP(B1454, high_weekday, 2, 0),
    AND(H1454="Saturday", J1454="High season"), VLOOKUP(B1454, high_saturday, 2, 0),
    AND(H1454="Sunday", J1454="High season"), VLOOKUP(B1454, high_sunday, 2, 0),
    AND(H1454="Weekday", J1454="Low season"), VLOOKUP(B1454, low_weekdays, 2, 0),
    AND(H1454="Saturday", J1454="Low season"), VLOOKUP(B1454, low_saturday, 2, 0),
    AND(H1454="Sunday", J1454="Low season"), VLOOKUP(B1454, low_sunday, 2, 0),
    TRUE, "error")</f>
        <v>Off-peak</v>
      </c>
    </row>
    <row r="1455" spans="1:11" x14ac:dyDescent="0.25">
      <c r="A1455" s="111">
        <v>45169</v>
      </c>
      <c r="B1455" s="86">
        <v>0.125</v>
      </c>
      <c r="C1455" s="91">
        <v>26</v>
      </c>
      <c r="D1455" s="118">
        <v>6</v>
      </c>
      <c r="E1455" s="119">
        <v>0.104166666666667</v>
      </c>
      <c r="F1455" s="119">
        <v>0.125</v>
      </c>
      <c r="G1455" s="115">
        <f t="shared" si="67"/>
        <v>5</v>
      </c>
      <c r="H1455" s="116" t="str" cm="1">
        <f t="array" ref="H1455">_xlfn.IFS((G1455&gt;=2)*(G1455&lt;=6), "Weekday", G1455=7, "Saturday", G1455=1, "Sunday")</f>
        <v>Weekday</v>
      </c>
      <c r="I1455" s="116">
        <f t="shared" si="68"/>
        <v>8</v>
      </c>
      <c r="J1455" s="116" t="str">
        <f t="shared" si="66"/>
        <v>High season</v>
      </c>
      <c r="K1455" s="117" t="str" cm="1">
        <f t="array" ref="K1455">_xlfn.IFS(AND(H1455="Weekday", J1455="High season"), VLOOKUP(B1455, high_weekday, 2, 0),
    AND(H1455="Saturday", J1455="High season"), VLOOKUP(B1455, high_saturday, 2, 0),
    AND(H1455="Sunday", J1455="High season"), VLOOKUP(B1455, high_sunday, 2, 0),
    AND(H1455="Weekday", J1455="Low season"), VLOOKUP(B1455, low_weekdays, 2, 0),
    AND(H1455="Saturday", J1455="Low season"), VLOOKUP(B1455, low_saturday, 2, 0),
    AND(H1455="Sunday", J1455="Low season"), VLOOKUP(B1455, low_sunday, 2, 0),
    TRUE, "error")</f>
        <v>Off-peak</v>
      </c>
    </row>
    <row r="1456" spans="1:11" x14ac:dyDescent="0.25">
      <c r="A1456" s="111">
        <v>45169</v>
      </c>
      <c r="B1456" s="86">
        <v>0.14583333333333301</v>
      </c>
      <c r="C1456" s="91">
        <v>22</v>
      </c>
      <c r="D1456" s="118">
        <v>7</v>
      </c>
      <c r="E1456" s="119">
        <v>0.125</v>
      </c>
      <c r="F1456" s="119">
        <v>0.14583333333333301</v>
      </c>
      <c r="G1456" s="115">
        <f t="shared" si="67"/>
        <v>5</v>
      </c>
      <c r="H1456" s="116" t="str" cm="1">
        <f t="array" ref="H1456">_xlfn.IFS((G1456&gt;=2)*(G1456&lt;=6), "Weekday", G1456=7, "Saturday", G1456=1, "Sunday")</f>
        <v>Weekday</v>
      </c>
      <c r="I1456" s="116">
        <f t="shared" si="68"/>
        <v>8</v>
      </c>
      <c r="J1456" s="116" t="str">
        <f t="shared" si="66"/>
        <v>High season</v>
      </c>
      <c r="K1456" s="117" t="str" cm="1">
        <f t="array" ref="K1456">_xlfn.IFS(AND(H1456="Weekday", J1456="High season"), VLOOKUP(B1456, high_weekday, 2, 0),
    AND(H1456="Saturday", J1456="High season"), VLOOKUP(B1456, high_saturday, 2, 0),
    AND(H1456="Sunday", J1456="High season"), VLOOKUP(B1456, high_sunday, 2, 0),
    AND(H1456="Weekday", J1456="Low season"), VLOOKUP(B1456, low_weekdays, 2, 0),
    AND(H1456="Saturday", J1456="Low season"), VLOOKUP(B1456, low_saturday, 2, 0),
    AND(H1456="Sunday", J1456="Low season"), VLOOKUP(B1456, low_sunday, 2, 0),
    TRUE, "error")</f>
        <v>Off-peak</v>
      </c>
    </row>
    <row r="1457" spans="1:11" x14ac:dyDescent="0.25">
      <c r="A1457" s="111">
        <v>45169</v>
      </c>
      <c r="B1457" s="86">
        <v>0.16666666666666699</v>
      </c>
      <c r="C1457" s="91">
        <v>69</v>
      </c>
      <c r="D1457" s="118">
        <v>8</v>
      </c>
      <c r="E1457" s="119">
        <v>0.14583333333333301</v>
      </c>
      <c r="F1457" s="119">
        <v>0.16666666666666699</v>
      </c>
      <c r="G1457" s="115">
        <f t="shared" si="67"/>
        <v>5</v>
      </c>
      <c r="H1457" s="116" t="str" cm="1">
        <f t="array" ref="H1457">_xlfn.IFS((G1457&gt;=2)*(G1457&lt;=6), "Weekday", G1457=7, "Saturday", G1457=1, "Sunday")</f>
        <v>Weekday</v>
      </c>
      <c r="I1457" s="116">
        <f t="shared" si="68"/>
        <v>8</v>
      </c>
      <c r="J1457" s="116" t="str">
        <f t="shared" si="66"/>
        <v>High season</v>
      </c>
      <c r="K1457" s="117" t="str" cm="1">
        <f t="array" ref="K1457">_xlfn.IFS(AND(H1457="Weekday", J1457="High season"), VLOOKUP(B1457, high_weekday, 2, 0),
    AND(H1457="Saturday", J1457="High season"), VLOOKUP(B1457, high_saturday, 2, 0),
    AND(H1457="Sunday", J1457="High season"), VLOOKUP(B1457, high_sunday, 2, 0),
    AND(H1457="Weekday", J1457="Low season"), VLOOKUP(B1457, low_weekdays, 2, 0),
    AND(H1457="Saturday", J1457="Low season"), VLOOKUP(B1457, low_saturday, 2, 0),
    AND(H1457="Sunday", J1457="Low season"), VLOOKUP(B1457, low_sunday, 2, 0),
    TRUE, "error")</f>
        <v>Off-peak</v>
      </c>
    </row>
    <row r="1458" spans="1:11" x14ac:dyDescent="0.25">
      <c r="A1458" s="111">
        <v>45169</v>
      </c>
      <c r="B1458" s="86">
        <v>0.1875</v>
      </c>
      <c r="C1458" s="91">
        <v>88</v>
      </c>
      <c r="D1458" s="118">
        <v>9</v>
      </c>
      <c r="E1458" s="119">
        <v>0.16666666666666699</v>
      </c>
      <c r="F1458" s="119">
        <v>0.1875</v>
      </c>
      <c r="G1458" s="115">
        <f t="shared" si="67"/>
        <v>5</v>
      </c>
      <c r="H1458" s="116" t="str" cm="1">
        <f t="array" ref="H1458">_xlfn.IFS((G1458&gt;=2)*(G1458&lt;=6), "Weekday", G1458=7, "Saturday", G1458=1, "Sunday")</f>
        <v>Weekday</v>
      </c>
      <c r="I1458" s="116">
        <f t="shared" si="68"/>
        <v>8</v>
      </c>
      <c r="J1458" s="116" t="str">
        <f t="shared" si="66"/>
        <v>High season</v>
      </c>
      <c r="K1458" s="117" t="str" cm="1">
        <f t="array" ref="K1458">_xlfn.IFS(AND(H1458="Weekday", J1458="High season"), VLOOKUP(B1458, high_weekday, 2, 0),
    AND(H1458="Saturday", J1458="High season"), VLOOKUP(B1458, high_saturday, 2, 0),
    AND(H1458="Sunday", J1458="High season"), VLOOKUP(B1458, high_sunday, 2, 0),
    AND(H1458="Weekday", J1458="Low season"), VLOOKUP(B1458, low_weekdays, 2, 0),
    AND(H1458="Saturday", J1458="Low season"), VLOOKUP(B1458, low_saturday, 2, 0),
    AND(H1458="Sunday", J1458="Low season"), VLOOKUP(B1458, low_sunday, 2, 0),
    TRUE, "error")</f>
        <v>Off-peak</v>
      </c>
    </row>
    <row r="1459" spans="1:11" x14ac:dyDescent="0.25">
      <c r="A1459" s="111">
        <v>45169</v>
      </c>
      <c r="B1459" s="86">
        <v>0.20833333333333301</v>
      </c>
      <c r="C1459" s="91">
        <v>15</v>
      </c>
      <c r="D1459" s="118">
        <v>10</v>
      </c>
      <c r="E1459" s="119">
        <v>0.1875</v>
      </c>
      <c r="F1459" s="119">
        <v>0.20833333333333301</v>
      </c>
      <c r="G1459" s="115">
        <f t="shared" si="67"/>
        <v>5</v>
      </c>
      <c r="H1459" s="116" t="str" cm="1">
        <f t="array" ref="H1459">_xlfn.IFS((G1459&gt;=2)*(G1459&lt;=6), "Weekday", G1459=7, "Saturday", G1459=1, "Sunday")</f>
        <v>Weekday</v>
      </c>
      <c r="I1459" s="116">
        <f t="shared" si="68"/>
        <v>8</v>
      </c>
      <c r="J1459" s="116" t="str">
        <f t="shared" si="66"/>
        <v>High season</v>
      </c>
      <c r="K1459" s="117" t="str" cm="1">
        <f t="array" ref="K1459">_xlfn.IFS(AND(H1459="Weekday", J1459="High season"), VLOOKUP(B1459, high_weekday, 2, 0),
    AND(H1459="Saturday", J1459="High season"), VLOOKUP(B1459, high_saturday, 2, 0),
    AND(H1459="Sunday", J1459="High season"), VLOOKUP(B1459, high_sunday, 2, 0),
    AND(H1459="Weekday", J1459="Low season"), VLOOKUP(B1459, low_weekdays, 2, 0),
    AND(H1459="Saturday", J1459="Low season"), VLOOKUP(B1459, low_saturday, 2, 0),
    AND(H1459="Sunday", J1459="Low season"), VLOOKUP(B1459, low_sunday, 2, 0),
    TRUE, "error")</f>
        <v>Off-peak</v>
      </c>
    </row>
    <row r="1460" spans="1:11" x14ac:dyDescent="0.25">
      <c r="A1460" s="111">
        <v>45169</v>
      </c>
      <c r="B1460" s="86">
        <v>0.22916666666666699</v>
      </c>
      <c r="C1460" s="91">
        <v>22</v>
      </c>
      <c r="D1460" s="118">
        <v>11</v>
      </c>
      <c r="E1460" s="119">
        <v>0.20833333333333301</v>
      </c>
      <c r="F1460" s="119">
        <v>0.22916666666666699</v>
      </c>
      <c r="G1460" s="115">
        <f t="shared" si="67"/>
        <v>5</v>
      </c>
      <c r="H1460" s="116" t="str" cm="1">
        <f t="array" ref="H1460">_xlfn.IFS((G1460&gt;=2)*(G1460&lt;=6), "Weekday", G1460=7, "Saturday", G1460=1, "Sunday")</f>
        <v>Weekday</v>
      </c>
      <c r="I1460" s="116">
        <f t="shared" si="68"/>
        <v>8</v>
      </c>
      <c r="J1460" s="116" t="str">
        <f t="shared" si="66"/>
        <v>High season</v>
      </c>
      <c r="K1460" s="117" t="str" cm="1">
        <f t="array" ref="K1460">_xlfn.IFS(AND(H1460="Weekday", J1460="High season"), VLOOKUP(B1460, high_weekday, 2, 0),
    AND(H1460="Saturday", J1460="High season"), VLOOKUP(B1460, high_saturday, 2, 0),
    AND(H1460="Sunday", J1460="High season"), VLOOKUP(B1460, high_sunday, 2, 0),
    AND(H1460="Weekday", J1460="Low season"), VLOOKUP(B1460, low_weekdays, 2, 0),
    AND(H1460="Saturday", J1460="Low season"), VLOOKUP(B1460, low_saturday, 2, 0),
    AND(H1460="Sunday", J1460="Low season"), VLOOKUP(B1460, low_sunday, 2, 0),
    TRUE, "error")</f>
        <v>Off-peak</v>
      </c>
    </row>
    <row r="1461" spans="1:11" x14ac:dyDescent="0.25">
      <c r="A1461" s="111">
        <v>45169</v>
      </c>
      <c r="B1461" s="86">
        <v>0.25</v>
      </c>
      <c r="C1461" s="91">
        <v>20</v>
      </c>
      <c r="D1461" s="118">
        <v>12</v>
      </c>
      <c r="E1461" s="119">
        <v>0.22916666666666699</v>
      </c>
      <c r="F1461" s="119">
        <v>0.25</v>
      </c>
      <c r="G1461" s="115">
        <f t="shared" si="67"/>
        <v>5</v>
      </c>
      <c r="H1461" s="116" t="str" cm="1">
        <f t="array" ref="H1461">_xlfn.IFS((G1461&gt;=2)*(G1461&lt;=6), "Weekday", G1461=7, "Saturday", G1461=1, "Sunday")</f>
        <v>Weekday</v>
      </c>
      <c r="I1461" s="116">
        <f t="shared" si="68"/>
        <v>8</v>
      </c>
      <c r="J1461" s="116" t="str">
        <f t="shared" si="66"/>
        <v>High season</v>
      </c>
      <c r="K1461" s="117" t="str" cm="1">
        <f t="array" ref="K1461">_xlfn.IFS(AND(H1461="Weekday", J1461="High season"), VLOOKUP(B1461, high_weekday, 2, 0),
    AND(H1461="Saturday", J1461="High season"), VLOOKUP(B1461, high_saturday, 2, 0),
    AND(H1461="Sunday", J1461="High season"), VLOOKUP(B1461, high_sunday, 2, 0),
    AND(H1461="Weekday", J1461="Low season"), VLOOKUP(B1461, low_weekdays, 2, 0),
    AND(H1461="Saturday", J1461="Low season"), VLOOKUP(B1461, low_saturday, 2, 0),
    AND(H1461="Sunday", J1461="Low season"), VLOOKUP(B1461, low_sunday, 2, 0),
    TRUE, "error")</f>
        <v>Off-peak</v>
      </c>
    </row>
    <row r="1462" spans="1:11" x14ac:dyDescent="0.25">
      <c r="A1462" s="111">
        <v>45169</v>
      </c>
      <c r="B1462" s="86">
        <v>0.27083333333333298</v>
      </c>
      <c r="C1462" s="91">
        <v>93</v>
      </c>
      <c r="D1462" s="118">
        <v>13</v>
      </c>
      <c r="E1462" s="119">
        <v>0.25</v>
      </c>
      <c r="F1462" s="119">
        <v>0.27083333333333298</v>
      </c>
      <c r="G1462" s="115">
        <f t="shared" si="67"/>
        <v>5</v>
      </c>
      <c r="H1462" s="116" t="str" cm="1">
        <f t="array" ref="H1462">_xlfn.IFS((G1462&gt;=2)*(G1462&lt;=6), "Weekday", G1462=7, "Saturday", G1462=1, "Sunday")</f>
        <v>Weekday</v>
      </c>
      <c r="I1462" s="116">
        <f t="shared" si="68"/>
        <v>8</v>
      </c>
      <c r="J1462" s="116" t="str">
        <f t="shared" si="66"/>
        <v>High season</v>
      </c>
      <c r="K1462" s="117" t="str" cm="1">
        <f t="array" ref="K1462">_xlfn.IFS(AND(H1462="Weekday", J1462="High season"), VLOOKUP(B1462, high_weekday, 2, 0),
    AND(H1462="Saturday", J1462="High season"), VLOOKUP(B1462, high_saturday, 2, 0),
    AND(H1462="Sunday", J1462="High season"), VLOOKUP(B1462, high_sunday, 2, 0),
    AND(H1462="Weekday", J1462="Low season"), VLOOKUP(B1462, low_weekdays, 2, 0),
    AND(H1462="Saturday", J1462="Low season"), VLOOKUP(B1462, low_saturday, 2, 0),
    AND(H1462="Sunday", J1462="Low season"), VLOOKUP(B1462, low_sunday, 2, 0),
    TRUE, "error")</f>
        <v>Peak</v>
      </c>
    </row>
    <row r="1463" spans="1:11" x14ac:dyDescent="0.25">
      <c r="A1463" s="111">
        <v>45169</v>
      </c>
      <c r="B1463" s="86">
        <v>0.29166666666666702</v>
      </c>
      <c r="C1463" s="91">
        <v>95</v>
      </c>
      <c r="D1463" s="118">
        <v>14</v>
      </c>
      <c r="E1463" s="119">
        <v>0.27083333333333298</v>
      </c>
      <c r="F1463" s="119">
        <v>0.29166666666666702</v>
      </c>
      <c r="G1463" s="115">
        <f t="shared" si="67"/>
        <v>5</v>
      </c>
      <c r="H1463" s="116" t="str" cm="1">
        <f t="array" ref="H1463">_xlfn.IFS((G1463&gt;=2)*(G1463&lt;=6), "Weekday", G1463=7, "Saturday", G1463=1, "Sunday")</f>
        <v>Weekday</v>
      </c>
      <c r="I1463" s="116">
        <f t="shared" si="68"/>
        <v>8</v>
      </c>
      <c r="J1463" s="116" t="str">
        <f t="shared" si="66"/>
        <v>High season</v>
      </c>
      <c r="K1463" s="117" t="str" cm="1">
        <f t="array" ref="K1463">_xlfn.IFS(AND(H1463="Weekday", J1463="High season"), VLOOKUP(B1463, high_weekday, 2, 0),
    AND(H1463="Saturday", J1463="High season"), VLOOKUP(B1463, high_saturday, 2, 0),
    AND(H1463="Sunday", J1463="High season"), VLOOKUP(B1463, high_sunday, 2, 0),
    AND(H1463="Weekday", J1463="Low season"), VLOOKUP(B1463, low_weekdays, 2, 0),
    AND(H1463="Saturday", J1463="Low season"), VLOOKUP(B1463, low_saturday, 2, 0),
    AND(H1463="Sunday", J1463="Low season"), VLOOKUP(B1463, low_sunday, 2, 0),
    TRUE, "error")</f>
        <v>Peak</v>
      </c>
    </row>
    <row r="1464" spans="1:11" x14ac:dyDescent="0.25">
      <c r="A1464" s="111">
        <v>45169</v>
      </c>
      <c r="B1464" s="86">
        <v>0.3125</v>
      </c>
      <c r="C1464" s="91">
        <v>89</v>
      </c>
      <c r="D1464" s="118">
        <v>15</v>
      </c>
      <c r="E1464" s="119">
        <v>0.29166666666666702</v>
      </c>
      <c r="F1464" s="119">
        <v>0.3125</v>
      </c>
      <c r="G1464" s="115">
        <f t="shared" si="67"/>
        <v>5</v>
      </c>
      <c r="H1464" s="116" t="str" cm="1">
        <f t="array" ref="H1464">_xlfn.IFS((G1464&gt;=2)*(G1464&lt;=6), "Weekday", G1464=7, "Saturday", G1464=1, "Sunday")</f>
        <v>Weekday</v>
      </c>
      <c r="I1464" s="116">
        <f t="shared" si="68"/>
        <v>8</v>
      </c>
      <c r="J1464" s="116" t="str">
        <f t="shared" si="66"/>
        <v>High season</v>
      </c>
      <c r="K1464" s="117" t="str" cm="1">
        <f t="array" ref="K1464">_xlfn.IFS(AND(H1464="Weekday", J1464="High season"), VLOOKUP(B1464, high_weekday, 2, 0),
    AND(H1464="Saturday", J1464="High season"), VLOOKUP(B1464, high_saturday, 2, 0),
    AND(H1464="Sunday", J1464="High season"), VLOOKUP(B1464, high_sunday, 2, 0),
    AND(H1464="Weekday", J1464="Low season"), VLOOKUP(B1464, low_weekdays, 2, 0),
    AND(H1464="Saturday", J1464="Low season"), VLOOKUP(B1464, low_saturday, 2, 0),
    AND(H1464="Sunday", J1464="Low season"), VLOOKUP(B1464, low_sunday, 2, 0),
    TRUE, "error")</f>
        <v>Peak</v>
      </c>
    </row>
    <row r="1465" spans="1:11" x14ac:dyDescent="0.25">
      <c r="A1465" s="111">
        <v>45169</v>
      </c>
      <c r="B1465" s="86">
        <v>0.33333333333333298</v>
      </c>
      <c r="C1465" s="91">
        <v>86</v>
      </c>
      <c r="D1465" s="118">
        <v>16</v>
      </c>
      <c r="E1465" s="119">
        <v>0.3125</v>
      </c>
      <c r="F1465" s="119">
        <v>0.33333333333333298</v>
      </c>
      <c r="G1465" s="115">
        <f t="shared" si="67"/>
        <v>5</v>
      </c>
      <c r="H1465" s="116" t="str" cm="1">
        <f t="array" ref="H1465">_xlfn.IFS((G1465&gt;=2)*(G1465&lt;=6), "Weekday", G1465=7, "Saturday", G1465=1, "Sunday")</f>
        <v>Weekday</v>
      </c>
      <c r="I1465" s="116">
        <f t="shared" si="68"/>
        <v>8</v>
      </c>
      <c r="J1465" s="116" t="str">
        <f t="shared" si="66"/>
        <v>High season</v>
      </c>
      <c r="K1465" s="117" t="str" cm="1">
        <f t="array" ref="K1465">_xlfn.IFS(AND(H1465="Weekday", J1465="High season"), VLOOKUP(B1465, high_weekday, 2, 0),
    AND(H1465="Saturday", J1465="High season"), VLOOKUP(B1465, high_saturday, 2, 0),
    AND(H1465="Sunday", J1465="High season"), VLOOKUP(B1465, high_sunday, 2, 0),
    AND(H1465="Weekday", J1465="Low season"), VLOOKUP(B1465, low_weekdays, 2, 0),
    AND(H1465="Saturday", J1465="Low season"), VLOOKUP(B1465, low_saturday, 2, 0),
    AND(H1465="Sunday", J1465="Low season"), VLOOKUP(B1465, low_sunday, 2, 0),
    TRUE, "error")</f>
        <v>Peak</v>
      </c>
    </row>
    <row r="1466" spans="1:11" x14ac:dyDescent="0.25">
      <c r="A1466" s="111">
        <v>45169</v>
      </c>
      <c r="B1466" s="86">
        <v>0.35416666666666702</v>
      </c>
      <c r="C1466" s="91">
        <v>56</v>
      </c>
      <c r="D1466" s="118">
        <v>17</v>
      </c>
      <c r="E1466" s="119">
        <v>0.33333333333333298</v>
      </c>
      <c r="F1466" s="119">
        <v>0.35416666666666702</v>
      </c>
      <c r="G1466" s="115">
        <f t="shared" si="67"/>
        <v>5</v>
      </c>
      <c r="H1466" s="116" t="str" cm="1">
        <f t="array" ref="H1466">_xlfn.IFS((G1466&gt;=2)*(G1466&lt;=6), "Weekday", G1466=7, "Saturday", G1466=1, "Sunday")</f>
        <v>Weekday</v>
      </c>
      <c r="I1466" s="116">
        <f t="shared" si="68"/>
        <v>8</v>
      </c>
      <c r="J1466" s="116" t="str">
        <f t="shared" ref="J1466:J1497" si="69">IF(AND(I1466&gt;6, I1466&lt;9), "High season", "Low season")</f>
        <v>High season</v>
      </c>
      <c r="K1466" s="117" t="str" cm="1">
        <f t="array" ref="K1466">_xlfn.IFS(AND(H1466="Weekday", J1466="High season"), VLOOKUP(B1466, high_weekday, 2, 0),
    AND(H1466="Saturday", J1466="High season"), VLOOKUP(B1466, high_saturday, 2, 0),
    AND(H1466="Sunday", J1466="High season"), VLOOKUP(B1466, high_sunday, 2, 0),
    AND(H1466="Weekday", J1466="Low season"), VLOOKUP(B1466, low_weekdays, 2, 0),
    AND(H1466="Saturday", J1466="Low season"), VLOOKUP(B1466, low_saturday, 2, 0),
    AND(H1466="Sunday", J1466="Low season"), VLOOKUP(B1466, low_sunday, 2, 0),
    TRUE, "error")</f>
        <v>Peak</v>
      </c>
    </row>
    <row r="1467" spans="1:11" x14ac:dyDescent="0.25">
      <c r="A1467" s="111">
        <v>45169</v>
      </c>
      <c r="B1467" s="86">
        <v>0.375</v>
      </c>
      <c r="C1467" s="91">
        <v>62</v>
      </c>
      <c r="D1467" s="118">
        <v>18</v>
      </c>
      <c r="E1467" s="119">
        <v>0.35416666666666702</v>
      </c>
      <c r="F1467" s="119">
        <v>0.375</v>
      </c>
      <c r="G1467" s="115">
        <f t="shared" ref="G1467:G1497" si="70">WEEKDAY(A1467)</f>
        <v>5</v>
      </c>
      <c r="H1467" s="116" t="str" cm="1">
        <f t="array" ref="H1467">_xlfn.IFS((G1467&gt;=2)*(G1467&lt;=6), "Weekday", G1467=7, "Saturday", G1467=1, "Sunday")</f>
        <v>Weekday</v>
      </c>
      <c r="I1467" s="116">
        <f t="shared" ref="I1467:I1497" si="71">MONTH(A1467)</f>
        <v>8</v>
      </c>
      <c r="J1467" s="116" t="str">
        <f t="shared" si="69"/>
        <v>High season</v>
      </c>
      <c r="K1467" s="117" t="str" cm="1">
        <f t="array" ref="K1467">_xlfn.IFS(AND(H1467="Weekday", J1467="High season"), VLOOKUP(B1467, high_weekday, 2, 0),
    AND(H1467="Saturday", J1467="High season"), VLOOKUP(B1467, high_saturday, 2, 0),
    AND(H1467="Sunday", J1467="High season"), VLOOKUP(B1467, high_sunday, 2, 0),
    AND(H1467="Weekday", J1467="Low season"), VLOOKUP(B1467, low_weekdays, 2, 0),
    AND(H1467="Saturday", J1467="Low season"), VLOOKUP(B1467, low_saturday, 2, 0),
    AND(H1467="Sunday", J1467="Low season"), VLOOKUP(B1467, low_sunday, 2, 0),
    TRUE, "error")</f>
        <v>Peak</v>
      </c>
    </row>
    <row r="1468" spans="1:11" x14ac:dyDescent="0.25">
      <c r="A1468" s="111">
        <v>45169</v>
      </c>
      <c r="B1468" s="86">
        <v>0.39583333333333298</v>
      </c>
      <c r="C1468" s="91">
        <v>82</v>
      </c>
      <c r="D1468" s="118">
        <v>19</v>
      </c>
      <c r="E1468" s="119">
        <v>0.375</v>
      </c>
      <c r="F1468" s="119">
        <v>0.39583333333333298</v>
      </c>
      <c r="G1468" s="115">
        <f t="shared" si="70"/>
        <v>5</v>
      </c>
      <c r="H1468" s="116" t="str" cm="1">
        <f t="array" ref="H1468">_xlfn.IFS((G1468&gt;=2)*(G1468&lt;=6), "Weekday", G1468=7, "Saturday", G1468=1, "Sunday")</f>
        <v>Weekday</v>
      </c>
      <c r="I1468" s="116">
        <f t="shared" si="71"/>
        <v>8</v>
      </c>
      <c r="J1468" s="116" t="str">
        <f t="shared" si="69"/>
        <v>High season</v>
      </c>
      <c r="K1468" s="117" t="str" cm="1">
        <f t="array" ref="K1468">_xlfn.IFS(AND(H1468="Weekday", J1468="High season"), VLOOKUP(B1468, high_weekday, 2, 0),
    AND(H1468="Saturday", J1468="High season"), VLOOKUP(B1468, high_saturday, 2, 0),
    AND(H1468="Sunday", J1468="High season"), VLOOKUP(B1468, high_sunday, 2, 0),
    AND(H1468="Weekday", J1468="Low season"), VLOOKUP(B1468, low_weekdays, 2, 0),
    AND(H1468="Saturday", J1468="Low season"), VLOOKUP(B1468, low_saturday, 2, 0),
    AND(H1468="Sunday", J1468="Low season"), VLOOKUP(B1468, low_sunday, 2, 0),
    TRUE, "error")</f>
        <v>Standard</v>
      </c>
    </row>
    <row r="1469" spans="1:11" x14ac:dyDescent="0.25">
      <c r="A1469" s="111">
        <v>45169</v>
      </c>
      <c r="B1469" s="86">
        <v>0.41666666666666702</v>
      </c>
      <c r="C1469" s="91">
        <v>94</v>
      </c>
      <c r="D1469" s="118">
        <v>20</v>
      </c>
      <c r="E1469" s="119">
        <v>0.39583333333333298</v>
      </c>
      <c r="F1469" s="119">
        <v>0.41666666666666702</v>
      </c>
      <c r="G1469" s="115">
        <f t="shared" si="70"/>
        <v>5</v>
      </c>
      <c r="H1469" s="116" t="str" cm="1">
        <f t="array" ref="H1469">_xlfn.IFS((G1469&gt;=2)*(G1469&lt;=6), "Weekday", G1469=7, "Saturday", G1469=1, "Sunday")</f>
        <v>Weekday</v>
      </c>
      <c r="I1469" s="116">
        <f t="shared" si="71"/>
        <v>8</v>
      </c>
      <c r="J1469" s="116" t="str">
        <f t="shared" si="69"/>
        <v>High season</v>
      </c>
      <c r="K1469" s="117" t="str" cm="1">
        <f t="array" ref="K1469">_xlfn.IFS(AND(H1469="Weekday", J1469="High season"), VLOOKUP(B1469, high_weekday, 2, 0),
    AND(H1469="Saturday", J1469="High season"), VLOOKUP(B1469, high_saturday, 2, 0),
    AND(H1469="Sunday", J1469="High season"), VLOOKUP(B1469, high_sunday, 2, 0),
    AND(H1469="Weekday", J1469="Low season"), VLOOKUP(B1469, low_weekdays, 2, 0),
    AND(H1469="Saturday", J1469="Low season"), VLOOKUP(B1469, low_saturday, 2, 0),
    AND(H1469="Sunday", J1469="Low season"), VLOOKUP(B1469, low_sunday, 2, 0),
    TRUE, "error")</f>
        <v>Standard</v>
      </c>
    </row>
    <row r="1470" spans="1:11" x14ac:dyDescent="0.25">
      <c r="A1470" s="111">
        <v>45169</v>
      </c>
      <c r="B1470" s="86">
        <v>0.4375</v>
      </c>
      <c r="C1470" s="91">
        <v>96</v>
      </c>
      <c r="D1470" s="118">
        <v>21</v>
      </c>
      <c r="E1470" s="119">
        <v>0.41666666666666702</v>
      </c>
      <c r="F1470" s="119">
        <v>0.4375</v>
      </c>
      <c r="G1470" s="115">
        <f t="shared" si="70"/>
        <v>5</v>
      </c>
      <c r="H1470" s="116" t="str" cm="1">
        <f t="array" ref="H1470">_xlfn.IFS((G1470&gt;=2)*(G1470&lt;=6), "Weekday", G1470=7, "Saturday", G1470=1, "Sunday")</f>
        <v>Weekday</v>
      </c>
      <c r="I1470" s="116">
        <f t="shared" si="71"/>
        <v>8</v>
      </c>
      <c r="J1470" s="116" t="str">
        <f t="shared" si="69"/>
        <v>High season</v>
      </c>
      <c r="K1470" s="117" t="str" cm="1">
        <f t="array" ref="K1470">_xlfn.IFS(AND(H1470="Weekday", J1470="High season"), VLOOKUP(B1470, high_weekday, 2, 0),
    AND(H1470="Saturday", J1470="High season"), VLOOKUP(B1470, high_saturday, 2, 0),
    AND(H1470="Sunday", J1470="High season"), VLOOKUP(B1470, high_sunday, 2, 0),
    AND(H1470="Weekday", J1470="Low season"), VLOOKUP(B1470, low_weekdays, 2, 0),
    AND(H1470="Saturday", J1470="Low season"), VLOOKUP(B1470, low_saturday, 2, 0),
    AND(H1470="Sunday", J1470="Low season"), VLOOKUP(B1470, low_sunday, 2, 0),
    TRUE, "error")</f>
        <v>Standard</v>
      </c>
    </row>
    <row r="1471" spans="1:11" x14ac:dyDescent="0.25">
      <c r="A1471" s="111">
        <v>45169</v>
      </c>
      <c r="B1471" s="86">
        <v>0.45833333333333298</v>
      </c>
      <c r="C1471" s="91">
        <v>100</v>
      </c>
      <c r="D1471" s="118">
        <v>22</v>
      </c>
      <c r="E1471" s="119">
        <v>0.4375</v>
      </c>
      <c r="F1471" s="119">
        <v>0.45833333333333298</v>
      </c>
      <c r="G1471" s="115">
        <f t="shared" si="70"/>
        <v>5</v>
      </c>
      <c r="H1471" s="116" t="str" cm="1">
        <f t="array" ref="H1471">_xlfn.IFS((G1471&gt;=2)*(G1471&lt;=6), "Weekday", G1471=7, "Saturday", G1471=1, "Sunday")</f>
        <v>Weekday</v>
      </c>
      <c r="I1471" s="116">
        <f t="shared" si="71"/>
        <v>8</v>
      </c>
      <c r="J1471" s="116" t="str">
        <f t="shared" si="69"/>
        <v>High season</v>
      </c>
      <c r="K1471" s="117" t="str" cm="1">
        <f t="array" ref="K1471">_xlfn.IFS(AND(H1471="Weekday", J1471="High season"), VLOOKUP(B1471, high_weekday, 2, 0),
    AND(H1471="Saturday", J1471="High season"), VLOOKUP(B1471, high_saturday, 2, 0),
    AND(H1471="Sunday", J1471="High season"), VLOOKUP(B1471, high_sunday, 2, 0),
    AND(H1471="Weekday", J1471="Low season"), VLOOKUP(B1471, low_weekdays, 2, 0),
    AND(H1471="Saturday", J1471="Low season"), VLOOKUP(B1471, low_saturday, 2, 0),
    AND(H1471="Sunday", J1471="Low season"), VLOOKUP(B1471, low_sunday, 2, 0),
    TRUE, "error")</f>
        <v>Standard</v>
      </c>
    </row>
    <row r="1472" spans="1:11" x14ac:dyDescent="0.25">
      <c r="A1472" s="111">
        <v>45169</v>
      </c>
      <c r="B1472" s="86">
        <v>0.47916666666666702</v>
      </c>
      <c r="C1472" s="91">
        <v>25</v>
      </c>
      <c r="D1472" s="118">
        <v>23</v>
      </c>
      <c r="E1472" s="119">
        <v>0.45833333333333298</v>
      </c>
      <c r="F1472" s="119">
        <v>0.47916666666666702</v>
      </c>
      <c r="G1472" s="115">
        <f t="shared" si="70"/>
        <v>5</v>
      </c>
      <c r="H1472" s="116" t="str" cm="1">
        <f t="array" ref="H1472">_xlfn.IFS((G1472&gt;=2)*(G1472&lt;=6), "Weekday", G1472=7, "Saturday", G1472=1, "Sunday")</f>
        <v>Weekday</v>
      </c>
      <c r="I1472" s="116">
        <f t="shared" si="71"/>
        <v>8</v>
      </c>
      <c r="J1472" s="116" t="str">
        <f t="shared" si="69"/>
        <v>High season</v>
      </c>
      <c r="K1472" s="117" t="str" cm="1">
        <f t="array" ref="K1472">_xlfn.IFS(AND(H1472="Weekday", J1472="High season"), VLOOKUP(B1472, high_weekday, 2, 0),
    AND(H1472="Saturday", J1472="High season"), VLOOKUP(B1472, high_saturday, 2, 0),
    AND(H1472="Sunday", J1472="High season"), VLOOKUP(B1472, high_sunday, 2, 0),
    AND(H1472="Weekday", J1472="Low season"), VLOOKUP(B1472, low_weekdays, 2, 0),
    AND(H1472="Saturday", J1472="Low season"), VLOOKUP(B1472, low_saturday, 2, 0),
    AND(H1472="Sunday", J1472="Low season"), VLOOKUP(B1472, low_sunday, 2, 0),
    TRUE, "error")</f>
        <v>Standard</v>
      </c>
    </row>
    <row r="1473" spans="1:11" x14ac:dyDescent="0.25">
      <c r="A1473" s="111">
        <v>45169</v>
      </c>
      <c r="B1473" s="86">
        <v>0.5</v>
      </c>
      <c r="C1473" s="91">
        <v>84</v>
      </c>
      <c r="D1473" s="118">
        <v>24</v>
      </c>
      <c r="E1473" s="119">
        <v>0.47916666666666702</v>
      </c>
      <c r="F1473" s="119">
        <v>0.5</v>
      </c>
      <c r="G1473" s="115">
        <f t="shared" si="70"/>
        <v>5</v>
      </c>
      <c r="H1473" s="116" t="str" cm="1">
        <f t="array" ref="H1473">_xlfn.IFS((G1473&gt;=2)*(G1473&lt;=6), "Weekday", G1473=7, "Saturday", G1473=1, "Sunday")</f>
        <v>Weekday</v>
      </c>
      <c r="I1473" s="116">
        <f t="shared" si="71"/>
        <v>8</v>
      </c>
      <c r="J1473" s="116" t="str">
        <f t="shared" si="69"/>
        <v>High season</v>
      </c>
      <c r="K1473" s="117" t="str" cm="1">
        <f t="array" ref="K1473">_xlfn.IFS(AND(H1473="Weekday", J1473="High season"), VLOOKUP(B1473, high_weekday, 2, 0),
    AND(H1473="Saturday", J1473="High season"), VLOOKUP(B1473, high_saturday, 2, 0),
    AND(H1473="Sunday", J1473="High season"), VLOOKUP(B1473, high_sunday, 2, 0),
    AND(H1473="Weekday", J1473="Low season"), VLOOKUP(B1473, low_weekdays, 2, 0),
    AND(H1473="Saturday", J1473="Low season"), VLOOKUP(B1473, low_saturday, 2, 0),
    AND(H1473="Sunday", J1473="Low season"), VLOOKUP(B1473, low_sunday, 2, 0),
    TRUE, "error")</f>
        <v>Standard</v>
      </c>
    </row>
    <row r="1474" spans="1:11" x14ac:dyDescent="0.25">
      <c r="A1474" s="111">
        <v>45169</v>
      </c>
      <c r="B1474" s="86">
        <v>0.52083333333333304</v>
      </c>
      <c r="C1474" s="91">
        <v>94</v>
      </c>
      <c r="D1474" s="118">
        <v>25</v>
      </c>
      <c r="E1474" s="119">
        <v>0.5</v>
      </c>
      <c r="F1474" s="119">
        <v>0.52083333333333304</v>
      </c>
      <c r="G1474" s="115">
        <f t="shared" si="70"/>
        <v>5</v>
      </c>
      <c r="H1474" s="116" t="str" cm="1">
        <f t="array" ref="H1474">_xlfn.IFS((G1474&gt;=2)*(G1474&lt;=6), "Weekday", G1474=7, "Saturday", G1474=1, "Sunday")</f>
        <v>Weekday</v>
      </c>
      <c r="I1474" s="116">
        <f t="shared" si="71"/>
        <v>8</v>
      </c>
      <c r="J1474" s="116" t="str">
        <f t="shared" si="69"/>
        <v>High season</v>
      </c>
      <c r="K1474" s="117" t="str" cm="1">
        <f t="array" ref="K1474">_xlfn.IFS(AND(H1474="Weekday", J1474="High season"), VLOOKUP(B1474, high_weekday, 2, 0),
    AND(H1474="Saturday", J1474="High season"), VLOOKUP(B1474, high_saturday, 2, 0),
    AND(H1474="Sunday", J1474="High season"), VLOOKUP(B1474, high_sunday, 2, 0),
    AND(H1474="Weekday", J1474="Low season"), VLOOKUP(B1474, low_weekdays, 2, 0),
    AND(H1474="Saturday", J1474="Low season"), VLOOKUP(B1474, low_saturday, 2, 0),
    AND(H1474="Sunday", J1474="Low season"), VLOOKUP(B1474, low_sunday, 2, 0),
    TRUE, "error")</f>
        <v>Standard</v>
      </c>
    </row>
    <row r="1475" spans="1:11" x14ac:dyDescent="0.25">
      <c r="A1475" s="111">
        <v>45169</v>
      </c>
      <c r="B1475" s="86">
        <v>0.54166666666666696</v>
      </c>
      <c r="C1475" s="91">
        <v>83</v>
      </c>
      <c r="D1475" s="118">
        <v>26</v>
      </c>
      <c r="E1475" s="119">
        <v>0.52083333333333304</v>
      </c>
      <c r="F1475" s="119">
        <v>0.54166666666666696</v>
      </c>
      <c r="G1475" s="115">
        <f t="shared" si="70"/>
        <v>5</v>
      </c>
      <c r="H1475" s="116" t="str" cm="1">
        <f t="array" ref="H1475">_xlfn.IFS((G1475&gt;=2)*(G1475&lt;=6), "Weekday", G1475=7, "Saturday", G1475=1, "Sunday")</f>
        <v>Weekday</v>
      </c>
      <c r="I1475" s="116">
        <f t="shared" si="71"/>
        <v>8</v>
      </c>
      <c r="J1475" s="116" t="str">
        <f t="shared" si="69"/>
        <v>High season</v>
      </c>
      <c r="K1475" s="117" t="str" cm="1">
        <f t="array" ref="K1475">_xlfn.IFS(AND(H1475="Weekday", J1475="High season"), VLOOKUP(B1475, high_weekday, 2, 0),
    AND(H1475="Saturday", J1475="High season"), VLOOKUP(B1475, high_saturday, 2, 0),
    AND(H1475="Sunday", J1475="High season"), VLOOKUP(B1475, high_sunday, 2, 0),
    AND(H1475="Weekday", J1475="Low season"), VLOOKUP(B1475, low_weekdays, 2, 0),
    AND(H1475="Saturday", J1475="Low season"), VLOOKUP(B1475, low_saturday, 2, 0),
    AND(H1475="Sunday", J1475="Low season"), VLOOKUP(B1475, low_sunday, 2, 0),
    TRUE, "error")</f>
        <v>Standard</v>
      </c>
    </row>
    <row r="1476" spans="1:11" x14ac:dyDescent="0.25">
      <c r="A1476" s="111">
        <v>45169</v>
      </c>
      <c r="B1476" s="86">
        <v>0.5625</v>
      </c>
      <c r="C1476" s="91">
        <v>73</v>
      </c>
      <c r="D1476" s="118">
        <v>27</v>
      </c>
      <c r="E1476" s="119">
        <v>0.54166666666666696</v>
      </c>
      <c r="F1476" s="119">
        <v>0.5625</v>
      </c>
      <c r="G1476" s="115">
        <f t="shared" si="70"/>
        <v>5</v>
      </c>
      <c r="H1476" s="116" t="str" cm="1">
        <f t="array" ref="H1476">_xlfn.IFS((G1476&gt;=2)*(G1476&lt;=6), "Weekday", G1476=7, "Saturday", G1476=1, "Sunday")</f>
        <v>Weekday</v>
      </c>
      <c r="I1476" s="116">
        <f t="shared" si="71"/>
        <v>8</v>
      </c>
      <c r="J1476" s="116" t="str">
        <f t="shared" si="69"/>
        <v>High season</v>
      </c>
      <c r="K1476" s="117" t="str" cm="1">
        <f t="array" ref="K1476">_xlfn.IFS(AND(H1476="Weekday", J1476="High season"), VLOOKUP(B1476, high_weekday, 2, 0),
    AND(H1476="Saturday", J1476="High season"), VLOOKUP(B1476, high_saturday, 2, 0),
    AND(H1476="Sunday", J1476="High season"), VLOOKUP(B1476, high_sunday, 2, 0),
    AND(H1476="Weekday", J1476="Low season"), VLOOKUP(B1476, low_weekdays, 2, 0),
    AND(H1476="Saturday", J1476="Low season"), VLOOKUP(B1476, low_saturday, 2, 0),
    AND(H1476="Sunday", J1476="Low season"), VLOOKUP(B1476, low_sunday, 2, 0),
    TRUE, "error")</f>
        <v>Standard</v>
      </c>
    </row>
    <row r="1477" spans="1:11" x14ac:dyDescent="0.25">
      <c r="A1477" s="111">
        <v>45169</v>
      </c>
      <c r="B1477" s="86">
        <v>0.58333333333333304</v>
      </c>
      <c r="C1477" s="91">
        <v>99</v>
      </c>
      <c r="D1477" s="118">
        <v>28</v>
      </c>
      <c r="E1477" s="119">
        <v>0.5625</v>
      </c>
      <c r="F1477" s="119">
        <v>0.58333333333333304</v>
      </c>
      <c r="G1477" s="115">
        <f t="shared" si="70"/>
        <v>5</v>
      </c>
      <c r="H1477" s="116" t="str" cm="1">
        <f t="array" ref="H1477">_xlfn.IFS((G1477&gt;=2)*(G1477&lt;=6), "Weekday", G1477=7, "Saturday", G1477=1, "Sunday")</f>
        <v>Weekday</v>
      </c>
      <c r="I1477" s="116">
        <f t="shared" si="71"/>
        <v>8</v>
      </c>
      <c r="J1477" s="116" t="str">
        <f t="shared" si="69"/>
        <v>High season</v>
      </c>
      <c r="K1477" s="117" t="str" cm="1">
        <f t="array" ref="K1477">_xlfn.IFS(AND(H1477="Weekday", J1477="High season"), VLOOKUP(B1477, high_weekday, 2, 0),
    AND(H1477="Saturday", J1477="High season"), VLOOKUP(B1477, high_saturday, 2, 0),
    AND(H1477="Sunday", J1477="High season"), VLOOKUP(B1477, high_sunday, 2, 0),
    AND(H1477="Weekday", J1477="Low season"), VLOOKUP(B1477, low_weekdays, 2, 0),
    AND(H1477="Saturday", J1477="Low season"), VLOOKUP(B1477, low_saturday, 2, 0),
    AND(H1477="Sunday", J1477="Low season"), VLOOKUP(B1477, low_sunday, 2, 0),
    TRUE, "error")</f>
        <v>Standard</v>
      </c>
    </row>
    <row r="1478" spans="1:11" x14ac:dyDescent="0.25">
      <c r="A1478" s="111">
        <v>45169</v>
      </c>
      <c r="B1478" s="86">
        <v>0.60416666666666696</v>
      </c>
      <c r="C1478" s="91">
        <v>46</v>
      </c>
      <c r="D1478" s="118">
        <v>29</v>
      </c>
      <c r="E1478" s="119">
        <v>0.58333333333333304</v>
      </c>
      <c r="F1478" s="119">
        <v>0.60416666666666696</v>
      </c>
      <c r="G1478" s="115">
        <f t="shared" si="70"/>
        <v>5</v>
      </c>
      <c r="H1478" s="116" t="str" cm="1">
        <f t="array" ref="H1478">_xlfn.IFS((G1478&gt;=2)*(G1478&lt;=6), "Weekday", G1478=7, "Saturday", G1478=1, "Sunday")</f>
        <v>Weekday</v>
      </c>
      <c r="I1478" s="116">
        <f t="shared" si="71"/>
        <v>8</v>
      </c>
      <c r="J1478" s="116" t="str">
        <f t="shared" si="69"/>
        <v>High season</v>
      </c>
      <c r="K1478" s="117" t="str" cm="1">
        <f t="array" ref="K1478">_xlfn.IFS(AND(H1478="Weekday", J1478="High season"), VLOOKUP(B1478, high_weekday, 2, 0),
    AND(H1478="Saturday", J1478="High season"), VLOOKUP(B1478, high_saturday, 2, 0),
    AND(H1478="Sunday", J1478="High season"), VLOOKUP(B1478, high_sunday, 2, 0),
    AND(H1478="Weekday", J1478="Low season"), VLOOKUP(B1478, low_weekdays, 2, 0),
    AND(H1478="Saturday", J1478="Low season"), VLOOKUP(B1478, low_saturday, 2, 0),
    AND(H1478="Sunday", J1478="Low season"), VLOOKUP(B1478, low_sunday, 2, 0),
    TRUE, "error")</f>
        <v>Standard</v>
      </c>
    </row>
    <row r="1479" spans="1:11" x14ac:dyDescent="0.25">
      <c r="A1479" s="111">
        <v>45169</v>
      </c>
      <c r="B1479" s="86">
        <v>0.625</v>
      </c>
      <c r="C1479" s="91">
        <v>88</v>
      </c>
      <c r="D1479" s="118">
        <v>30</v>
      </c>
      <c r="E1479" s="119">
        <v>0.60416666666666696</v>
      </c>
      <c r="F1479" s="119">
        <v>0.625</v>
      </c>
      <c r="G1479" s="115">
        <f t="shared" si="70"/>
        <v>5</v>
      </c>
      <c r="H1479" s="116" t="str" cm="1">
        <f t="array" ref="H1479">_xlfn.IFS((G1479&gt;=2)*(G1479&lt;=6), "Weekday", G1479=7, "Saturday", G1479=1, "Sunday")</f>
        <v>Weekday</v>
      </c>
      <c r="I1479" s="116">
        <f t="shared" si="71"/>
        <v>8</v>
      </c>
      <c r="J1479" s="116" t="str">
        <f t="shared" si="69"/>
        <v>High season</v>
      </c>
      <c r="K1479" s="117" t="str" cm="1">
        <f t="array" ref="K1479">_xlfn.IFS(AND(H1479="Weekday", J1479="High season"), VLOOKUP(B1479, high_weekday, 2, 0),
    AND(H1479="Saturday", J1479="High season"), VLOOKUP(B1479, high_saturday, 2, 0),
    AND(H1479="Sunday", J1479="High season"), VLOOKUP(B1479, high_sunday, 2, 0),
    AND(H1479="Weekday", J1479="Low season"), VLOOKUP(B1479, low_weekdays, 2, 0),
    AND(H1479="Saturday", J1479="Low season"), VLOOKUP(B1479, low_saturday, 2, 0),
    AND(H1479="Sunday", J1479="Low season"), VLOOKUP(B1479, low_sunday, 2, 0),
    TRUE, "error")</f>
        <v>Standard</v>
      </c>
    </row>
    <row r="1480" spans="1:11" x14ac:dyDescent="0.25">
      <c r="A1480" s="111">
        <v>45169</v>
      </c>
      <c r="B1480" s="86">
        <v>0.64583333333333304</v>
      </c>
      <c r="C1480" s="91">
        <v>97</v>
      </c>
      <c r="D1480" s="118">
        <v>31</v>
      </c>
      <c r="E1480" s="119">
        <v>0.625</v>
      </c>
      <c r="F1480" s="119">
        <v>0.64583333333333304</v>
      </c>
      <c r="G1480" s="115">
        <f t="shared" si="70"/>
        <v>5</v>
      </c>
      <c r="H1480" s="116" t="str" cm="1">
        <f t="array" ref="H1480">_xlfn.IFS((G1480&gt;=2)*(G1480&lt;=6), "Weekday", G1480=7, "Saturday", G1480=1, "Sunday")</f>
        <v>Weekday</v>
      </c>
      <c r="I1480" s="116">
        <f t="shared" si="71"/>
        <v>8</v>
      </c>
      <c r="J1480" s="116" t="str">
        <f t="shared" si="69"/>
        <v>High season</v>
      </c>
      <c r="K1480" s="117" t="str" cm="1">
        <f t="array" ref="K1480">_xlfn.IFS(AND(H1480="Weekday", J1480="High season"), VLOOKUP(B1480, high_weekday, 2, 0),
    AND(H1480="Saturday", J1480="High season"), VLOOKUP(B1480, high_saturday, 2, 0),
    AND(H1480="Sunday", J1480="High season"), VLOOKUP(B1480, high_sunday, 2, 0),
    AND(H1480="Weekday", J1480="Low season"), VLOOKUP(B1480, low_weekdays, 2, 0),
    AND(H1480="Saturday", J1480="Low season"), VLOOKUP(B1480, low_saturday, 2, 0),
    AND(H1480="Sunday", J1480="Low season"), VLOOKUP(B1480, low_sunday, 2, 0),
    TRUE, "error")</f>
        <v>Standard</v>
      </c>
    </row>
    <row r="1481" spans="1:11" x14ac:dyDescent="0.25">
      <c r="A1481" s="111">
        <v>45169</v>
      </c>
      <c r="B1481" s="86">
        <v>0.66666666666666696</v>
      </c>
      <c r="C1481" s="91">
        <v>57</v>
      </c>
      <c r="D1481" s="118">
        <v>32</v>
      </c>
      <c r="E1481" s="119">
        <v>0.64583333333333304</v>
      </c>
      <c r="F1481" s="119">
        <v>0.66666666666666696</v>
      </c>
      <c r="G1481" s="115">
        <f t="shared" si="70"/>
        <v>5</v>
      </c>
      <c r="H1481" s="116" t="str" cm="1">
        <f t="array" ref="H1481">_xlfn.IFS((G1481&gt;=2)*(G1481&lt;=6), "Weekday", G1481=7, "Saturday", G1481=1, "Sunday")</f>
        <v>Weekday</v>
      </c>
      <c r="I1481" s="116">
        <f t="shared" si="71"/>
        <v>8</v>
      </c>
      <c r="J1481" s="116" t="str">
        <f t="shared" si="69"/>
        <v>High season</v>
      </c>
      <c r="K1481" s="117" t="str" cm="1">
        <f t="array" ref="K1481">_xlfn.IFS(AND(H1481="Weekday", J1481="High season"), VLOOKUP(B1481, high_weekday, 2, 0),
    AND(H1481="Saturday", J1481="High season"), VLOOKUP(B1481, high_saturday, 2, 0),
    AND(H1481="Sunday", J1481="High season"), VLOOKUP(B1481, high_sunday, 2, 0),
    AND(H1481="Weekday", J1481="Low season"), VLOOKUP(B1481, low_weekdays, 2, 0),
    AND(H1481="Saturday", J1481="Low season"), VLOOKUP(B1481, low_saturday, 2, 0),
    AND(H1481="Sunday", J1481="Low season"), VLOOKUP(B1481, low_sunday, 2, 0),
    TRUE, "error")</f>
        <v>Standard</v>
      </c>
    </row>
    <row r="1482" spans="1:11" x14ac:dyDescent="0.25">
      <c r="A1482" s="111">
        <v>45169</v>
      </c>
      <c r="B1482" s="86">
        <v>0.6875</v>
      </c>
      <c r="C1482" s="91">
        <v>70</v>
      </c>
      <c r="D1482" s="118">
        <v>33</v>
      </c>
      <c r="E1482" s="119">
        <v>0.66666666666666696</v>
      </c>
      <c r="F1482" s="119">
        <v>0.6875</v>
      </c>
      <c r="G1482" s="115">
        <f t="shared" si="70"/>
        <v>5</v>
      </c>
      <c r="H1482" s="116" t="str" cm="1">
        <f t="array" ref="H1482">_xlfn.IFS((G1482&gt;=2)*(G1482&lt;=6), "Weekday", G1482=7, "Saturday", G1482=1, "Sunday")</f>
        <v>Weekday</v>
      </c>
      <c r="I1482" s="116">
        <f t="shared" si="71"/>
        <v>8</v>
      </c>
      <c r="J1482" s="116" t="str">
        <f t="shared" si="69"/>
        <v>High season</v>
      </c>
      <c r="K1482" s="117" t="str" cm="1">
        <f t="array" ref="K1482">_xlfn.IFS(AND(H1482="Weekday", J1482="High season"), VLOOKUP(B1482, high_weekday, 2, 0),
    AND(H1482="Saturday", J1482="High season"), VLOOKUP(B1482, high_saturday, 2, 0),
    AND(H1482="Sunday", J1482="High season"), VLOOKUP(B1482, high_sunday, 2, 0),
    AND(H1482="Weekday", J1482="Low season"), VLOOKUP(B1482, low_weekdays, 2, 0),
    AND(H1482="Saturday", J1482="Low season"), VLOOKUP(B1482, low_saturday, 2, 0),
    AND(H1482="Sunday", J1482="Low season"), VLOOKUP(B1482, low_sunday, 2, 0),
    TRUE, "error")</f>
        <v>Standard</v>
      </c>
    </row>
    <row r="1483" spans="1:11" x14ac:dyDescent="0.25">
      <c r="A1483" s="111">
        <v>45169</v>
      </c>
      <c r="B1483" s="86">
        <v>0.70833333333333304</v>
      </c>
      <c r="C1483" s="91">
        <v>17</v>
      </c>
      <c r="D1483" s="118">
        <v>34</v>
      </c>
      <c r="E1483" s="119">
        <v>0.6875</v>
      </c>
      <c r="F1483" s="119">
        <v>0.70833333333333304</v>
      </c>
      <c r="G1483" s="115">
        <f t="shared" si="70"/>
        <v>5</v>
      </c>
      <c r="H1483" s="116" t="str" cm="1">
        <f t="array" ref="H1483">_xlfn.IFS((G1483&gt;=2)*(G1483&lt;=6), "Weekday", G1483=7, "Saturday", G1483=1, "Sunday")</f>
        <v>Weekday</v>
      </c>
      <c r="I1483" s="116">
        <f t="shared" si="71"/>
        <v>8</v>
      </c>
      <c r="J1483" s="116" t="str">
        <f t="shared" si="69"/>
        <v>High season</v>
      </c>
      <c r="K1483" s="117" t="str" cm="1">
        <f t="array" ref="K1483">_xlfn.IFS(AND(H1483="Weekday", J1483="High season"), VLOOKUP(B1483, high_weekday, 2, 0),
    AND(H1483="Saturday", J1483="High season"), VLOOKUP(B1483, high_saturday, 2, 0),
    AND(H1483="Sunday", J1483="High season"), VLOOKUP(B1483, high_sunday, 2, 0),
    AND(H1483="Weekday", J1483="Low season"), VLOOKUP(B1483, low_weekdays, 2, 0),
    AND(H1483="Saturday", J1483="Low season"), VLOOKUP(B1483, low_saturday, 2, 0),
    AND(H1483="Sunday", J1483="Low season"), VLOOKUP(B1483, low_sunday, 2, 0),
    TRUE, "error")</f>
        <v>Standard</v>
      </c>
    </row>
    <row r="1484" spans="1:11" x14ac:dyDescent="0.25">
      <c r="A1484" s="111">
        <v>45169</v>
      </c>
      <c r="B1484" s="86">
        <v>0.72916666666666696</v>
      </c>
      <c r="C1484" s="91">
        <v>43</v>
      </c>
      <c r="D1484" s="118">
        <v>35</v>
      </c>
      <c r="E1484" s="119">
        <v>0.70833333333333304</v>
      </c>
      <c r="F1484" s="119">
        <v>0.72916666666666696</v>
      </c>
      <c r="G1484" s="115">
        <f t="shared" si="70"/>
        <v>5</v>
      </c>
      <c r="H1484" s="116" t="str" cm="1">
        <f t="array" ref="H1484">_xlfn.IFS((G1484&gt;=2)*(G1484&lt;=6), "Weekday", G1484=7, "Saturday", G1484=1, "Sunday")</f>
        <v>Weekday</v>
      </c>
      <c r="I1484" s="116">
        <f t="shared" si="71"/>
        <v>8</v>
      </c>
      <c r="J1484" s="116" t="str">
        <f t="shared" si="69"/>
        <v>High season</v>
      </c>
      <c r="K1484" s="117" t="str" cm="1">
        <f t="array" ref="K1484">_xlfn.IFS(AND(H1484="Weekday", J1484="High season"), VLOOKUP(B1484, high_weekday, 2, 0),
    AND(H1484="Saturday", J1484="High season"), VLOOKUP(B1484, high_saturday, 2, 0),
    AND(H1484="Sunday", J1484="High season"), VLOOKUP(B1484, high_sunday, 2, 0),
    AND(H1484="Weekday", J1484="Low season"), VLOOKUP(B1484, low_weekdays, 2, 0),
    AND(H1484="Saturday", J1484="Low season"), VLOOKUP(B1484, low_saturday, 2, 0),
    AND(H1484="Sunday", J1484="Low season"), VLOOKUP(B1484, low_sunday, 2, 0),
    TRUE, "error")</f>
        <v>Peak</v>
      </c>
    </row>
    <row r="1485" spans="1:11" x14ac:dyDescent="0.25">
      <c r="A1485" s="111">
        <v>45169</v>
      </c>
      <c r="B1485" s="86">
        <v>0.75</v>
      </c>
      <c r="C1485" s="91">
        <v>58</v>
      </c>
      <c r="D1485" s="118">
        <v>36</v>
      </c>
      <c r="E1485" s="119">
        <v>0.72916666666666696</v>
      </c>
      <c r="F1485" s="119">
        <v>0.75</v>
      </c>
      <c r="G1485" s="115">
        <f t="shared" si="70"/>
        <v>5</v>
      </c>
      <c r="H1485" s="116" t="str" cm="1">
        <f t="array" ref="H1485">_xlfn.IFS((G1485&gt;=2)*(G1485&lt;=6), "Weekday", G1485=7, "Saturday", G1485=1, "Sunday")</f>
        <v>Weekday</v>
      </c>
      <c r="I1485" s="116">
        <f t="shared" si="71"/>
        <v>8</v>
      </c>
      <c r="J1485" s="116" t="str">
        <f t="shared" si="69"/>
        <v>High season</v>
      </c>
      <c r="K1485" s="117" t="str" cm="1">
        <f t="array" ref="K1485">_xlfn.IFS(AND(H1485="Weekday", J1485="High season"), VLOOKUP(B1485, high_weekday, 2, 0),
    AND(H1485="Saturday", J1485="High season"), VLOOKUP(B1485, high_saturday, 2, 0),
    AND(H1485="Sunday", J1485="High season"), VLOOKUP(B1485, high_sunday, 2, 0),
    AND(H1485="Weekday", J1485="Low season"), VLOOKUP(B1485, low_weekdays, 2, 0),
    AND(H1485="Saturday", J1485="Low season"), VLOOKUP(B1485, low_saturday, 2, 0),
    AND(H1485="Sunday", J1485="Low season"), VLOOKUP(B1485, low_sunday, 2, 0),
    TRUE, "error")</f>
        <v>Peak</v>
      </c>
    </row>
    <row r="1486" spans="1:11" x14ac:dyDescent="0.25">
      <c r="A1486" s="111">
        <v>45169</v>
      </c>
      <c r="B1486" s="86">
        <v>0.77083333333333304</v>
      </c>
      <c r="C1486" s="91">
        <v>83</v>
      </c>
      <c r="D1486" s="118">
        <v>37</v>
      </c>
      <c r="E1486" s="119">
        <v>0.75</v>
      </c>
      <c r="F1486" s="119">
        <v>0.77083333333333304</v>
      </c>
      <c r="G1486" s="115">
        <f t="shared" si="70"/>
        <v>5</v>
      </c>
      <c r="H1486" s="116" t="str" cm="1">
        <f t="array" ref="H1486">_xlfn.IFS((G1486&gt;=2)*(G1486&lt;=6), "Weekday", G1486=7, "Saturday", G1486=1, "Sunday")</f>
        <v>Weekday</v>
      </c>
      <c r="I1486" s="116">
        <f t="shared" si="71"/>
        <v>8</v>
      </c>
      <c r="J1486" s="116" t="str">
        <f t="shared" si="69"/>
        <v>High season</v>
      </c>
      <c r="K1486" s="117" t="str" cm="1">
        <f t="array" ref="K1486">_xlfn.IFS(AND(H1486="Weekday", J1486="High season"), VLOOKUP(B1486, high_weekday, 2, 0),
    AND(H1486="Saturday", J1486="High season"), VLOOKUP(B1486, high_saturday, 2, 0),
    AND(H1486="Sunday", J1486="High season"), VLOOKUP(B1486, high_sunday, 2, 0),
    AND(H1486="Weekday", J1486="Low season"), VLOOKUP(B1486, low_weekdays, 2, 0),
    AND(H1486="Saturday", J1486="Low season"), VLOOKUP(B1486, low_saturday, 2, 0),
    AND(H1486="Sunday", J1486="Low season"), VLOOKUP(B1486, low_sunday, 2, 0),
    TRUE, "error")</f>
        <v>Peak</v>
      </c>
    </row>
    <row r="1487" spans="1:11" x14ac:dyDescent="0.25">
      <c r="A1487" s="111">
        <v>45169</v>
      </c>
      <c r="B1487" s="86">
        <v>0.79166666666666696</v>
      </c>
      <c r="C1487" s="91">
        <v>96</v>
      </c>
      <c r="D1487" s="118">
        <v>38</v>
      </c>
      <c r="E1487" s="119">
        <v>0.77083333333333304</v>
      </c>
      <c r="F1487" s="119">
        <v>0.79166666666666696</v>
      </c>
      <c r="G1487" s="115">
        <f t="shared" si="70"/>
        <v>5</v>
      </c>
      <c r="H1487" s="116" t="str" cm="1">
        <f t="array" ref="H1487">_xlfn.IFS((G1487&gt;=2)*(G1487&lt;=6), "Weekday", G1487=7, "Saturday", G1487=1, "Sunday")</f>
        <v>Weekday</v>
      </c>
      <c r="I1487" s="116">
        <f t="shared" si="71"/>
        <v>8</v>
      </c>
      <c r="J1487" s="116" t="str">
        <f t="shared" si="69"/>
        <v>High season</v>
      </c>
      <c r="K1487" s="117" t="str" cm="1">
        <f t="array" ref="K1487">_xlfn.IFS(AND(H1487="Weekday", J1487="High season"), VLOOKUP(B1487, high_weekday, 2, 0),
    AND(H1487="Saturday", J1487="High season"), VLOOKUP(B1487, high_saturday, 2, 0),
    AND(H1487="Sunday", J1487="High season"), VLOOKUP(B1487, high_sunday, 2, 0),
    AND(H1487="Weekday", J1487="Low season"), VLOOKUP(B1487, low_weekdays, 2, 0),
    AND(H1487="Saturday", J1487="Low season"), VLOOKUP(B1487, low_saturday, 2, 0),
    AND(H1487="Sunday", J1487="Low season"), VLOOKUP(B1487, low_sunday, 2, 0),
    TRUE, "error")</f>
        <v>Peak</v>
      </c>
    </row>
    <row r="1488" spans="1:11" x14ac:dyDescent="0.25">
      <c r="A1488" s="111">
        <v>45169</v>
      </c>
      <c r="B1488" s="86">
        <v>0.8125</v>
      </c>
      <c r="C1488" s="91">
        <v>86</v>
      </c>
      <c r="D1488" s="118">
        <v>39</v>
      </c>
      <c r="E1488" s="119">
        <v>0.79166666666666696</v>
      </c>
      <c r="F1488" s="119">
        <v>0.8125</v>
      </c>
      <c r="G1488" s="115">
        <f t="shared" si="70"/>
        <v>5</v>
      </c>
      <c r="H1488" s="116" t="str" cm="1">
        <f t="array" ref="H1488">_xlfn.IFS((G1488&gt;=2)*(G1488&lt;=6), "Weekday", G1488=7, "Saturday", G1488=1, "Sunday")</f>
        <v>Weekday</v>
      </c>
      <c r="I1488" s="116">
        <f t="shared" si="71"/>
        <v>8</v>
      </c>
      <c r="J1488" s="116" t="str">
        <f t="shared" si="69"/>
        <v>High season</v>
      </c>
      <c r="K1488" s="117" t="str" cm="1">
        <f t="array" ref="K1488">_xlfn.IFS(AND(H1488="Weekday", J1488="High season"), VLOOKUP(B1488, high_weekday, 2, 0),
    AND(H1488="Saturday", J1488="High season"), VLOOKUP(B1488, high_saturday, 2, 0),
    AND(H1488="Sunday", J1488="High season"), VLOOKUP(B1488, high_sunday, 2, 0),
    AND(H1488="Weekday", J1488="Low season"), VLOOKUP(B1488, low_weekdays, 2, 0),
    AND(H1488="Saturday", J1488="Low season"), VLOOKUP(B1488, low_saturday, 2, 0),
    AND(H1488="Sunday", J1488="Low season"), VLOOKUP(B1488, low_sunday, 2, 0),
    TRUE, "error")</f>
        <v>Standard</v>
      </c>
    </row>
    <row r="1489" spans="1:11" x14ac:dyDescent="0.25">
      <c r="A1489" s="111">
        <v>45169</v>
      </c>
      <c r="B1489" s="86">
        <v>0.83333333333333304</v>
      </c>
      <c r="C1489" s="91">
        <v>72</v>
      </c>
      <c r="D1489" s="118">
        <v>40</v>
      </c>
      <c r="E1489" s="119">
        <v>0.8125</v>
      </c>
      <c r="F1489" s="119">
        <v>0.83333333333333304</v>
      </c>
      <c r="G1489" s="115">
        <f t="shared" si="70"/>
        <v>5</v>
      </c>
      <c r="H1489" s="116" t="str" cm="1">
        <f t="array" ref="H1489">_xlfn.IFS((G1489&gt;=2)*(G1489&lt;=6), "Weekday", G1489=7, "Saturday", G1489=1, "Sunday")</f>
        <v>Weekday</v>
      </c>
      <c r="I1489" s="116">
        <f t="shared" si="71"/>
        <v>8</v>
      </c>
      <c r="J1489" s="116" t="str">
        <f t="shared" si="69"/>
        <v>High season</v>
      </c>
      <c r="K1489" s="117" t="str" cm="1">
        <f t="array" ref="K1489">_xlfn.IFS(AND(H1489="Weekday", J1489="High season"), VLOOKUP(B1489, high_weekday, 2, 0),
    AND(H1489="Saturday", J1489="High season"), VLOOKUP(B1489, high_saturday, 2, 0),
    AND(H1489="Sunday", J1489="High season"), VLOOKUP(B1489, high_sunday, 2, 0),
    AND(H1489="Weekday", J1489="Low season"), VLOOKUP(B1489, low_weekdays, 2, 0),
    AND(H1489="Saturday", J1489="Low season"), VLOOKUP(B1489, low_saturday, 2, 0),
    AND(H1489="Sunday", J1489="Low season"), VLOOKUP(B1489, low_sunday, 2, 0),
    TRUE, "error")</f>
        <v>Standard</v>
      </c>
    </row>
    <row r="1490" spans="1:11" x14ac:dyDescent="0.25">
      <c r="A1490" s="111">
        <v>45169</v>
      </c>
      <c r="B1490" s="86">
        <v>0.85416666666666696</v>
      </c>
      <c r="C1490" s="91">
        <v>27</v>
      </c>
      <c r="D1490" s="118">
        <v>41</v>
      </c>
      <c r="E1490" s="119">
        <v>0.83333333333333304</v>
      </c>
      <c r="F1490" s="119">
        <v>0.85416666666666696</v>
      </c>
      <c r="G1490" s="115">
        <f t="shared" si="70"/>
        <v>5</v>
      </c>
      <c r="H1490" s="116" t="str" cm="1">
        <f t="array" ref="H1490">_xlfn.IFS((G1490&gt;=2)*(G1490&lt;=6), "Weekday", G1490=7, "Saturday", G1490=1, "Sunday")</f>
        <v>Weekday</v>
      </c>
      <c r="I1490" s="116">
        <f t="shared" si="71"/>
        <v>8</v>
      </c>
      <c r="J1490" s="116" t="str">
        <f t="shared" si="69"/>
        <v>High season</v>
      </c>
      <c r="K1490" s="117" t="str" cm="1">
        <f t="array" ref="K1490">_xlfn.IFS(AND(H1490="Weekday", J1490="High season"), VLOOKUP(B1490, high_weekday, 2, 0),
    AND(H1490="Saturday", J1490="High season"), VLOOKUP(B1490, high_saturday, 2, 0),
    AND(H1490="Sunday", J1490="High season"), VLOOKUP(B1490, high_sunday, 2, 0),
    AND(H1490="Weekday", J1490="Low season"), VLOOKUP(B1490, low_weekdays, 2, 0),
    AND(H1490="Saturday", J1490="Low season"), VLOOKUP(B1490, low_saturday, 2, 0),
    AND(H1490="Sunday", J1490="Low season"), VLOOKUP(B1490, low_sunday, 2, 0),
    TRUE, "error")</f>
        <v>Standard</v>
      </c>
    </row>
    <row r="1491" spans="1:11" x14ac:dyDescent="0.25">
      <c r="A1491" s="111">
        <v>45169</v>
      </c>
      <c r="B1491" s="86">
        <v>0.875</v>
      </c>
      <c r="C1491" s="91">
        <v>53</v>
      </c>
      <c r="D1491" s="118">
        <v>42</v>
      </c>
      <c r="E1491" s="119">
        <v>0.85416666666666696</v>
      </c>
      <c r="F1491" s="119">
        <v>0.875</v>
      </c>
      <c r="G1491" s="115">
        <f t="shared" si="70"/>
        <v>5</v>
      </c>
      <c r="H1491" s="116" t="str" cm="1">
        <f t="array" ref="H1491">_xlfn.IFS((G1491&gt;=2)*(G1491&lt;=6), "Weekday", G1491=7, "Saturday", G1491=1, "Sunday")</f>
        <v>Weekday</v>
      </c>
      <c r="I1491" s="116">
        <f t="shared" si="71"/>
        <v>8</v>
      </c>
      <c r="J1491" s="116" t="str">
        <f t="shared" si="69"/>
        <v>High season</v>
      </c>
      <c r="K1491" s="117" t="str" cm="1">
        <f t="array" ref="K1491">_xlfn.IFS(AND(H1491="Weekday", J1491="High season"), VLOOKUP(B1491, high_weekday, 2, 0),
    AND(H1491="Saturday", J1491="High season"), VLOOKUP(B1491, high_saturday, 2, 0),
    AND(H1491="Sunday", J1491="High season"), VLOOKUP(B1491, high_sunday, 2, 0),
    AND(H1491="Weekday", J1491="Low season"), VLOOKUP(B1491, low_weekdays, 2, 0),
    AND(H1491="Saturday", J1491="Low season"), VLOOKUP(B1491, low_saturday, 2, 0),
    AND(H1491="Sunday", J1491="Low season"), VLOOKUP(B1491, low_sunday, 2, 0),
    TRUE, "error")</f>
        <v>Standard</v>
      </c>
    </row>
    <row r="1492" spans="1:11" x14ac:dyDescent="0.25">
      <c r="A1492" s="111">
        <v>45169</v>
      </c>
      <c r="B1492" s="86">
        <v>0.89583333333333304</v>
      </c>
      <c r="C1492" s="91">
        <v>75</v>
      </c>
      <c r="D1492" s="118">
        <v>43</v>
      </c>
      <c r="E1492" s="119">
        <v>0.875</v>
      </c>
      <c r="F1492" s="119">
        <v>0.89583333333333304</v>
      </c>
      <c r="G1492" s="115">
        <f t="shared" si="70"/>
        <v>5</v>
      </c>
      <c r="H1492" s="116" t="str" cm="1">
        <f t="array" ref="H1492">_xlfn.IFS((G1492&gt;=2)*(G1492&lt;=6), "Weekday", G1492=7, "Saturday", G1492=1, "Sunday")</f>
        <v>Weekday</v>
      </c>
      <c r="I1492" s="116">
        <f t="shared" si="71"/>
        <v>8</v>
      </c>
      <c r="J1492" s="116" t="str">
        <f t="shared" si="69"/>
        <v>High season</v>
      </c>
      <c r="K1492" s="117" t="str" cm="1">
        <f t="array" ref="K1492">_xlfn.IFS(AND(H1492="Weekday", J1492="High season"), VLOOKUP(B1492, high_weekday, 2, 0),
    AND(H1492="Saturday", J1492="High season"), VLOOKUP(B1492, high_saturday, 2, 0),
    AND(H1492="Sunday", J1492="High season"), VLOOKUP(B1492, high_sunday, 2, 0),
    AND(H1492="Weekday", J1492="Low season"), VLOOKUP(B1492, low_weekdays, 2, 0),
    AND(H1492="Saturday", J1492="Low season"), VLOOKUP(B1492, low_saturday, 2, 0),
    AND(H1492="Sunday", J1492="Low season"), VLOOKUP(B1492, low_sunday, 2, 0),
    TRUE, "error")</f>
        <v>Standard</v>
      </c>
    </row>
    <row r="1493" spans="1:11" x14ac:dyDescent="0.25">
      <c r="A1493" s="111">
        <v>45169</v>
      </c>
      <c r="B1493" s="86">
        <v>0.91666666666666696</v>
      </c>
      <c r="C1493" s="91">
        <v>41</v>
      </c>
      <c r="D1493" s="118">
        <v>44</v>
      </c>
      <c r="E1493" s="119">
        <v>0.89583333333333304</v>
      </c>
      <c r="F1493" s="119">
        <v>0.91666666666666696</v>
      </c>
      <c r="G1493" s="115">
        <f t="shared" si="70"/>
        <v>5</v>
      </c>
      <c r="H1493" s="116" t="str" cm="1">
        <f t="array" ref="H1493">_xlfn.IFS((G1493&gt;=2)*(G1493&lt;=6), "Weekday", G1493=7, "Saturday", G1493=1, "Sunday")</f>
        <v>Weekday</v>
      </c>
      <c r="I1493" s="116">
        <f t="shared" si="71"/>
        <v>8</v>
      </c>
      <c r="J1493" s="116" t="str">
        <f t="shared" si="69"/>
        <v>High season</v>
      </c>
      <c r="K1493" s="117" t="str" cm="1">
        <f t="array" ref="K1493">_xlfn.IFS(AND(H1493="Weekday", J1493="High season"), VLOOKUP(B1493, high_weekday, 2, 0),
    AND(H1493="Saturday", J1493="High season"), VLOOKUP(B1493, high_saturday, 2, 0),
    AND(H1493="Sunday", J1493="High season"), VLOOKUP(B1493, high_sunday, 2, 0),
    AND(H1493="Weekday", J1493="Low season"), VLOOKUP(B1493, low_weekdays, 2, 0),
    AND(H1493="Saturday", J1493="Low season"), VLOOKUP(B1493, low_saturday, 2, 0),
    AND(H1493="Sunday", J1493="Low season"), VLOOKUP(B1493, low_sunday, 2, 0),
    TRUE, "error")</f>
        <v>Standard</v>
      </c>
    </row>
    <row r="1494" spans="1:11" x14ac:dyDescent="0.25">
      <c r="A1494" s="111">
        <v>45169</v>
      </c>
      <c r="B1494" s="86">
        <v>0.9375</v>
      </c>
      <c r="C1494" s="91">
        <v>100</v>
      </c>
      <c r="D1494" s="118">
        <v>45</v>
      </c>
      <c r="E1494" s="119">
        <v>0.91666666666666696</v>
      </c>
      <c r="F1494" s="119">
        <v>0.9375</v>
      </c>
      <c r="G1494" s="115">
        <f t="shared" si="70"/>
        <v>5</v>
      </c>
      <c r="H1494" s="116" t="str" cm="1">
        <f t="array" ref="H1494">_xlfn.IFS((G1494&gt;=2)*(G1494&lt;=6), "Weekday", G1494=7, "Saturday", G1494=1, "Sunday")</f>
        <v>Weekday</v>
      </c>
      <c r="I1494" s="116">
        <f t="shared" si="71"/>
        <v>8</v>
      </c>
      <c r="J1494" s="116" t="str">
        <f t="shared" si="69"/>
        <v>High season</v>
      </c>
      <c r="K1494" s="117" t="str" cm="1">
        <f t="array" ref="K1494">_xlfn.IFS(AND(H1494="Weekday", J1494="High season"), VLOOKUP(B1494, high_weekday, 2, 0),
    AND(H1494="Saturday", J1494="High season"), VLOOKUP(B1494, high_saturday, 2, 0),
    AND(H1494="Sunday", J1494="High season"), VLOOKUP(B1494, high_sunday, 2, 0),
    AND(H1494="Weekday", J1494="Low season"), VLOOKUP(B1494, low_weekdays, 2, 0),
    AND(H1494="Saturday", J1494="Low season"), VLOOKUP(B1494, low_saturday, 2, 0),
    AND(H1494="Sunday", J1494="Low season"), VLOOKUP(B1494, low_sunday, 2, 0),
    TRUE, "error")</f>
        <v>Off-peak</v>
      </c>
    </row>
    <row r="1495" spans="1:11" x14ac:dyDescent="0.25">
      <c r="A1495" s="111">
        <v>45169</v>
      </c>
      <c r="B1495" s="86">
        <v>0.95833333333333304</v>
      </c>
      <c r="C1495" s="91">
        <v>25</v>
      </c>
      <c r="D1495" s="118">
        <v>46</v>
      </c>
      <c r="E1495" s="119">
        <v>0.9375</v>
      </c>
      <c r="F1495" s="119">
        <v>0.95833333333333304</v>
      </c>
      <c r="G1495" s="115">
        <f t="shared" si="70"/>
        <v>5</v>
      </c>
      <c r="H1495" s="116" t="str" cm="1">
        <f t="array" ref="H1495">_xlfn.IFS((G1495&gt;=2)*(G1495&lt;=6), "Weekday", G1495=7, "Saturday", G1495=1, "Sunday")</f>
        <v>Weekday</v>
      </c>
      <c r="I1495" s="116">
        <f t="shared" si="71"/>
        <v>8</v>
      </c>
      <c r="J1495" s="116" t="str">
        <f t="shared" si="69"/>
        <v>High season</v>
      </c>
      <c r="K1495" s="117" t="str" cm="1">
        <f t="array" ref="K1495">_xlfn.IFS(AND(H1495="Weekday", J1495="High season"), VLOOKUP(B1495, high_weekday, 2, 0),
    AND(H1495="Saturday", J1495="High season"), VLOOKUP(B1495, high_saturday, 2, 0),
    AND(H1495="Sunday", J1495="High season"), VLOOKUP(B1495, high_sunday, 2, 0),
    AND(H1495="Weekday", J1495="Low season"), VLOOKUP(B1495, low_weekdays, 2, 0),
    AND(H1495="Saturday", J1495="Low season"), VLOOKUP(B1495, low_saturday, 2, 0),
    AND(H1495="Sunday", J1495="Low season"), VLOOKUP(B1495, low_sunday, 2, 0),
    TRUE, "error")</f>
        <v>Off-peak</v>
      </c>
    </row>
    <row r="1496" spans="1:11" x14ac:dyDescent="0.25">
      <c r="A1496" s="111">
        <v>45169</v>
      </c>
      <c r="B1496" s="86">
        <v>0.97916666666666696</v>
      </c>
      <c r="C1496" s="91">
        <v>32</v>
      </c>
      <c r="D1496" s="118">
        <v>47</v>
      </c>
      <c r="E1496" s="119">
        <v>0.95833333333333304</v>
      </c>
      <c r="F1496" s="119">
        <v>0.97916666666666696</v>
      </c>
      <c r="G1496" s="115">
        <f t="shared" si="70"/>
        <v>5</v>
      </c>
      <c r="H1496" s="116" t="str" cm="1">
        <f t="array" ref="H1496">_xlfn.IFS((G1496&gt;=2)*(G1496&lt;=6), "Weekday", G1496=7, "Saturday", G1496=1, "Sunday")</f>
        <v>Weekday</v>
      </c>
      <c r="I1496" s="116">
        <f t="shared" si="71"/>
        <v>8</v>
      </c>
      <c r="J1496" s="116" t="str">
        <f t="shared" si="69"/>
        <v>High season</v>
      </c>
      <c r="K1496" s="117" t="str" cm="1">
        <f t="array" ref="K1496">_xlfn.IFS(AND(H1496="Weekday", J1496="High season"), VLOOKUP(B1496, high_weekday, 2, 0),
    AND(H1496="Saturday", J1496="High season"), VLOOKUP(B1496, high_saturday, 2, 0),
    AND(H1496="Sunday", J1496="High season"), VLOOKUP(B1496, high_sunday, 2, 0),
    AND(H1496="Weekday", J1496="Low season"), VLOOKUP(B1496, low_weekdays, 2, 0),
    AND(H1496="Saturday", J1496="Low season"), VLOOKUP(B1496, low_saturday, 2, 0),
    AND(H1496="Sunday", J1496="Low season"), VLOOKUP(B1496, low_sunday, 2, 0),
    TRUE, "error")</f>
        <v>Off-peak</v>
      </c>
    </row>
    <row r="1497" spans="1:11" x14ac:dyDescent="0.25">
      <c r="A1497" s="111">
        <v>45169</v>
      </c>
      <c r="B1497" s="86">
        <v>1</v>
      </c>
      <c r="C1497" s="91">
        <v>37</v>
      </c>
      <c r="D1497" s="118">
        <v>48</v>
      </c>
      <c r="E1497" s="119">
        <v>0.97916666666666696</v>
      </c>
      <c r="F1497" s="119">
        <v>1</v>
      </c>
      <c r="G1497" s="115">
        <f t="shared" si="70"/>
        <v>5</v>
      </c>
      <c r="H1497" s="116" t="str" cm="1">
        <f t="array" ref="H1497">_xlfn.IFS((G1497&gt;=2)*(G1497&lt;=6), "Weekday", G1497=7, "Saturday", G1497=1, "Sunday")</f>
        <v>Weekday</v>
      </c>
      <c r="I1497" s="116">
        <f t="shared" si="71"/>
        <v>8</v>
      </c>
      <c r="J1497" s="116" t="str">
        <f t="shared" si="69"/>
        <v>High season</v>
      </c>
      <c r="K1497" s="117" t="str" cm="1">
        <f t="array" ref="K1497">_xlfn.IFS(AND(H1497="Weekday", J1497="High season"), VLOOKUP(B1497, high_weekday, 2, 0),
    AND(H1497="Saturday", J1497="High season"), VLOOKUP(B1497, high_saturday, 2, 0),
    AND(H1497="Sunday", J1497="High season"), VLOOKUP(B1497, high_sunday, 2, 0),
    AND(H1497="Weekday", J1497="Low season"), VLOOKUP(B1497, low_weekdays, 2, 0),
    AND(H1497="Saturday", J1497="Low season"), VLOOKUP(B1497, low_saturday, 2, 0),
    AND(H1497="Sunday", J1497="Low season"), VLOOKUP(B1497, low_sunday, 2, 0),
    TRUE, "error")</f>
        <v>Off-peak</v>
      </c>
    </row>
  </sheetData>
  <autoFilter ref="A9:K1497" xr:uid="{D018F9D8-385B-4E4B-9F4C-A12EB3892C09}"/>
  <mergeCells count="2">
    <mergeCell ref="A1:O1"/>
    <mergeCell ref="A6:O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532ef1-b0d9-41a9-aea7-842728019029" xsi:nil="true"/>
    <lcf76f155ced4ddcb4097134ff3c332f xmlns="ee8fca64-3db5-48c9-bd60-7ed2f99fbf0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40E481C9FC5A469B54B1CBE40EAA3B" ma:contentTypeVersion="12" ma:contentTypeDescription="Create a new document." ma:contentTypeScope="" ma:versionID="b4ec1ee6f9fc15c171155da879a46a22">
  <xsd:schema xmlns:xsd="http://www.w3.org/2001/XMLSchema" xmlns:xs="http://www.w3.org/2001/XMLSchema" xmlns:p="http://schemas.microsoft.com/office/2006/metadata/properties" xmlns:ns2="ee8fca64-3db5-48c9-bd60-7ed2f99fbf0f" xmlns:ns3="87532ef1-b0d9-41a9-aea7-842728019029" targetNamespace="http://schemas.microsoft.com/office/2006/metadata/properties" ma:root="true" ma:fieldsID="ad31de9e2f3e30b384ecf809d4087403" ns2:_="" ns3:_="">
    <xsd:import namespace="ee8fca64-3db5-48c9-bd60-7ed2f99fbf0f"/>
    <xsd:import namespace="87532ef1-b0d9-41a9-aea7-84272801902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fca64-3db5-48c9-bd60-7ed2f99fbf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532ef1-b0d9-41a9-aea7-84272801902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e0d4251d-d6a6-4f9f-a4c7-06e48cd4fead}" ma:internalName="TaxCatchAll" ma:showField="CatchAllData" ma:web="87532ef1-b0d9-41a9-aea7-8427280190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4FD65C-CD20-4717-833A-E34FA3447F6E}">
  <ds:schemaRefs>
    <ds:schemaRef ds:uri="http://schemas.microsoft.com/office/infopath/2007/PartnerControls"/>
    <ds:schemaRef ds:uri="http://purl.org/dc/elements/1.1/"/>
    <ds:schemaRef ds:uri="http://schemas.microsoft.com/office/2006/metadata/properties"/>
    <ds:schemaRef ds:uri="ee8fca64-3db5-48c9-bd60-7ed2f99fbf0f"/>
    <ds:schemaRef ds:uri="87532ef1-b0d9-41a9-aea7-842728019029"/>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3740FEB1-11B8-4647-907A-57A30AA28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fca64-3db5-48c9-bd60-7ed2f99fbf0f"/>
    <ds:schemaRef ds:uri="87532ef1-b0d9-41a9-aea7-8427280190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9D5E9A-7D53-4B17-970C-A888FB7E7431}">
  <ds:schemaRefs>
    <ds:schemaRef ds:uri="http://schemas.microsoft.com/sharepoint/v3/contenttype/forms"/>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1261271</vt:lpwstr>
  </property>
  <property fmtid="{D5CDD505-2E9C-101B-9397-08002B2CF9AE}" pid="4" name="OptimizationTime">
    <vt:lpwstr>20230903_1536</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Cover page</vt:lpstr>
      <vt:lpstr>Instructions</vt:lpstr>
      <vt:lpstr>Abbreviations</vt:lpstr>
      <vt:lpstr>Conversions</vt:lpstr>
      <vt:lpstr>1.Public holidays</vt:lpstr>
      <vt:lpstr>2.Muni Tariff</vt:lpstr>
      <vt:lpstr>3.TOU periods</vt:lpstr>
      <vt:lpstr>Data hide</vt:lpstr>
      <vt:lpstr>1.Customer data</vt:lpstr>
      <vt:lpstr>2.Gen data</vt:lpstr>
      <vt:lpstr>3.Final bill</vt:lpstr>
      <vt:lpstr>Customer_data</vt:lpstr>
      <vt:lpstr>Generator_data</vt:lpstr>
      <vt:lpstr>high_saturday</vt:lpstr>
      <vt:lpstr>high_sunday</vt:lpstr>
      <vt:lpstr>high_weekday</vt:lpstr>
      <vt:lpstr>low_saturday</vt:lpstr>
      <vt:lpstr>low_sunday</vt:lpstr>
      <vt:lpstr>low_weekdays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Cort</dc:creator>
  <cp:keywords/>
  <dc:description/>
  <cp:lastModifiedBy>Rashid Khan</cp:lastModifiedBy>
  <cp:revision/>
  <dcterms:created xsi:type="dcterms:W3CDTF">2023-07-16T23:09:58Z</dcterms:created>
  <dcterms:modified xsi:type="dcterms:W3CDTF">2023-09-03T13:13:26Z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0x0101002B40E481C9FC5A469B54B1CBE40EAA3B</vt:lpwstr>
  </property>
  <property fmtid="{D5CDD505-2E9C-101B-9397-08002B2CF9AE}" pid="3" name="MediaServiceImageTags">
    <vt:lpwstr/>
  </property>
</Properties>
</file>